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9040" windowHeight="15720" activeTab="3"/>
  </bookViews>
  <sheets>
    <sheet name="EXP" sheetId="1" r:id="rId1"/>
    <sheet name="TOTAL_BASIC" sheetId="2" r:id="rId2"/>
    <sheet name="PER_GAME_BASIC" sheetId="3" r:id="rId3"/>
    <sheet name="ADVANCED" sheetId="4" r:id="rId4"/>
    <sheet name="SHOOTING" sheetId="6" r:id="rId5"/>
  </sheets>
  <definedNames>
    <definedName name="_xlnm._FilterDatabase" localSheetId="3" hidden="1">ADVANCED!$A$2:$BI$2</definedName>
    <definedName name="_xlnm._FilterDatabase" localSheetId="2" hidden="1">PER_GAME_BASIC!$A$2:$AC$2</definedName>
    <definedName name="_xlnm._FilterDatabase" localSheetId="4" hidden="1">SHOOTING!$A$3:$AD$3</definedName>
    <definedName name="_xlnm._FilterDatabase" localSheetId="1" hidden="1">TOTAL_BASIC!$A$2:$AC$2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x/Ay+Yb54+uEzThiZP7nmNUBj+QoSi8oDLL/paKSa+E="/>
    </ext>
  </extLst>
</workbook>
</file>

<file path=xl/calcChain.xml><?xml version="1.0" encoding="utf-8"?>
<calcChain xmlns="http://schemas.openxmlformats.org/spreadsheetml/2006/main">
  <c r="AX4" i="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3"/>
  <c r="BD5" i="6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T160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BD4"/>
  <c r="BC4"/>
  <c r="BA4"/>
  <c r="AZ4"/>
  <c r="AH4"/>
  <c r="AI4"/>
  <c r="AJ4"/>
  <c r="AL4"/>
  <c r="AM4"/>
  <c r="AN4"/>
  <c r="AO4"/>
  <c r="AP4"/>
  <c r="AQ4"/>
  <c r="AS4"/>
  <c r="AT4"/>
  <c r="AU4"/>
  <c r="AV4"/>
  <c r="AW4"/>
  <c r="AX4"/>
  <c r="AG4"/>
  <c r="E302"/>
  <c r="F302"/>
  <c r="G302"/>
  <c r="H302"/>
  <c r="I302"/>
  <c r="K302"/>
  <c r="L302"/>
  <c r="M302"/>
  <c r="N302"/>
  <c r="O302"/>
  <c r="P302"/>
  <c r="R302"/>
  <c r="S302"/>
  <c r="T302"/>
  <c r="U302"/>
  <c r="V302"/>
  <c r="W302"/>
  <c r="Y302"/>
  <c r="Z302"/>
  <c r="AB302"/>
  <c r="AC302"/>
  <c r="D302"/>
  <c r="E301"/>
  <c r="F301"/>
  <c r="G301"/>
  <c r="H301"/>
  <c r="I301"/>
  <c r="K301"/>
  <c r="L301"/>
  <c r="M301"/>
  <c r="N301"/>
  <c r="O301"/>
  <c r="P301"/>
  <c r="R301"/>
  <c r="S301"/>
  <c r="T301"/>
  <c r="U301"/>
  <c r="V301"/>
  <c r="W301"/>
  <c r="Y301"/>
  <c r="Z301"/>
  <c r="AB301"/>
  <c r="AC301"/>
  <c r="D301"/>
  <c r="E300"/>
  <c r="F300"/>
  <c r="G300"/>
  <c r="H300"/>
  <c r="I300"/>
  <c r="K300"/>
  <c r="L300"/>
  <c r="M300"/>
  <c r="N300"/>
  <c r="O300"/>
  <c r="P300"/>
  <c r="R300"/>
  <c r="S300"/>
  <c r="T300"/>
  <c r="U300"/>
  <c r="V300"/>
  <c r="W300"/>
  <c r="Y300"/>
  <c r="Z300"/>
  <c r="AB300"/>
  <c r="AC300"/>
  <c r="D300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BC4" i="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K3"/>
  <c r="AL3"/>
  <c r="AM3"/>
  <c r="AN3"/>
  <c r="AO3"/>
  <c r="AP3"/>
  <c r="AQ3"/>
  <c r="AR3"/>
  <c r="AS3"/>
  <c r="AT3"/>
  <c r="AV3"/>
  <c r="AW3"/>
  <c r="AZ3"/>
  <c r="BA3"/>
  <c r="BB3"/>
  <c r="BC3"/>
  <c r="AJ3"/>
  <c r="AI3"/>
  <c r="E302"/>
  <c r="F302"/>
  <c r="G302"/>
  <c r="H302"/>
  <c r="AA11"/>
  <c r="J302"/>
  <c r="K302"/>
  <c r="L302"/>
  <c r="M302"/>
  <c r="N302"/>
  <c r="O302"/>
  <c r="P302"/>
  <c r="Q302"/>
  <c r="R302"/>
  <c r="S302"/>
  <c r="T302"/>
  <c r="U302"/>
  <c r="W302"/>
  <c r="X302"/>
  <c r="Y302"/>
  <c r="Z302"/>
  <c r="D302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W301"/>
  <c r="X301"/>
  <c r="Y301"/>
  <c r="Z301"/>
  <c r="D301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W300"/>
  <c r="X300"/>
  <c r="Y300"/>
  <c r="Z300"/>
  <c r="D300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A4"/>
  <c r="AA6"/>
  <c r="AA7"/>
  <c r="AA10"/>
  <c r="AA14"/>
  <c r="AA16"/>
  <c r="AA20"/>
  <c r="AA22"/>
  <c r="AA23"/>
  <c r="AA26"/>
  <c r="AA30"/>
  <c r="AA32"/>
  <c r="AA36"/>
  <c r="AA38"/>
  <c r="AA39"/>
  <c r="AA42"/>
  <c r="AA46"/>
  <c r="AA48"/>
  <c r="AA52"/>
  <c r="AA54"/>
  <c r="AA55"/>
  <c r="AA58"/>
  <c r="AA62"/>
  <c r="AA64"/>
  <c r="AA68"/>
  <c r="AA70"/>
  <c r="AA71"/>
  <c r="AA74"/>
  <c r="AA78"/>
  <c r="AA80"/>
  <c r="AA84"/>
  <c r="AA86"/>
  <c r="AA87"/>
  <c r="AA90"/>
  <c r="AA94"/>
  <c r="AA96"/>
  <c r="AA100"/>
  <c r="AA102"/>
  <c r="AA103"/>
  <c r="AA106"/>
  <c r="AA110"/>
  <c r="AA112"/>
  <c r="AA116"/>
  <c r="AA118"/>
  <c r="AA119"/>
  <c r="AA122"/>
  <c r="AA126"/>
  <c r="AA128"/>
  <c r="AA132"/>
  <c r="AA134"/>
  <c r="AA135"/>
  <c r="AA138"/>
  <c r="AA142"/>
  <c r="AA144"/>
  <c r="AA148"/>
  <c r="AA150"/>
  <c r="AA151"/>
  <c r="AA154"/>
  <c r="AA158"/>
  <c r="E302" i="3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D302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D301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D300"/>
  <c r="AD4"/>
  <c r="AD5"/>
  <c r="AD6"/>
  <c r="AH6" s="1"/>
  <c r="AD7"/>
  <c r="AH7" s="1"/>
  <c r="AD8"/>
  <c r="AH8" s="1"/>
  <c r="AD9"/>
  <c r="AH9" s="1"/>
  <c r="AD10"/>
  <c r="AH10" s="1"/>
  <c r="AD11"/>
  <c r="AH11" s="1"/>
  <c r="AD12"/>
  <c r="AD13"/>
  <c r="AD14"/>
  <c r="AD15"/>
  <c r="AD16"/>
  <c r="AD17"/>
  <c r="AD18"/>
  <c r="AH18" s="1"/>
  <c r="AD19"/>
  <c r="AH19" s="1"/>
  <c r="AD20"/>
  <c r="AD21"/>
  <c r="AD22"/>
  <c r="AD23"/>
  <c r="AD24"/>
  <c r="AD25"/>
  <c r="AD26"/>
  <c r="AH26" s="1"/>
  <c r="AD27"/>
  <c r="AH27" s="1"/>
  <c r="AD28"/>
  <c r="AD29"/>
  <c r="AD30"/>
  <c r="AH30" s="1"/>
  <c r="AD31"/>
  <c r="AH31" s="1"/>
  <c r="AD32"/>
  <c r="AD33"/>
  <c r="AD34"/>
  <c r="AH34" s="1"/>
  <c r="AD35"/>
  <c r="AH35" s="1"/>
  <c r="AD36"/>
  <c r="AD37"/>
  <c r="AD38"/>
  <c r="AH38" s="1"/>
  <c r="AD39"/>
  <c r="AH39" s="1"/>
  <c r="AD40"/>
  <c r="AH40" s="1"/>
  <c r="AD41"/>
  <c r="AH41" s="1"/>
  <c r="AD42"/>
  <c r="AH42" s="1"/>
  <c r="AD43"/>
  <c r="AH43" s="1"/>
  <c r="AD44"/>
  <c r="AD45"/>
  <c r="AD46"/>
  <c r="AD47"/>
  <c r="AD48"/>
  <c r="AD49"/>
  <c r="AD50"/>
  <c r="AH50" s="1"/>
  <c r="AD51"/>
  <c r="AH51" s="1"/>
  <c r="AD52"/>
  <c r="AD53"/>
  <c r="AD54"/>
  <c r="AD55"/>
  <c r="AD56"/>
  <c r="AD57"/>
  <c r="AD58"/>
  <c r="AH58" s="1"/>
  <c r="AD59"/>
  <c r="AH59" s="1"/>
  <c r="AD60"/>
  <c r="AD61"/>
  <c r="AD62"/>
  <c r="AH62" s="1"/>
  <c r="AD63"/>
  <c r="AH63" s="1"/>
  <c r="AD64"/>
  <c r="AD65"/>
  <c r="AD66"/>
  <c r="AH66" s="1"/>
  <c r="AD67"/>
  <c r="AH67" s="1"/>
  <c r="AD68"/>
  <c r="AD69"/>
  <c r="AD70"/>
  <c r="AH70" s="1"/>
  <c r="AD71"/>
  <c r="AH71" s="1"/>
  <c r="AD72"/>
  <c r="AH72" s="1"/>
  <c r="AD73"/>
  <c r="AH73" s="1"/>
  <c r="AD74"/>
  <c r="AH74" s="1"/>
  <c r="AD75"/>
  <c r="AH75" s="1"/>
  <c r="AD76"/>
  <c r="AD77"/>
  <c r="AD78"/>
  <c r="AD79"/>
  <c r="AD80"/>
  <c r="AD81"/>
  <c r="AD82"/>
  <c r="AH82" s="1"/>
  <c r="AD83"/>
  <c r="AH83" s="1"/>
  <c r="AD84"/>
  <c r="AD85"/>
  <c r="AD86"/>
  <c r="AD87"/>
  <c r="AD88"/>
  <c r="AD89"/>
  <c r="AD90"/>
  <c r="AH90" s="1"/>
  <c r="AD91"/>
  <c r="AH91" s="1"/>
  <c r="AD92"/>
  <c r="AD93"/>
  <c r="AD94"/>
  <c r="AH94" s="1"/>
  <c r="AD95"/>
  <c r="AH95" s="1"/>
  <c r="AD96"/>
  <c r="AD97"/>
  <c r="AD98"/>
  <c r="AH98" s="1"/>
  <c r="AD99"/>
  <c r="AH99" s="1"/>
  <c r="AD100"/>
  <c r="AD101"/>
  <c r="AD102"/>
  <c r="AH102" s="1"/>
  <c r="AD103"/>
  <c r="AH103" s="1"/>
  <c r="AD104"/>
  <c r="AH104" s="1"/>
  <c r="AD105"/>
  <c r="AH105" s="1"/>
  <c r="AD106"/>
  <c r="AH106" s="1"/>
  <c r="AD107"/>
  <c r="AH107" s="1"/>
  <c r="AD108"/>
  <c r="AD109"/>
  <c r="AD110"/>
  <c r="AD111"/>
  <c r="AD112"/>
  <c r="AD113"/>
  <c r="AD114"/>
  <c r="AH114" s="1"/>
  <c r="AD115"/>
  <c r="AH115" s="1"/>
  <c r="AD116"/>
  <c r="AD117"/>
  <c r="AD118"/>
  <c r="AD119"/>
  <c r="AD120"/>
  <c r="AD121"/>
  <c r="AD122"/>
  <c r="AH122" s="1"/>
  <c r="AD123"/>
  <c r="AH123" s="1"/>
  <c r="AD124"/>
  <c r="AD125"/>
  <c r="AD126"/>
  <c r="AH126" s="1"/>
  <c r="AD127"/>
  <c r="AH127" s="1"/>
  <c r="AD128"/>
  <c r="AD129"/>
  <c r="AD130"/>
  <c r="AH130" s="1"/>
  <c r="AD131"/>
  <c r="AH131" s="1"/>
  <c r="AD132"/>
  <c r="AD133"/>
  <c r="AD134"/>
  <c r="AH134" s="1"/>
  <c r="AD135"/>
  <c r="AH135" s="1"/>
  <c r="AD136"/>
  <c r="AH136" s="1"/>
  <c r="AD137"/>
  <c r="AH137" s="1"/>
  <c r="AD138"/>
  <c r="AH138" s="1"/>
  <c r="AD139"/>
  <c r="AH139" s="1"/>
  <c r="AD140"/>
  <c r="AD141"/>
  <c r="AD142"/>
  <c r="AD143"/>
  <c r="AD144"/>
  <c r="AD145"/>
  <c r="AD146"/>
  <c r="AH146" s="1"/>
  <c r="AD147"/>
  <c r="AH147" s="1"/>
  <c r="AD148"/>
  <c r="AD149"/>
  <c r="AD150"/>
  <c r="AD151"/>
  <c r="AD152"/>
  <c r="AD153"/>
  <c r="AD154"/>
  <c r="AH154" s="1"/>
  <c r="AH155"/>
  <c r="AH156"/>
  <c r="AH157"/>
  <c r="AH158"/>
  <c r="AH15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4" i="2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50"/>
  <c r="AC151"/>
  <c r="AC154"/>
  <c r="AC155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3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D302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D301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D300"/>
  <c r="AD3" i="3"/>
  <c r="AD302" s="1"/>
  <c r="AC3"/>
  <c r="AC301" s="1"/>
  <c r="AD4" i="6"/>
  <c r="AD301" s="1"/>
  <c r="AE3" i="4"/>
  <c r="AF3"/>
  <c r="AD3"/>
  <c r="AC3"/>
  <c r="AC300" s="1"/>
  <c r="AB3"/>
  <c r="BE3" s="1"/>
  <c r="AA3"/>
  <c r="BI11" l="1"/>
  <c r="BE157" i="6"/>
  <c r="BE141"/>
  <c r="BE125"/>
  <c r="BE109"/>
  <c r="BE93"/>
  <c r="BE77"/>
  <c r="BE61"/>
  <c r="BE45"/>
  <c r="BE29"/>
  <c r="BE13"/>
  <c r="BE149"/>
  <c r="BE133"/>
  <c r="BE117"/>
  <c r="BE101"/>
  <c r="BE85"/>
  <c r="BE69"/>
  <c r="BE53"/>
  <c r="BE37"/>
  <c r="BE21"/>
  <c r="BE5"/>
  <c r="AH140" i="3"/>
  <c r="AH124"/>
  <c r="AH108"/>
  <c r="AH92"/>
  <c r="AH76"/>
  <c r="AH60"/>
  <c r="AH44"/>
  <c r="AH28"/>
  <c r="AH12"/>
  <c r="AH141"/>
  <c r="AH125"/>
  <c r="AH109"/>
  <c r="AH93"/>
  <c r="AH77"/>
  <c r="AH61"/>
  <c r="AH45"/>
  <c r="AH29"/>
  <c r="AH13"/>
  <c r="AH142"/>
  <c r="AH110"/>
  <c r="AH78"/>
  <c r="AH46"/>
  <c r="AH14"/>
  <c r="AE88"/>
  <c r="AE56"/>
  <c r="AH143"/>
  <c r="AH111"/>
  <c r="AH79"/>
  <c r="AH47"/>
  <c r="AH15"/>
  <c r="AE153"/>
  <c r="AE105"/>
  <c r="AH144"/>
  <c r="AH128"/>
  <c r="AH112"/>
  <c r="AH96"/>
  <c r="AH80"/>
  <c r="AH64"/>
  <c r="AH48"/>
  <c r="AH32"/>
  <c r="AH16"/>
  <c r="AC300"/>
  <c r="AH145"/>
  <c r="AH129"/>
  <c r="AH113"/>
  <c r="AH97"/>
  <c r="AH81"/>
  <c r="AH65"/>
  <c r="AH49"/>
  <c r="AH33"/>
  <c r="AH17"/>
  <c r="AE59"/>
  <c r="AE124"/>
  <c r="AE28"/>
  <c r="AH148"/>
  <c r="AH132"/>
  <c r="AH116"/>
  <c r="AH100"/>
  <c r="AH84"/>
  <c r="AH68"/>
  <c r="AH52"/>
  <c r="AH36"/>
  <c r="AH20"/>
  <c r="AH4"/>
  <c r="AH149"/>
  <c r="AH133"/>
  <c r="AH117"/>
  <c r="AH101"/>
  <c r="AH85"/>
  <c r="AH69"/>
  <c r="AH53"/>
  <c r="AH37"/>
  <c r="AH21"/>
  <c r="AH5"/>
  <c r="AC302"/>
  <c r="AE44" s="1"/>
  <c r="AH150"/>
  <c r="AH118"/>
  <c r="AH86"/>
  <c r="AH54"/>
  <c r="AH22"/>
  <c r="AD301"/>
  <c r="AH151"/>
  <c r="AH119"/>
  <c r="AH87"/>
  <c r="AH55"/>
  <c r="AH23"/>
  <c r="AE113"/>
  <c r="AE65"/>
  <c r="AE49"/>
  <c r="AE33"/>
  <c r="AH152"/>
  <c r="AH120"/>
  <c r="AH88"/>
  <c r="AH56"/>
  <c r="AH24"/>
  <c r="AH153"/>
  <c r="AH121"/>
  <c r="AH89"/>
  <c r="AH57"/>
  <c r="AH25"/>
  <c r="BH125" i="4"/>
  <c r="AD301"/>
  <c r="AD300"/>
  <c r="BG3"/>
  <c r="AD302"/>
  <c r="BI3"/>
  <c r="AF302"/>
  <c r="AF301"/>
  <c r="AF300"/>
  <c r="AE300"/>
  <c r="AE302"/>
  <c r="AE301"/>
  <c r="BH3"/>
  <c r="BH71"/>
  <c r="BF159"/>
  <c r="BF127"/>
  <c r="BF95"/>
  <c r="BF63"/>
  <c r="BF31"/>
  <c r="BG158"/>
  <c r="BG142"/>
  <c r="BG118"/>
  <c r="BG102"/>
  <c r="BG78"/>
  <c r="BG62"/>
  <c r="BG38"/>
  <c r="BE149"/>
  <c r="BE109"/>
  <c r="BE77"/>
  <c r="BE45"/>
  <c r="BE21"/>
  <c r="BH132"/>
  <c r="BH100"/>
  <c r="BH68"/>
  <c r="BH44"/>
  <c r="BH12"/>
  <c r="BI139"/>
  <c r="BI115"/>
  <c r="BI67"/>
  <c r="BI43"/>
  <c r="BI19"/>
  <c r="AE156" i="3"/>
  <c r="AE85"/>
  <c r="AE60"/>
  <c r="BF158" i="4"/>
  <c r="BF150"/>
  <c r="BF142"/>
  <c r="BF134"/>
  <c r="BF126"/>
  <c r="BF118"/>
  <c r="BF110"/>
  <c r="BF102"/>
  <c r="BG53"/>
  <c r="BF135"/>
  <c r="BF103"/>
  <c r="BF71"/>
  <c r="BF39"/>
  <c r="BF15"/>
  <c r="BG150"/>
  <c r="BG126"/>
  <c r="BG110"/>
  <c r="BG86"/>
  <c r="BG70"/>
  <c r="BG54"/>
  <c r="BG46"/>
  <c r="BG30"/>
  <c r="BG22"/>
  <c r="BG14"/>
  <c r="BG6"/>
  <c r="BE141"/>
  <c r="BE117"/>
  <c r="BE93"/>
  <c r="BE53"/>
  <c r="BE13"/>
  <c r="BH140"/>
  <c r="BH108"/>
  <c r="BH84"/>
  <c r="BH52"/>
  <c r="BH20"/>
  <c r="BI155"/>
  <c r="BI131"/>
  <c r="BI99"/>
  <c r="BI75"/>
  <c r="BI51"/>
  <c r="BI35"/>
  <c r="AE110" i="3"/>
  <c r="AE94"/>
  <c r="BF152" i="4"/>
  <c r="AD302" i="6"/>
  <c r="BE4"/>
  <c r="AD300"/>
  <c r="BE26"/>
  <c r="BE154"/>
  <c r="BE34"/>
  <c r="BE58"/>
  <c r="BE66"/>
  <c r="BE122"/>
  <c r="BE130"/>
  <c r="BE90"/>
  <c r="BE98"/>
  <c r="BF143" i="4"/>
  <c r="BF111"/>
  <c r="BF79"/>
  <c r="BF55"/>
  <c r="BF23"/>
  <c r="BE133"/>
  <c r="BE101"/>
  <c r="BE69"/>
  <c r="BE61"/>
  <c r="BE29"/>
  <c r="BH148"/>
  <c r="BH124"/>
  <c r="BH92"/>
  <c r="BH60"/>
  <c r="BH28"/>
  <c r="BH4"/>
  <c r="BI147"/>
  <c r="BI123"/>
  <c r="BI107"/>
  <c r="BI83"/>
  <c r="BI59"/>
  <c r="BI27"/>
  <c r="AH3" i="3"/>
  <c r="AD300"/>
  <c r="AB302" i="4"/>
  <c r="AB301"/>
  <c r="AB300"/>
  <c r="AE149" i="3"/>
  <c r="AE21"/>
  <c r="BF151" i="4"/>
  <c r="BF119"/>
  <c r="BF87"/>
  <c r="BF47"/>
  <c r="BF7"/>
  <c r="BG134"/>
  <c r="BG94"/>
  <c r="BE157"/>
  <c r="BE125"/>
  <c r="BE85"/>
  <c r="BE37"/>
  <c r="BE5"/>
  <c r="BH156"/>
  <c r="BH116"/>
  <c r="BH76"/>
  <c r="BH36"/>
  <c r="BI91"/>
  <c r="BF3"/>
  <c r="AC302"/>
  <c r="AC301"/>
  <c r="AE92" i="3"/>
  <c r="AE76"/>
  <c r="AE27"/>
  <c r="BE65" i="4"/>
  <c r="BF157"/>
  <c r="BF149"/>
  <c r="BF141"/>
  <c r="BF133"/>
  <c r="BF125"/>
  <c r="BF117"/>
  <c r="BF109"/>
  <c r="BF101"/>
  <c r="BF93"/>
  <c r="BF85"/>
  <c r="BF77"/>
  <c r="BF69"/>
  <c r="BF61"/>
  <c r="BF53"/>
  <c r="BF45"/>
  <c r="BF37"/>
  <c r="BF29"/>
  <c r="BF21"/>
  <c r="BF13"/>
  <c r="BF5"/>
  <c r="BG156"/>
  <c r="BG148"/>
  <c r="BG140"/>
  <c r="BG132"/>
  <c r="BG124"/>
  <c r="BG116"/>
  <c r="BG108"/>
  <c r="BG100"/>
  <c r="BG92"/>
  <c r="BG84"/>
  <c r="BG76"/>
  <c r="BG68"/>
  <c r="BG60"/>
  <c r="BG52"/>
  <c r="BG44"/>
  <c r="BG36"/>
  <c r="BG28"/>
  <c r="BG20"/>
  <c r="BG12"/>
  <c r="BG4"/>
  <c r="BE155"/>
  <c r="BE147"/>
  <c r="BE139"/>
  <c r="BE131"/>
  <c r="BE123"/>
  <c r="BE115"/>
  <c r="BE107"/>
  <c r="BE99"/>
  <c r="BE91"/>
  <c r="BE83"/>
  <c r="BE75"/>
  <c r="BE67"/>
  <c r="BE59"/>
  <c r="BE51"/>
  <c r="BE43"/>
  <c r="BE35"/>
  <c r="BE27"/>
  <c r="BE19"/>
  <c r="BE11"/>
  <c r="BH154"/>
  <c r="BH146"/>
  <c r="BH138"/>
  <c r="BH130"/>
  <c r="BH122"/>
  <c r="BH114"/>
  <c r="BH106"/>
  <c r="BH98"/>
  <c r="BH90"/>
  <c r="BH82"/>
  <c r="BH74"/>
  <c r="BH66"/>
  <c r="BH58"/>
  <c r="BH50"/>
  <c r="BH42"/>
  <c r="BH34"/>
  <c r="BH26"/>
  <c r="BH18"/>
  <c r="BH10"/>
  <c r="BI153"/>
  <c r="BI145"/>
  <c r="BI137"/>
  <c r="BI129"/>
  <c r="BI121"/>
  <c r="BI113"/>
  <c r="BI105"/>
  <c r="BI97"/>
  <c r="BI89"/>
  <c r="BI81"/>
  <c r="BI73"/>
  <c r="BI65"/>
  <c r="BI57"/>
  <c r="BI49"/>
  <c r="BI41"/>
  <c r="BI25"/>
  <c r="BF156"/>
  <c r="BF148"/>
  <c r="BF140"/>
  <c r="BF132"/>
  <c r="BF124"/>
  <c r="BF116"/>
  <c r="BF108"/>
  <c r="BF100"/>
  <c r="BF92"/>
  <c r="BF84"/>
  <c r="BF76"/>
  <c r="BF68"/>
  <c r="BF60"/>
  <c r="BF52"/>
  <c r="BF44"/>
  <c r="BF36"/>
  <c r="BF28"/>
  <c r="BF20"/>
  <c r="BF12"/>
  <c r="BF4"/>
  <c r="BG155"/>
  <c r="BG147"/>
  <c r="BG139"/>
  <c r="BG131"/>
  <c r="BG123"/>
  <c r="BG115"/>
  <c r="BG107"/>
  <c r="BG99"/>
  <c r="BG91"/>
  <c r="BG83"/>
  <c r="BG75"/>
  <c r="BG67"/>
  <c r="BG59"/>
  <c r="BG51"/>
  <c r="BG43"/>
  <c r="BG35"/>
  <c r="BG27"/>
  <c r="BG19"/>
  <c r="BG11"/>
  <c r="BE154"/>
  <c r="BE146"/>
  <c r="BE138"/>
  <c r="BE130"/>
  <c r="BE122"/>
  <c r="BE114"/>
  <c r="BE106"/>
  <c r="BE98"/>
  <c r="BE90"/>
  <c r="BE82"/>
  <c r="BE74"/>
  <c r="BE66"/>
  <c r="BE58"/>
  <c r="BE50"/>
  <c r="BE42"/>
  <c r="BE34"/>
  <c r="BE26"/>
  <c r="BE18"/>
  <c r="BE10"/>
  <c r="BH137"/>
  <c r="BF155"/>
  <c r="BF147"/>
  <c r="BF139"/>
  <c r="BF131"/>
  <c r="BF123"/>
  <c r="BF115"/>
  <c r="BF107"/>
  <c r="BF99"/>
  <c r="BF91"/>
  <c r="BF83"/>
  <c r="BF75"/>
  <c r="BF67"/>
  <c r="BF59"/>
  <c r="BF51"/>
  <c r="BF43"/>
  <c r="BF35"/>
  <c r="BF27"/>
  <c r="BF19"/>
  <c r="BF11"/>
  <c r="BG154"/>
  <c r="BG146"/>
  <c r="BG138"/>
  <c r="BG130"/>
  <c r="BG122"/>
  <c r="BG114"/>
  <c r="BG106"/>
  <c r="BG98"/>
  <c r="BG90"/>
  <c r="BG82"/>
  <c r="BG74"/>
  <c r="BG66"/>
  <c r="BG58"/>
  <c r="BG50"/>
  <c r="BG42"/>
  <c r="BG34"/>
  <c r="BG26"/>
  <c r="BG18"/>
  <c r="BG10"/>
  <c r="BE153"/>
  <c r="BE145"/>
  <c r="BE137"/>
  <c r="BE129"/>
  <c r="BE121"/>
  <c r="BE113"/>
  <c r="BE105"/>
  <c r="BE97"/>
  <c r="BE89"/>
  <c r="BE81"/>
  <c r="BE73"/>
  <c r="BE57"/>
  <c r="BE49"/>
  <c r="BE41"/>
  <c r="BE33"/>
  <c r="BE25"/>
  <c r="BE17"/>
  <c r="BE9"/>
  <c r="BH152"/>
  <c r="BH144"/>
  <c r="BH136"/>
  <c r="BH128"/>
  <c r="BH120"/>
  <c r="BH112"/>
  <c r="BH104"/>
  <c r="BH96"/>
  <c r="BH88"/>
  <c r="BH80"/>
  <c r="BH72"/>
  <c r="BH64"/>
  <c r="BH56"/>
  <c r="BH48"/>
  <c r="BH40"/>
  <c r="BH32"/>
  <c r="BH24"/>
  <c r="BH16"/>
  <c r="BH8"/>
  <c r="BI159"/>
  <c r="BE152"/>
  <c r="BF153"/>
  <c r="BF145"/>
  <c r="BF137"/>
  <c r="BF129"/>
  <c r="BF121"/>
  <c r="BF113"/>
  <c r="BF105"/>
  <c r="BF97"/>
  <c r="BF89"/>
  <c r="BF81"/>
  <c r="BF73"/>
  <c r="BF65"/>
  <c r="BF57"/>
  <c r="BF49"/>
  <c r="BF41"/>
  <c r="BF33"/>
  <c r="BF25"/>
  <c r="BF17"/>
  <c r="BF9"/>
  <c r="BG80"/>
  <c r="BF94"/>
  <c r="BF86"/>
  <c r="BF78"/>
  <c r="BF70"/>
  <c r="BF62"/>
  <c r="BF54"/>
  <c r="BF46"/>
  <c r="BF38"/>
  <c r="BF30"/>
  <c r="BF22"/>
  <c r="BF14"/>
  <c r="BF6"/>
  <c r="BG157"/>
  <c r="BG149"/>
  <c r="BG141"/>
  <c r="BG133"/>
  <c r="BG125"/>
  <c r="BG117"/>
  <c r="BG109"/>
  <c r="BG101"/>
  <c r="BG93"/>
  <c r="BG85"/>
  <c r="BG77"/>
  <c r="BG69"/>
  <c r="BG61"/>
  <c r="BG45"/>
  <c r="BG37"/>
  <c r="BG29"/>
  <c r="BG21"/>
  <c r="BG13"/>
  <c r="BG5"/>
  <c r="BE156"/>
  <c r="BE148"/>
  <c r="BE140"/>
  <c r="BE132"/>
  <c r="BE124"/>
  <c r="BE116"/>
  <c r="BE108"/>
  <c r="BE100"/>
  <c r="BE92"/>
  <c r="BE84"/>
  <c r="BE76"/>
  <c r="BE68"/>
  <c r="BE60"/>
  <c r="BE52"/>
  <c r="BE44"/>
  <c r="BE36"/>
  <c r="BE28"/>
  <c r="BE20"/>
  <c r="BE12"/>
  <c r="BE4"/>
  <c r="BH155"/>
  <c r="BH147"/>
  <c r="BH139"/>
  <c r="BH131"/>
  <c r="BH123"/>
  <c r="BH115"/>
  <c r="BH107"/>
  <c r="BH99"/>
  <c r="BH91"/>
  <c r="BH83"/>
  <c r="BH75"/>
  <c r="BH67"/>
  <c r="BH59"/>
  <c r="BH51"/>
  <c r="BH43"/>
  <c r="BH35"/>
  <c r="BH27"/>
  <c r="BH19"/>
  <c r="BH11"/>
  <c r="BI154"/>
  <c r="BI146"/>
  <c r="BI138"/>
  <c r="BI130"/>
  <c r="BI122"/>
  <c r="BI114"/>
  <c r="BI106"/>
  <c r="BI98"/>
  <c r="BI90"/>
  <c r="BI82"/>
  <c r="BI74"/>
  <c r="BI66"/>
  <c r="BI58"/>
  <c r="BI50"/>
  <c r="BI42"/>
  <c r="BI34"/>
  <c r="BI26"/>
  <c r="BI18"/>
  <c r="BI10"/>
  <c r="BF154"/>
  <c r="BF146"/>
  <c r="BF138"/>
  <c r="BF130"/>
  <c r="BF122"/>
  <c r="BF114"/>
  <c r="BF106"/>
  <c r="BF98"/>
  <c r="BF90"/>
  <c r="BF82"/>
  <c r="BF74"/>
  <c r="BF66"/>
  <c r="BF58"/>
  <c r="BF50"/>
  <c r="BF42"/>
  <c r="BF34"/>
  <c r="BF26"/>
  <c r="BF18"/>
  <c r="BF10"/>
  <c r="BG153"/>
  <c r="BG145"/>
  <c r="BG137"/>
  <c r="BG129"/>
  <c r="BG121"/>
  <c r="BG113"/>
  <c r="BG105"/>
  <c r="BG97"/>
  <c r="BG89"/>
  <c r="BG81"/>
  <c r="BG73"/>
  <c r="BG65"/>
  <c r="BG57"/>
  <c r="BG49"/>
  <c r="BG41"/>
  <c r="BG33"/>
  <c r="BG25"/>
  <c r="BG17"/>
  <c r="BG9"/>
  <c r="BE144"/>
  <c r="BE136"/>
  <c r="BE128"/>
  <c r="BE120"/>
  <c r="BE112"/>
  <c r="BE104"/>
  <c r="BE96"/>
  <c r="BE88"/>
  <c r="BE80"/>
  <c r="BE72"/>
  <c r="BE64"/>
  <c r="BE56"/>
  <c r="BE48"/>
  <c r="BE40"/>
  <c r="BE32"/>
  <c r="BE24"/>
  <c r="BE16"/>
  <c r="BE8"/>
  <c r="BG152"/>
  <c r="BG144"/>
  <c r="BG136"/>
  <c r="BG128"/>
  <c r="BG120"/>
  <c r="BG112"/>
  <c r="BG104"/>
  <c r="BG96"/>
  <c r="BG88"/>
  <c r="BG72"/>
  <c r="BG64"/>
  <c r="BG56"/>
  <c r="BG48"/>
  <c r="BG40"/>
  <c r="BG32"/>
  <c r="BG24"/>
  <c r="BG16"/>
  <c r="BG8"/>
  <c r="BE159"/>
  <c r="BE151"/>
  <c r="BE143"/>
  <c r="BE135"/>
  <c r="BE127"/>
  <c r="BE119"/>
  <c r="BE111"/>
  <c r="BE103"/>
  <c r="BE95"/>
  <c r="BE87"/>
  <c r="BE79"/>
  <c r="BE71"/>
  <c r="BE63"/>
  <c r="BE55"/>
  <c r="BE47"/>
  <c r="BE39"/>
  <c r="BE31"/>
  <c r="BE23"/>
  <c r="BE15"/>
  <c r="BE7"/>
  <c r="BH158"/>
  <c r="BH150"/>
  <c r="BH142"/>
  <c r="BH134"/>
  <c r="BH126"/>
  <c r="BH118"/>
  <c r="BH110"/>
  <c r="BH102"/>
  <c r="BH94"/>
  <c r="BH86"/>
  <c r="BH78"/>
  <c r="BH70"/>
  <c r="BH62"/>
  <c r="BH54"/>
  <c r="BH46"/>
  <c r="BH38"/>
  <c r="BH30"/>
  <c r="BH22"/>
  <c r="BH14"/>
  <c r="BH6"/>
  <c r="BI157"/>
  <c r="BI149"/>
  <c r="BI141"/>
  <c r="BI133"/>
  <c r="BI125"/>
  <c r="BI117"/>
  <c r="BI109"/>
  <c r="BI101"/>
  <c r="BI93"/>
  <c r="BI85"/>
  <c r="BI77"/>
  <c r="BI69"/>
  <c r="BI61"/>
  <c r="BI53"/>
  <c r="BI45"/>
  <c r="BI37"/>
  <c r="BF144"/>
  <c r="BF136"/>
  <c r="BF128"/>
  <c r="BF120"/>
  <c r="BF112"/>
  <c r="BF104"/>
  <c r="BF96"/>
  <c r="BF88"/>
  <c r="BF80"/>
  <c r="BF72"/>
  <c r="BF64"/>
  <c r="BF56"/>
  <c r="BF48"/>
  <c r="BF40"/>
  <c r="BF32"/>
  <c r="BF24"/>
  <c r="BF16"/>
  <c r="BF8"/>
  <c r="BG159"/>
  <c r="BG151"/>
  <c r="BG143"/>
  <c r="BG135"/>
  <c r="BG127"/>
  <c r="BG119"/>
  <c r="BG111"/>
  <c r="BG103"/>
  <c r="BG95"/>
  <c r="BG87"/>
  <c r="BG79"/>
  <c r="BG71"/>
  <c r="BG63"/>
  <c r="BG55"/>
  <c r="BG47"/>
  <c r="BG39"/>
  <c r="BG31"/>
  <c r="BG23"/>
  <c r="BG15"/>
  <c r="BG7"/>
  <c r="BE158"/>
  <c r="BE150"/>
  <c r="BE142"/>
  <c r="BE134"/>
  <c r="BE126"/>
  <c r="BE118"/>
  <c r="BE110"/>
  <c r="BE102"/>
  <c r="BE94"/>
  <c r="BE86"/>
  <c r="BE78"/>
  <c r="BE70"/>
  <c r="BE62"/>
  <c r="BE54"/>
  <c r="BE46"/>
  <c r="BE38"/>
  <c r="BE30"/>
  <c r="BE22"/>
  <c r="BE14"/>
  <c r="BE6"/>
  <c r="BH157"/>
  <c r="BH149"/>
  <c r="BH141"/>
  <c r="BH133"/>
  <c r="BH117"/>
  <c r="BH109"/>
  <c r="BH101"/>
  <c r="BH93"/>
  <c r="BH85"/>
  <c r="BH77"/>
  <c r="BH69"/>
  <c r="BH61"/>
  <c r="BH53"/>
  <c r="BH45"/>
  <c r="BH37"/>
  <c r="BH29"/>
  <c r="BH21"/>
  <c r="BH13"/>
  <c r="BH5"/>
  <c r="BI156"/>
  <c r="BI148"/>
  <c r="BI140"/>
  <c r="BI132"/>
  <c r="BI124"/>
  <c r="BI116"/>
  <c r="BI108"/>
  <c r="BI100"/>
  <c r="BI92"/>
  <c r="BI84"/>
  <c r="BI76"/>
  <c r="BI68"/>
  <c r="BI60"/>
  <c r="BI52"/>
  <c r="BI44"/>
  <c r="BI36"/>
  <c r="BI28"/>
  <c r="BI20"/>
  <c r="BI12"/>
  <c r="BI4"/>
  <c r="BH153"/>
  <c r="BH145"/>
  <c r="BH129"/>
  <c r="BH121"/>
  <c r="BH113"/>
  <c r="BH105"/>
  <c r="BH97"/>
  <c r="BH89"/>
  <c r="BH81"/>
  <c r="BH73"/>
  <c r="BH65"/>
  <c r="BH57"/>
  <c r="BH49"/>
  <c r="BH41"/>
  <c r="BH33"/>
  <c r="BH25"/>
  <c r="BH17"/>
  <c r="BH9"/>
  <c r="BI152"/>
  <c r="BI144"/>
  <c r="BI136"/>
  <c r="BI128"/>
  <c r="BI120"/>
  <c r="BI112"/>
  <c r="BI104"/>
  <c r="BI96"/>
  <c r="BI88"/>
  <c r="BI80"/>
  <c r="BI72"/>
  <c r="BI64"/>
  <c r="BI56"/>
  <c r="BI48"/>
  <c r="BI40"/>
  <c r="BI151"/>
  <c r="BI143"/>
  <c r="BI135"/>
  <c r="BI127"/>
  <c r="BI119"/>
  <c r="BI111"/>
  <c r="BI103"/>
  <c r="BI95"/>
  <c r="BI87"/>
  <c r="BI79"/>
  <c r="BI71"/>
  <c r="BI63"/>
  <c r="BI55"/>
  <c r="BI47"/>
  <c r="BI39"/>
  <c r="BI31"/>
  <c r="BI23"/>
  <c r="BI15"/>
  <c r="BI7"/>
  <c r="BH159"/>
  <c r="BH151"/>
  <c r="BH143"/>
  <c r="BH135"/>
  <c r="BH127"/>
  <c r="BH119"/>
  <c r="BH111"/>
  <c r="BH103"/>
  <c r="BH95"/>
  <c r="BH87"/>
  <c r="BH79"/>
  <c r="BH63"/>
  <c r="BH55"/>
  <c r="BH47"/>
  <c r="BH39"/>
  <c r="BH31"/>
  <c r="BH23"/>
  <c r="BH15"/>
  <c r="BH7"/>
  <c r="BI158"/>
  <c r="BI150"/>
  <c r="BI142"/>
  <c r="BI134"/>
  <c r="BI126"/>
  <c r="BI118"/>
  <c r="BI110"/>
  <c r="BI102"/>
  <c r="BI94"/>
  <c r="BI86"/>
  <c r="BI78"/>
  <c r="BI70"/>
  <c r="BI62"/>
  <c r="BI54"/>
  <c r="BI46"/>
  <c r="BI38"/>
  <c r="BI30"/>
  <c r="BI22"/>
  <c r="BI14"/>
  <c r="BI6"/>
  <c r="BE156" i="6"/>
  <c r="BE148"/>
  <c r="BE140"/>
  <c r="BE132"/>
  <c r="BE124"/>
  <c r="BE116"/>
  <c r="BE108"/>
  <c r="BE100"/>
  <c r="BE92"/>
  <c r="BE84"/>
  <c r="BE76"/>
  <c r="BE68"/>
  <c r="BE60"/>
  <c r="BE52"/>
  <c r="BE44"/>
  <c r="BE36"/>
  <c r="BE28"/>
  <c r="BE20"/>
  <c r="BE12"/>
  <c r="BI33" i="4"/>
  <c r="BI17"/>
  <c r="BI9"/>
  <c r="BI32"/>
  <c r="BI24"/>
  <c r="BI16"/>
  <c r="BI8"/>
  <c r="BE153" i="6"/>
  <c r="BE145"/>
  <c r="BE137"/>
  <c r="BE129"/>
  <c r="BE121"/>
  <c r="BE113"/>
  <c r="BE105"/>
  <c r="BE97"/>
  <c r="BE89"/>
  <c r="BE81"/>
  <c r="BE73"/>
  <c r="BE65"/>
  <c r="BE57"/>
  <c r="BE49"/>
  <c r="BE41"/>
  <c r="BE33"/>
  <c r="BE25"/>
  <c r="BE17"/>
  <c r="BE9"/>
  <c r="BI29" i="4"/>
  <c r="BI21"/>
  <c r="BI13"/>
  <c r="BI5"/>
  <c r="BE160" i="6"/>
  <c r="BE152"/>
  <c r="BE144"/>
  <c r="BE136"/>
  <c r="BE128"/>
  <c r="BE120"/>
  <c r="BE112"/>
  <c r="BE104"/>
  <c r="BE96"/>
  <c r="BE88"/>
  <c r="BE80"/>
  <c r="BE72"/>
  <c r="BE64"/>
  <c r="BE56"/>
  <c r="BE48"/>
  <c r="BE40"/>
  <c r="BE32"/>
  <c r="BE24"/>
  <c r="BE16"/>
  <c r="BE8"/>
  <c r="BE155"/>
  <c r="BE147"/>
  <c r="BE139"/>
  <c r="BE131"/>
  <c r="BE123"/>
  <c r="BE115"/>
  <c r="BE107"/>
  <c r="BE99"/>
  <c r="BE91"/>
  <c r="BE83"/>
  <c r="BE75"/>
  <c r="BE67"/>
  <c r="BE59"/>
  <c r="BE51"/>
  <c r="BE43"/>
  <c r="BE35"/>
  <c r="BE27"/>
  <c r="BE19"/>
  <c r="BE11"/>
  <c r="BE146"/>
  <c r="BE138"/>
  <c r="BE114"/>
  <c r="BE106"/>
  <c r="BE82"/>
  <c r="BE74"/>
  <c r="BE50"/>
  <c r="BE42"/>
  <c r="BE18"/>
  <c r="BE10"/>
  <c r="BE159"/>
  <c r="BE151"/>
  <c r="BE143"/>
  <c r="BE135"/>
  <c r="BE127"/>
  <c r="BE119"/>
  <c r="BE111"/>
  <c r="BE103"/>
  <c r="BE95"/>
  <c r="BE87"/>
  <c r="BE79"/>
  <c r="BE71"/>
  <c r="BE63"/>
  <c r="BE55"/>
  <c r="BE47"/>
  <c r="BE39"/>
  <c r="BE31"/>
  <c r="BE23"/>
  <c r="BE15"/>
  <c r="BE7"/>
  <c r="BE158"/>
  <c r="BE150"/>
  <c r="BE142"/>
  <c r="BE134"/>
  <c r="BE126"/>
  <c r="BE118"/>
  <c r="BE110"/>
  <c r="BE102"/>
  <c r="BE94"/>
  <c r="BE86"/>
  <c r="BE78"/>
  <c r="BE70"/>
  <c r="BE62"/>
  <c r="BE54"/>
  <c r="BE46"/>
  <c r="BE38"/>
  <c r="BE30"/>
  <c r="BE22"/>
  <c r="BE14"/>
  <c r="BE6"/>
  <c r="AA156" i="4"/>
  <c r="AA140"/>
  <c r="AA124"/>
  <c r="AA108"/>
  <c r="AA92"/>
  <c r="AA76"/>
  <c r="AA60"/>
  <c r="AA44"/>
  <c r="AA28"/>
  <c r="AA12"/>
  <c r="AA157"/>
  <c r="AA141"/>
  <c r="AA125"/>
  <c r="AA109"/>
  <c r="AA93"/>
  <c r="AA77"/>
  <c r="AA61"/>
  <c r="AA45"/>
  <c r="AA29"/>
  <c r="AA13"/>
  <c r="AA159"/>
  <c r="AA143"/>
  <c r="AA127"/>
  <c r="AA111"/>
  <c r="AA95"/>
  <c r="AA79"/>
  <c r="AA63"/>
  <c r="AA47"/>
  <c r="AA31"/>
  <c r="AA15"/>
  <c r="AA145"/>
  <c r="AA129"/>
  <c r="AA113"/>
  <c r="AA97"/>
  <c r="AA81"/>
  <c r="AA65"/>
  <c r="AA49"/>
  <c r="AA33"/>
  <c r="AA17"/>
  <c r="AA146"/>
  <c r="AA130"/>
  <c r="AA114"/>
  <c r="AA98"/>
  <c r="AA82"/>
  <c r="AA66"/>
  <c r="AA50"/>
  <c r="AA34"/>
  <c r="AA18"/>
  <c r="AA147"/>
  <c r="AA131"/>
  <c r="AA115"/>
  <c r="AA99"/>
  <c r="AA83"/>
  <c r="AA67"/>
  <c r="AA51"/>
  <c r="AA35"/>
  <c r="AA19"/>
  <c r="AA149"/>
  <c r="AA133"/>
  <c r="AA117"/>
  <c r="AA101"/>
  <c r="AA85"/>
  <c r="AA69"/>
  <c r="AA53"/>
  <c r="AA37"/>
  <c r="AA21"/>
  <c r="AA5"/>
  <c r="AA152"/>
  <c r="AA136"/>
  <c r="AA120"/>
  <c r="AA104"/>
  <c r="AA88"/>
  <c r="AA72"/>
  <c r="AA56"/>
  <c r="AA40"/>
  <c r="AA24"/>
  <c r="AA8"/>
  <c r="AA153"/>
  <c r="AA137"/>
  <c r="AA121"/>
  <c r="AA105"/>
  <c r="AA89"/>
  <c r="AA73"/>
  <c r="AA57"/>
  <c r="AA41"/>
  <c r="AA25"/>
  <c r="AA9"/>
  <c r="AA155"/>
  <c r="AA139"/>
  <c r="AA123"/>
  <c r="AA107"/>
  <c r="AA91"/>
  <c r="AA75"/>
  <c r="AA59"/>
  <c r="AA43"/>
  <c r="AA27"/>
  <c r="AE144" i="3"/>
  <c r="AE128"/>
  <c r="AE112"/>
  <c r="AE96"/>
  <c r="AE80"/>
  <c r="AE64"/>
  <c r="AE48"/>
  <c r="AE32"/>
  <c r="AE16"/>
  <c r="AE146"/>
  <c r="AE130"/>
  <c r="AE114"/>
  <c r="AE98"/>
  <c r="AE82"/>
  <c r="AE66"/>
  <c r="AE50"/>
  <c r="AE34"/>
  <c r="AE18"/>
  <c r="AE147"/>
  <c r="AE131"/>
  <c r="AE115"/>
  <c r="AE99"/>
  <c r="AE83"/>
  <c r="AE67"/>
  <c r="AE51"/>
  <c r="AE35"/>
  <c r="AE19"/>
  <c r="AE148"/>
  <c r="AE132"/>
  <c r="AE116"/>
  <c r="AE100"/>
  <c r="AE84"/>
  <c r="AE68"/>
  <c r="AE52"/>
  <c r="AE36"/>
  <c r="AE20"/>
  <c r="AE4"/>
  <c r="AE150"/>
  <c r="AE134"/>
  <c r="AE118"/>
  <c r="AE102"/>
  <c r="AE86"/>
  <c r="AE70"/>
  <c r="AE54"/>
  <c r="AE38"/>
  <c r="AE22"/>
  <c r="AE6"/>
  <c r="AE151"/>
  <c r="AE135"/>
  <c r="AE119"/>
  <c r="AE103"/>
  <c r="AE87"/>
  <c r="AE71"/>
  <c r="AE55"/>
  <c r="AE39"/>
  <c r="AE23"/>
  <c r="AE7"/>
  <c r="AE154"/>
  <c r="AE138"/>
  <c r="AE122"/>
  <c r="AE106"/>
  <c r="AE90"/>
  <c r="AE74"/>
  <c r="AE58"/>
  <c r="AE42"/>
  <c r="AE26"/>
  <c r="AE10"/>
  <c r="AE157"/>
  <c r="AE141"/>
  <c r="AE125"/>
  <c r="AE109"/>
  <c r="AE93"/>
  <c r="AE77"/>
  <c r="AE61"/>
  <c r="AE45"/>
  <c r="AE29"/>
  <c r="AE13"/>
  <c r="AE14"/>
  <c r="AE159"/>
  <c r="AE143"/>
  <c r="AE127"/>
  <c r="AE111"/>
  <c r="AE95"/>
  <c r="AE79"/>
  <c r="AE63"/>
  <c r="AE47"/>
  <c r="AE31"/>
  <c r="AC300" i="2"/>
  <c r="AC301"/>
  <c r="AC302"/>
  <c r="BD57" i="4" l="1"/>
  <c r="BD13"/>
  <c r="BD130"/>
  <c r="BD63"/>
  <c r="BD91"/>
  <c r="BD8"/>
  <c r="BD97"/>
  <c r="BD102"/>
  <c r="AE104" i="3"/>
  <c r="AE12"/>
  <c r="AE158"/>
  <c r="AE142"/>
  <c r="AE155"/>
  <c r="AE40"/>
  <c r="AE62"/>
  <c r="AE126"/>
  <c r="AE139"/>
  <c r="AE24"/>
  <c r="AE46"/>
  <c r="AE30"/>
  <c r="AE91"/>
  <c r="AE8"/>
  <c r="AE140"/>
  <c r="AE75"/>
  <c r="AE37"/>
  <c r="AE101"/>
  <c r="AE129"/>
  <c r="AE137"/>
  <c r="AE133"/>
  <c r="AE81"/>
  <c r="AE89"/>
  <c r="AE108"/>
  <c r="AE73"/>
  <c r="AE152"/>
  <c r="AE72"/>
  <c r="BD17" i="4"/>
  <c r="BD83"/>
  <c r="BD152"/>
  <c r="BD101"/>
  <c r="BD67"/>
  <c r="BD18"/>
  <c r="BD157"/>
  <c r="BD124"/>
  <c r="BD103"/>
  <c r="BD3"/>
  <c r="BD156"/>
  <c r="BD85"/>
  <c r="AA302"/>
  <c r="BD141"/>
  <c r="BD108"/>
  <c r="BD138"/>
  <c r="BD62"/>
  <c r="BD50"/>
  <c r="BD34"/>
  <c r="BD140"/>
  <c r="BD136"/>
  <c r="BD120"/>
  <c r="BD35"/>
  <c r="BD92"/>
  <c r="BD96"/>
  <c r="BD134"/>
  <c r="BD20"/>
  <c r="BD117"/>
  <c r="BD51"/>
  <c r="BD69"/>
  <c r="BD125"/>
  <c r="BD153"/>
  <c r="BD104"/>
  <c r="BD53"/>
  <c r="BD19"/>
  <c r="BD159"/>
  <c r="BD109"/>
  <c r="BD76"/>
  <c r="BD54"/>
  <c r="BD90"/>
  <c r="BD122"/>
  <c r="BD118"/>
  <c r="BD133"/>
  <c r="BD37"/>
  <c r="BD60"/>
  <c r="BD10"/>
  <c r="BD48"/>
  <c r="BD128"/>
  <c r="BD80"/>
  <c r="BD74"/>
  <c r="BD154"/>
  <c r="BD137"/>
  <c r="BD93"/>
  <c r="BD155"/>
  <c r="BD121"/>
  <c r="BD72"/>
  <c r="BD21"/>
  <c r="BD127"/>
  <c r="BD77"/>
  <c r="BD44"/>
  <c r="BD6"/>
  <c r="BD86"/>
  <c r="BD38"/>
  <c r="BD32"/>
  <c r="BD112"/>
  <c r="BD144"/>
  <c r="BD139"/>
  <c r="BD56"/>
  <c r="BD111"/>
  <c r="BD61"/>
  <c r="BD28"/>
  <c r="BD142"/>
  <c r="BD42"/>
  <c r="BD70"/>
  <c r="BD150"/>
  <c r="BD88"/>
  <c r="BD143"/>
  <c r="BD105"/>
  <c r="BD5"/>
  <c r="BD145"/>
  <c r="BD123"/>
  <c r="BD89"/>
  <c r="BD40"/>
  <c r="BD129"/>
  <c r="BD95"/>
  <c r="BD45"/>
  <c r="BD12"/>
  <c r="BD100"/>
  <c r="BD11"/>
  <c r="BD26"/>
  <c r="BD106"/>
  <c r="BD58"/>
  <c r="BD99"/>
  <c r="BD107"/>
  <c r="BD73"/>
  <c r="BD24"/>
  <c r="BD146"/>
  <c r="BD113"/>
  <c r="BD79"/>
  <c r="BD29"/>
  <c r="BD55"/>
  <c r="BD64"/>
  <c r="BD16"/>
  <c r="BD14"/>
  <c r="BD135"/>
  <c r="BD22"/>
  <c r="BD47"/>
  <c r="BD94"/>
  <c r="BD119"/>
  <c r="BD81"/>
  <c r="BD59"/>
  <c r="BD98"/>
  <c r="BD31"/>
  <c r="BD52"/>
  <c r="BD132"/>
  <c r="BD78"/>
  <c r="BD158"/>
  <c r="BD41"/>
  <c r="BD114"/>
  <c r="AA301"/>
  <c r="BD25"/>
  <c r="BD147"/>
  <c r="BD65"/>
  <c r="BD43"/>
  <c r="BD9"/>
  <c r="BD131"/>
  <c r="BD82"/>
  <c r="BD49"/>
  <c r="BD15"/>
  <c r="BD7"/>
  <c r="BD87"/>
  <c r="BD36"/>
  <c r="BD116"/>
  <c r="BD151"/>
  <c r="BD75"/>
  <c r="BD27"/>
  <c r="BD149"/>
  <c r="BD115"/>
  <c r="BD66"/>
  <c r="BD33"/>
  <c r="AA300"/>
  <c r="BD46"/>
  <c r="BD126"/>
  <c r="BD71"/>
  <c r="BD110"/>
  <c r="BD4"/>
  <c r="BD84"/>
  <c r="BD30"/>
  <c r="BD68"/>
  <c r="BD39"/>
  <c r="BD23"/>
  <c r="BD148"/>
  <c r="AE9" i="3"/>
  <c r="AI9" s="1"/>
  <c r="AE69"/>
  <c r="AE15"/>
  <c r="AE43"/>
  <c r="AE121"/>
  <c r="AE25"/>
  <c r="AE145"/>
  <c r="AE78"/>
  <c r="AE136"/>
  <c r="AE53"/>
  <c r="AE120"/>
  <c r="AE5"/>
  <c r="AI52" s="1"/>
  <c r="AE11"/>
  <c r="AE97"/>
  <c r="AE123"/>
  <c r="AE57"/>
  <c r="AI57" s="1"/>
  <c r="AE17"/>
  <c r="AI17" s="1"/>
  <c r="AE107"/>
  <c r="AE41"/>
  <c r="AE117"/>
  <c r="AE3"/>
  <c r="AI95" s="1"/>
  <c r="AI25" l="1"/>
  <c r="AI54"/>
  <c r="AI145"/>
  <c r="AI108"/>
  <c r="AI149"/>
  <c r="AI148"/>
  <c r="AI110"/>
  <c r="AI13"/>
  <c r="AI24"/>
  <c r="AI60"/>
  <c r="AI104"/>
  <c r="AI78"/>
  <c r="AI22"/>
  <c r="AI105"/>
  <c r="AI114"/>
  <c r="AI59"/>
  <c r="AI115"/>
  <c r="AI46"/>
  <c r="AI155"/>
  <c r="AI12"/>
  <c r="AI136"/>
  <c r="AI50"/>
  <c r="AI14"/>
  <c r="AI76"/>
  <c r="AI101"/>
  <c r="AI47"/>
  <c r="AI38"/>
  <c r="AI40"/>
  <c r="AI79"/>
  <c r="AI116"/>
  <c r="AI132"/>
  <c r="AI157"/>
  <c r="AI111"/>
  <c r="AI28"/>
  <c r="AI150"/>
  <c r="AI63"/>
  <c r="AI143"/>
  <c r="AI151"/>
  <c r="AI45"/>
  <c r="AI87"/>
  <c r="AI21"/>
  <c r="AI27"/>
  <c r="AI7"/>
  <c r="AI85"/>
  <c r="AI4"/>
  <c r="AI119"/>
  <c r="AI65"/>
  <c r="AI113"/>
  <c r="AI153"/>
  <c r="AI19"/>
  <c r="AI102"/>
  <c r="AI125"/>
  <c r="AI131"/>
  <c r="AI97"/>
  <c r="AI73"/>
  <c r="AI127"/>
  <c r="AI82"/>
  <c r="AI130"/>
  <c r="AI51"/>
  <c r="AI93"/>
  <c r="AI99"/>
  <c r="AI96"/>
  <c r="AI18"/>
  <c r="AI53"/>
  <c r="AI58"/>
  <c r="AI62"/>
  <c r="AI120"/>
  <c r="AI128"/>
  <c r="AI98"/>
  <c r="AI77"/>
  <c r="AI80"/>
  <c r="AI141"/>
  <c r="AI26"/>
  <c r="AI5"/>
  <c r="AI84"/>
  <c r="AI70"/>
  <c r="AI20"/>
  <c r="AI11"/>
  <c r="AI55"/>
  <c r="AI123"/>
  <c r="AI152"/>
  <c r="AI42"/>
  <c r="AI159"/>
  <c r="AI92"/>
  <c r="AI16"/>
  <c r="AI23"/>
  <c r="AI31"/>
  <c r="AI156"/>
  <c r="AI72"/>
  <c r="AI135"/>
  <c r="AI74"/>
  <c r="AI94"/>
  <c r="AI75"/>
  <c r="AI118"/>
  <c r="AI109"/>
  <c r="AI33"/>
  <c r="AI10"/>
  <c r="AI6"/>
  <c r="AI124"/>
  <c r="AI37"/>
  <c r="AI67"/>
  <c r="AI39"/>
  <c r="AI88"/>
  <c r="AI103"/>
  <c r="AI61"/>
  <c r="AI68"/>
  <c r="AI107"/>
  <c r="AI69"/>
  <c r="AI34"/>
  <c r="AI100"/>
  <c r="AI106"/>
  <c r="AI32"/>
  <c r="AI134"/>
  <c r="AI158"/>
  <c r="AI36"/>
  <c r="AI41"/>
  <c r="AI15"/>
  <c r="AI144"/>
  <c r="AI66"/>
  <c r="AI138"/>
  <c r="AI154"/>
  <c r="AI30"/>
  <c r="AI83"/>
  <c r="AI56"/>
  <c r="AI147"/>
  <c r="AI117"/>
  <c r="AI43"/>
  <c r="AI133"/>
  <c r="AI129"/>
  <c r="AI29"/>
  <c r="AI86"/>
  <c r="AI91"/>
  <c r="AI48"/>
  <c r="AI142"/>
  <c r="AI112"/>
  <c r="AI3"/>
  <c r="AI121"/>
  <c r="AI81"/>
  <c r="AI137"/>
  <c r="AI122"/>
  <c r="AI35"/>
  <c r="AI8"/>
  <c r="AI126"/>
  <c r="AI71"/>
  <c r="AI49"/>
  <c r="AI89"/>
  <c r="AI90"/>
  <c r="AI146"/>
  <c r="AI140"/>
  <c r="AI139"/>
  <c r="AI64"/>
  <c r="AI44"/>
  <c r="AE302"/>
  <c r="AE301"/>
  <c r="AE300"/>
</calcChain>
</file>

<file path=xl/sharedStrings.xml><?xml version="1.0" encoding="utf-8"?>
<sst xmlns="http://schemas.openxmlformats.org/spreadsheetml/2006/main" count="2088" uniqueCount="256">
  <si>
    <t>TOTAL_BASIC</t>
  </si>
  <si>
    <t>PER_GAME_BASIC</t>
  </si>
  <si>
    <t>ADVANCED</t>
  </si>
  <si>
    <t>SHOOTING</t>
  </si>
  <si>
    <t>Statistiques shooting classées par minutes jouées</t>
  </si>
  <si>
    <t>Player</t>
  </si>
  <si>
    <t>Team</t>
  </si>
  <si>
    <t>Pos</t>
  </si>
  <si>
    <t>G</t>
  </si>
  <si>
    <t>MP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</si>
  <si>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</si>
  <si>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</si>
  <si>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</si>
  <si>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</si>
  <si>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</si>
  <si>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</si>
  <si>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</si>
  <si>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</si>
  <si>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</si>
  <si>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</si>
  <si>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</si>
  <si>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</si>
  <si>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</si>
  <si>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</si>
  <si>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</si>
  <si>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</si>
  <si>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</si>
  <si>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</si>
  <si>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</si>
  <si>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</si>
  <si>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PTS</t>
  </si>
  <si>
    <t>AST/TO</t>
  </si>
  <si>
    <t>Min</t>
  </si>
  <si>
    <t>Max</t>
  </si>
  <si>
    <t>Moyenne</t>
  </si>
  <si>
    <t>PER</t>
  </si>
  <si>
    <t>TS%</t>
  </si>
  <si>
    <t>eFG%</t>
  </si>
  <si>
    <t>3PAr</t>
  </si>
  <si>
    <t>FTr</t>
  </si>
  <si>
    <t>ORB%</t>
  </si>
  <si>
    <t>TRB%</t>
  </si>
  <si>
    <t>AST%</t>
  </si>
  <si>
    <t>STL%</t>
  </si>
  <si>
    <t>BLK%</t>
  </si>
  <si>
    <t>TOV%</t>
  </si>
  <si>
    <t>USG%</t>
  </si>
  <si>
    <t>ORtg</t>
  </si>
  <si>
    <t>DRtg</t>
  </si>
  <si>
    <t>OWS</t>
  </si>
  <si>
    <t>DWS</t>
  </si>
  <si>
    <t>WS</t>
  </si>
  <si>
    <t>WS/40</t>
  </si>
  <si>
    <t>TS+</t>
  </si>
  <si>
    <t>PPP</t>
  </si>
  <si>
    <t>NRtg</t>
  </si>
  <si>
    <t>Stats</t>
  </si>
  <si>
    <t>% of FGA by Distance</t>
  </si>
  <si>
    <t>FG% by Distance</t>
  </si>
  <si>
    <t>% of FG Ast'd</t>
  </si>
  <si>
    <t>Corner 3s</t>
  </si>
  <si>
    <t>Dist.</t>
  </si>
  <si>
    <t>0-3</t>
  </si>
  <si>
    <t>3-10</t>
  </si>
  <si>
    <t>10-16</t>
  </si>
  <si>
    <t>16-3P</t>
  </si>
  <si>
    <t>%3PA</t>
  </si>
  <si>
    <t>PPSA</t>
  </si>
  <si>
    <t>Ratio Playmaking</t>
  </si>
  <si>
    <t>Ratio %AST/TO</t>
  </si>
  <si>
    <t>%AST'd</t>
  </si>
  <si>
    <t>PPP
(100 poss)</t>
  </si>
  <si>
    <t>DATA</t>
  </si>
  <si>
    <t>CENTILE</t>
  </si>
  <si>
    <t>Statistiques de base au total classées par minutes jouées</t>
  </si>
  <si>
    <t>Statistiques de base par match classées par minutes jouées</t>
  </si>
  <si>
    <t>Statistiques avancées classées par minutes jouées</t>
  </si>
  <si>
    <t>BLK/PF</t>
  </si>
  <si>
    <t>PPP+</t>
  </si>
  <si>
    <t>MIN LIMIT</t>
  </si>
  <si>
    <t>Arike Ogunbowale</t>
  </si>
  <si>
    <t>DAL</t>
  </si>
  <si>
    <t>Caitlin Clark</t>
  </si>
  <si>
    <t>IND</t>
  </si>
  <si>
    <t>Dearica Hamby</t>
  </si>
  <si>
    <t>LAS</t>
  </si>
  <si>
    <t>F</t>
  </si>
  <si>
    <t>Allisha Gray</t>
  </si>
  <si>
    <t>ATL</t>
  </si>
  <si>
    <t>A'ja Wilson</t>
  </si>
  <si>
    <t>LVA</t>
  </si>
  <si>
    <t>C</t>
  </si>
  <si>
    <t>Alyssa Thomas</t>
  </si>
  <si>
    <t>CON</t>
  </si>
  <si>
    <t>Kelsey Plum</t>
  </si>
  <si>
    <t>Kelsey Mitchell</t>
  </si>
  <si>
    <t>DeWanna Bonner</t>
  </si>
  <si>
    <t>G-F</t>
  </si>
  <si>
    <t>Natasha Cloud</t>
  </si>
  <si>
    <t>PHO</t>
  </si>
  <si>
    <t>Skylar Diggins</t>
  </si>
  <si>
    <t>SEA</t>
  </si>
  <si>
    <t>Jewell Loyd</t>
  </si>
  <si>
    <t>Breanna Stewart</t>
  </si>
  <si>
    <t>NYL</t>
  </si>
  <si>
    <t>Kayla McBride</t>
  </si>
  <si>
    <t>MIN</t>
  </si>
  <si>
    <t>Aliyah Boston</t>
  </si>
  <si>
    <t>C-F</t>
  </si>
  <si>
    <t>Marina Mabrey</t>
  </si>
  <si>
    <t>TOT</t>
  </si>
  <si>
    <t>Sabrina Ionescu</t>
  </si>
  <si>
    <t>Jackie Young</t>
  </si>
  <si>
    <t>Kahleah Copper</t>
  </si>
  <si>
    <t>Ariel Atkins</t>
  </si>
  <si>
    <t>WAS</t>
  </si>
  <si>
    <t>Napheesa Collier</t>
  </si>
  <si>
    <t>Nneka Ogwumike</t>
  </si>
  <si>
    <t>Bridget Carleton</t>
  </si>
  <si>
    <t>Jonquel Jones</t>
  </si>
  <si>
    <t>Tina Charles</t>
  </si>
  <si>
    <t>DiJonai Carrington</t>
  </si>
  <si>
    <t>Rickea Jackson</t>
  </si>
  <si>
    <t>Ezi Magbegor</t>
  </si>
  <si>
    <t>F-C</t>
  </si>
  <si>
    <t>Tyasha Harris</t>
  </si>
  <si>
    <t>Sophie Cunningham</t>
  </si>
  <si>
    <t>Angel Reese</t>
  </si>
  <si>
    <t>CHI</t>
  </si>
  <si>
    <t>Brionna Jones</t>
  </si>
  <si>
    <t>Courtney Williams</t>
  </si>
  <si>
    <t>Diana Taurasi</t>
  </si>
  <si>
    <t>Alanna Smith</t>
  </si>
  <si>
    <t>Rhyne Howard</t>
  </si>
  <si>
    <t>Stefanie Dolson</t>
  </si>
  <si>
    <t>NaLyssa Smith</t>
  </si>
  <si>
    <t>Teaira McCowan</t>
  </si>
  <si>
    <t>Alysha Clark</t>
  </si>
  <si>
    <t>Lindsay Allen</t>
  </si>
  <si>
    <t>Jacy Sheldon</t>
  </si>
  <si>
    <t>Julie Vanloo</t>
  </si>
  <si>
    <t>Shatori Walker-Kimbrough</t>
  </si>
  <si>
    <t>Kamilla Cardoso</t>
  </si>
  <si>
    <t>Jordan Horston</t>
  </si>
  <si>
    <t>Naz Hillmon</t>
  </si>
  <si>
    <t>Brittney Griner</t>
  </si>
  <si>
    <t>Chennedy Carter</t>
  </si>
  <si>
    <t>Betnijah Laney-Hamilton</t>
  </si>
  <si>
    <t>Monique Billings</t>
  </si>
  <si>
    <t>Leonie Fiebich</t>
  </si>
  <si>
    <t>Natasha Howard</t>
  </si>
  <si>
    <t>Sevgi Uzun</t>
  </si>
  <si>
    <t>Kia Nurse</t>
  </si>
  <si>
    <t>Kayla Thornton</t>
  </si>
  <si>
    <t>Myisha Hines-Allen</t>
  </si>
  <si>
    <t>Dana Evans</t>
  </si>
  <si>
    <t>Aaliyah Edwards</t>
  </si>
  <si>
    <t>Kiah Stokes</t>
  </si>
  <si>
    <t>Haley Jones</t>
  </si>
  <si>
    <t>F-G</t>
  </si>
  <si>
    <t>Karlie Samuelson</t>
  </si>
  <si>
    <t>Tiffany Hayes</t>
  </si>
  <si>
    <t>Chelsea Gray</t>
  </si>
  <si>
    <t>Odyssey Sims</t>
  </si>
  <si>
    <t>Courtney Vandersloot</t>
  </si>
  <si>
    <t>Katie Lou Samuelson</t>
  </si>
  <si>
    <t>Lexie Hull</t>
  </si>
  <si>
    <t>Maddy Siegrist</t>
  </si>
  <si>
    <t>Michaela Onyenwere</t>
  </si>
  <si>
    <t>Jordin Canada</t>
  </si>
  <si>
    <t>Natasha Mack</t>
  </si>
  <si>
    <t>Sami Whitcomb</t>
  </si>
  <si>
    <t>Natisha Hiedeman</t>
  </si>
  <si>
    <t>Stephanie Talbot</t>
  </si>
  <si>
    <t>Isabelle Harrison</t>
  </si>
  <si>
    <t>Rachel Banham</t>
  </si>
  <si>
    <t>Mercedes Russell</t>
  </si>
  <si>
    <t>Rae Burrell</t>
  </si>
  <si>
    <t>Aari McDonald</t>
  </si>
  <si>
    <t>Dorka Juhász</t>
  </si>
  <si>
    <t>Erica Wheeler</t>
  </si>
  <si>
    <t>Li Yueru</t>
  </si>
  <si>
    <t>Nia Coffey</t>
  </si>
  <si>
    <t>Jade Melbourne</t>
  </si>
  <si>
    <t>Kalani Brown</t>
  </si>
  <si>
    <t>Satou Sabally</t>
  </si>
  <si>
    <t>Azura Stevens</t>
  </si>
  <si>
    <t>Cheyenne Parker-Tyus</t>
  </si>
  <si>
    <t>Cecilia Zandalasini</t>
  </si>
  <si>
    <t>Emily Engstler</t>
  </si>
  <si>
    <t>Kennedy Burke</t>
  </si>
  <si>
    <t>Rebecca Allen</t>
  </si>
  <si>
    <t>Kristy Wallace</t>
  </si>
  <si>
    <t>Victoria Vivians</t>
  </si>
  <si>
    <t>Diamond DeShields</t>
  </si>
  <si>
    <t>Crystal Dangerfield</t>
  </si>
  <si>
    <t>Olivia Nelson-Ododa</t>
  </si>
  <si>
    <t>Brittney Sykes</t>
  </si>
  <si>
    <t>Temi Fagbenle</t>
  </si>
  <si>
    <t>Maya Caldwell</t>
  </si>
  <si>
    <t>Megan Gustafson</t>
  </si>
  <si>
    <t>Veronica Burton</t>
  </si>
  <si>
    <t>Kate Martin</t>
  </si>
  <si>
    <t>Tiffany Mitchell</t>
  </si>
  <si>
    <t>Lexie Brown</t>
  </si>
  <si>
    <t>Sug Sutton</t>
  </si>
  <si>
    <t>Nyara Sabally</t>
  </si>
  <si>
    <t>Gabby Williams</t>
  </si>
  <si>
    <t>Mikiah Herbert Harrigan</t>
  </si>
  <si>
    <t>Layshia Clarendon</t>
  </si>
  <si>
    <t>Cameron Brink</t>
  </si>
  <si>
    <t>Celeste Taylor</t>
  </si>
  <si>
    <t>Aerial Powers</t>
  </si>
  <si>
    <t>Zia Cooke</t>
  </si>
  <si>
    <t>Ivana Dojkić</t>
  </si>
  <si>
    <t>Brianna Turner</t>
  </si>
  <si>
    <t>Elizabeth Williams</t>
  </si>
  <si>
    <t>Sydney Colson</t>
  </si>
  <si>
    <t>Shakira Austin</t>
  </si>
  <si>
    <t>Joyner Holmes</t>
  </si>
  <si>
    <t>Lorela Cubaj</t>
  </si>
  <si>
    <t>Sika Koné</t>
  </si>
  <si>
    <t>Diamond Miller</t>
  </si>
  <si>
    <t>Damiris Dantas</t>
  </si>
  <si>
    <t>DiDi Richards</t>
  </si>
  <si>
    <t>Moriah Jefferson</t>
  </si>
  <si>
    <t>Stephanie Soares</t>
  </si>
  <si>
    <t>Liz Dixon</t>
  </si>
  <si>
    <t>Jaelyn Brown</t>
  </si>
  <si>
    <t>Alissa Pili</t>
  </si>
  <si>
    <t>Lou Lopez Sénéchal</t>
  </si>
  <si>
    <t>Olivia Époupa</t>
  </si>
  <si>
    <t>Destanni Henderson</t>
  </si>
  <si>
    <t>Grace Berger</t>
  </si>
  <si>
    <t>Morgan Bertsch</t>
  </si>
  <si>
    <t>Astou Ndour-Fall</t>
  </si>
  <si>
    <t>Laeticia Amihere</t>
  </si>
  <si>
    <t>Marquesha Davis</t>
  </si>
  <si>
    <t>Amy Atwell</t>
  </si>
  <si>
    <t>Nika Mühl</t>
  </si>
  <si>
    <t>Kaela Davis</t>
  </si>
  <si>
    <t>Kiana Williams</t>
  </si>
  <si>
    <t>Kierstan Bell</t>
  </si>
  <si>
    <t>Jaylyn Sherrod</t>
  </si>
  <si>
    <t>Dulcy Fankam Mendjiadeu</t>
  </si>
  <si>
    <t>Queen Egbo</t>
  </si>
  <si>
    <t>Victaria Saxton</t>
  </si>
  <si>
    <t>Kysre Gondrezick</t>
  </si>
  <si>
    <t>Caitlin Bickle</t>
  </si>
  <si>
    <t>Ezinne Kalu</t>
  </si>
  <si>
    <t>Charisma Osborne</t>
  </si>
  <si>
    <t>Emma Cannon</t>
  </si>
  <si>
    <t>Jakia Brown-Turner</t>
  </si>
  <si>
    <t>Jessika Carter</t>
  </si>
  <si>
    <t>Dyaisha Fair</t>
  </si>
  <si>
    <t>Taylor Soule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</si>
</sst>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theme="1"/>
      <name val="Aptos Narrow"/>
      <scheme val="minor"/>
    </font>
    <font>
      <b/>
      <sz val="20"/>
      <color theme="1"/>
      <name val="Aptos Narrow"/>
    </font>
    <font>
      <b/>
      <sz val="2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99"/>
  <sheetViews>
    <sheetView workbookViewId="0">
      <selection activeCell="B6" sqref="B6"/>
    </sheetView>
  </sheetViews>
  <sheetFormatPr baseColWidth="10" defaultColWidth="12.625" defaultRowHeight="15" customHeight="1"/>
  <cols>
    <col min="1" max="1" width="17.375" bestFit="1" customWidth="1"/>
    <col min="2" max="2" width="64.125" customWidth="1"/>
    <col min="3" max="26" width="10.625" customWidth="1"/>
  </cols>
  <sheetData>
    <row r="1" spans="1:2" ht="14.25">
      <c r="A1" s="1" t="s">
        <v>0</v>
      </c>
      <c r="B1" t="s">
        <v>74</v>
      </c>
    </row>
    <row r="2" spans="1:2" ht="14.25">
      <c r="A2" s="1" t="s">
        <v>1</v>
      </c>
      <c r="B2" t="s">
        <v>75</v>
      </c>
    </row>
    <row r="3" spans="1:2" ht="14.25">
      <c r="A3" s="1" t="s">
        <v>2</v>
      </c>
      <c r="B3" t="s">
        <v>76</v>
      </c>
    </row>
    <row r="4" spans="1:2" ht="14.25">
      <c r="A4" s="1" t="s">
        <v>3</v>
      </c>
      <c r="B4" s="1" t="s">
        <v>4</v>
      </c>
    </row>
    <row r="6" spans="1:2" ht="15" customHeight="1">
      <c r="A6" t="s">
        <v>79</v>
      </c>
      <c r="B6" s="17">
        <v>100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1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C1"/>
    </sheetView>
  </sheetViews>
  <sheetFormatPr baseColWidth="10" defaultColWidth="12.625" defaultRowHeight="15" customHeight="1"/>
  <cols>
    <col min="1" max="1" width="25.75" customWidth="1"/>
    <col min="2" max="29" width="7.75" customWidth="1"/>
  </cols>
  <sheetData>
    <row r="1" spans="1:29" ht="26.25">
      <c r="A1" s="18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10</v>
      </c>
      <c r="H2" s="2" t="s">
        <v>9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31</v>
      </c>
    </row>
    <row r="3" spans="1:29" ht="14.25">
      <c r="A3" s="1" t="s">
        <v>80</v>
      </c>
      <c r="B3" s="3" t="s">
        <v>81</v>
      </c>
      <c r="C3" s="4" t="s">
        <v>8</v>
      </c>
      <c r="D3" s="4">
        <v>38</v>
      </c>
      <c r="E3" s="4">
        <v>1465</v>
      </c>
      <c r="F3" s="4">
        <v>38</v>
      </c>
      <c r="G3" s="4">
        <v>38</v>
      </c>
      <c r="H3" s="4">
        <v>1465</v>
      </c>
      <c r="I3" s="4">
        <v>279</v>
      </c>
      <c r="J3" s="4">
        <v>729</v>
      </c>
      <c r="K3" s="4">
        <v>0.38300000000000001</v>
      </c>
      <c r="L3" s="4">
        <v>112</v>
      </c>
      <c r="M3" s="4">
        <v>324</v>
      </c>
      <c r="N3" s="4">
        <v>0.34599999999999997</v>
      </c>
      <c r="O3" s="4">
        <v>167</v>
      </c>
      <c r="P3" s="4">
        <v>405</v>
      </c>
      <c r="Q3" s="4">
        <v>0.41199999999999998</v>
      </c>
      <c r="R3" s="4">
        <v>175</v>
      </c>
      <c r="S3" s="4">
        <v>190</v>
      </c>
      <c r="T3" s="4">
        <v>0.92100000000000004</v>
      </c>
      <c r="U3" s="4">
        <v>29</v>
      </c>
      <c r="V3" s="4">
        <v>173</v>
      </c>
      <c r="W3" s="4">
        <v>195</v>
      </c>
      <c r="X3" s="4">
        <v>81</v>
      </c>
      <c r="Y3" s="4">
        <v>11</v>
      </c>
      <c r="Z3" s="4">
        <v>103</v>
      </c>
      <c r="AA3" s="4">
        <v>107</v>
      </c>
      <c r="AB3" s="4">
        <v>845</v>
      </c>
      <c r="AC3" s="5">
        <f>IF(Z3=0,"",W3/Z3)</f>
        <v>1.8932038834951457</v>
      </c>
    </row>
    <row r="4" spans="1:29" ht="14.25">
      <c r="A4" s="1" t="s">
        <v>82</v>
      </c>
      <c r="B4" s="3" t="s">
        <v>83</v>
      </c>
      <c r="C4" s="4" t="s">
        <v>8</v>
      </c>
      <c r="D4" s="4">
        <v>40</v>
      </c>
      <c r="E4" s="4">
        <v>1416</v>
      </c>
      <c r="F4" s="4">
        <v>40</v>
      </c>
      <c r="G4" s="4">
        <v>40</v>
      </c>
      <c r="H4" s="4">
        <v>1416</v>
      </c>
      <c r="I4" s="4">
        <v>242</v>
      </c>
      <c r="J4" s="4">
        <v>580</v>
      </c>
      <c r="K4" s="4">
        <v>0.41699999999999998</v>
      </c>
      <c r="L4" s="4">
        <v>122</v>
      </c>
      <c r="M4" s="4">
        <v>355</v>
      </c>
      <c r="N4" s="4">
        <v>0.34399999999999997</v>
      </c>
      <c r="O4" s="4">
        <v>120</v>
      </c>
      <c r="P4" s="4">
        <v>225</v>
      </c>
      <c r="Q4" s="4">
        <v>0.53300000000000003</v>
      </c>
      <c r="R4" s="4">
        <v>163</v>
      </c>
      <c r="S4" s="4">
        <v>180</v>
      </c>
      <c r="T4" s="4">
        <v>0.90600000000000003</v>
      </c>
      <c r="U4" s="4">
        <v>14</v>
      </c>
      <c r="V4" s="4">
        <v>227</v>
      </c>
      <c r="W4" s="4">
        <v>337</v>
      </c>
      <c r="X4" s="4">
        <v>53</v>
      </c>
      <c r="Y4" s="4">
        <v>27</v>
      </c>
      <c r="Z4" s="4">
        <v>223</v>
      </c>
      <c r="AA4" s="4">
        <v>111</v>
      </c>
      <c r="AB4" s="4">
        <v>769</v>
      </c>
      <c r="AC4" s="5">
        <f t="shared" ref="AC4:AC67" si="0">IF(Z4=0,"",W4/Z4)</f>
        <v>1.5112107623318385</v>
      </c>
    </row>
    <row r="5" spans="1:29" ht="14.25">
      <c r="A5" s="1" t="s">
        <v>84</v>
      </c>
      <c r="B5" s="3" t="s">
        <v>85</v>
      </c>
      <c r="C5" s="4" t="s">
        <v>86</v>
      </c>
      <c r="D5" s="4">
        <v>40</v>
      </c>
      <c r="E5" s="4">
        <v>1346</v>
      </c>
      <c r="F5" s="4">
        <v>40</v>
      </c>
      <c r="G5" s="4">
        <v>40</v>
      </c>
      <c r="H5" s="4">
        <v>1346</v>
      </c>
      <c r="I5" s="4">
        <v>268</v>
      </c>
      <c r="J5" s="4">
        <v>523</v>
      </c>
      <c r="K5" s="4">
        <v>0.51200000000000001</v>
      </c>
      <c r="L5" s="4">
        <v>30</v>
      </c>
      <c r="M5" s="4">
        <v>88</v>
      </c>
      <c r="N5" s="4">
        <v>0.34100000000000003</v>
      </c>
      <c r="O5" s="4">
        <v>238</v>
      </c>
      <c r="P5" s="4">
        <v>435</v>
      </c>
      <c r="Q5" s="4">
        <v>0.54700000000000004</v>
      </c>
      <c r="R5" s="4">
        <v>125</v>
      </c>
      <c r="S5" s="4">
        <v>198</v>
      </c>
      <c r="T5" s="4">
        <v>0.63100000000000001</v>
      </c>
      <c r="U5" s="4">
        <v>61</v>
      </c>
      <c r="V5" s="4">
        <v>368</v>
      </c>
      <c r="W5" s="4">
        <v>139</v>
      </c>
      <c r="X5" s="4">
        <v>68</v>
      </c>
      <c r="Y5" s="4">
        <v>8</v>
      </c>
      <c r="Z5" s="4">
        <v>118</v>
      </c>
      <c r="AA5" s="4">
        <v>110</v>
      </c>
      <c r="AB5" s="4">
        <v>691</v>
      </c>
      <c r="AC5" s="5">
        <f t="shared" si="0"/>
        <v>1.1779661016949152</v>
      </c>
    </row>
    <row r="6" spans="1:29" ht="14.25">
      <c r="A6" s="1" t="s">
        <v>87</v>
      </c>
      <c r="B6" s="3" t="s">
        <v>88</v>
      </c>
      <c r="C6" s="4" t="s">
        <v>8</v>
      </c>
      <c r="D6" s="4">
        <v>40</v>
      </c>
      <c r="E6" s="4">
        <v>1327</v>
      </c>
      <c r="F6" s="4">
        <v>40</v>
      </c>
      <c r="G6" s="4">
        <v>40</v>
      </c>
      <c r="H6" s="4">
        <v>1327</v>
      </c>
      <c r="I6" s="4">
        <v>205</v>
      </c>
      <c r="J6" s="4">
        <v>509</v>
      </c>
      <c r="K6" s="4">
        <v>0.40300000000000002</v>
      </c>
      <c r="L6" s="4">
        <v>69</v>
      </c>
      <c r="M6" s="4">
        <v>202</v>
      </c>
      <c r="N6" s="4">
        <v>0.34200000000000003</v>
      </c>
      <c r="O6" s="4">
        <v>136</v>
      </c>
      <c r="P6" s="4">
        <v>307</v>
      </c>
      <c r="Q6" s="4">
        <v>0.443</v>
      </c>
      <c r="R6" s="4">
        <v>143</v>
      </c>
      <c r="S6" s="4">
        <v>186</v>
      </c>
      <c r="T6" s="4">
        <v>0.76900000000000002</v>
      </c>
      <c r="U6" s="4">
        <v>44</v>
      </c>
      <c r="V6" s="4">
        <v>175</v>
      </c>
      <c r="W6" s="4">
        <v>107</v>
      </c>
      <c r="X6" s="4">
        <v>42</v>
      </c>
      <c r="Y6" s="4">
        <v>29</v>
      </c>
      <c r="Z6" s="4">
        <v>67</v>
      </c>
      <c r="AA6" s="4">
        <v>94</v>
      </c>
      <c r="AB6" s="4">
        <v>622</v>
      </c>
      <c r="AC6" s="5">
        <f t="shared" si="0"/>
        <v>1.5970149253731343</v>
      </c>
    </row>
    <row r="7" spans="1:29" ht="14.25">
      <c r="A7" s="1" t="s">
        <v>89</v>
      </c>
      <c r="B7" s="3" t="s">
        <v>90</v>
      </c>
      <c r="C7" s="4" t="s">
        <v>91</v>
      </c>
      <c r="D7" s="4">
        <v>38</v>
      </c>
      <c r="E7" s="4">
        <v>1308</v>
      </c>
      <c r="F7" s="4">
        <v>38</v>
      </c>
      <c r="G7" s="4">
        <v>38</v>
      </c>
      <c r="H7" s="4">
        <v>1308</v>
      </c>
      <c r="I7" s="4">
        <v>385</v>
      </c>
      <c r="J7" s="4">
        <v>743</v>
      </c>
      <c r="K7" s="4">
        <v>0.51800000000000002</v>
      </c>
      <c r="L7" s="4">
        <v>19</v>
      </c>
      <c r="M7" s="4">
        <v>60</v>
      </c>
      <c r="N7" s="4">
        <v>0.317</v>
      </c>
      <c r="O7" s="4">
        <v>366</v>
      </c>
      <c r="P7" s="4">
        <v>683</v>
      </c>
      <c r="Q7" s="4">
        <v>0.53600000000000003</v>
      </c>
      <c r="R7" s="4">
        <v>232</v>
      </c>
      <c r="S7" s="4">
        <v>275</v>
      </c>
      <c r="T7" s="4">
        <v>0.84399999999999997</v>
      </c>
      <c r="U7" s="4">
        <v>79</v>
      </c>
      <c r="V7" s="4">
        <v>451</v>
      </c>
      <c r="W7" s="4">
        <v>88</v>
      </c>
      <c r="X7" s="4">
        <v>68</v>
      </c>
      <c r="Y7" s="4">
        <v>98</v>
      </c>
      <c r="Z7" s="4">
        <v>48</v>
      </c>
      <c r="AA7" s="4">
        <v>67</v>
      </c>
      <c r="AB7" s="4">
        <v>1021</v>
      </c>
      <c r="AC7" s="5">
        <f t="shared" si="0"/>
        <v>1.8333333333333333</v>
      </c>
    </row>
    <row r="8" spans="1:29" ht="14.25">
      <c r="A8" s="1" t="s">
        <v>92</v>
      </c>
      <c r="B8" s="3" t="s">
        <v>93</v>
      </c>
      <c r="C8" s="4" t="s">
        <v>86</v>
      </c>
      <c r="D8" s="4">
        <v>40</v>
      </c>
      <c r="E8" s="4">
        <v>1296</v>
      </c>
      <c r="F8" s="4">
        <v>40</v>
      </c>
      <c r="G8" s="4">
        <v>40</v>
      </c>
      <c r="H8" s="4">
        <v>1296</v>
      </c>
      <c r="I8" s="4">
        <v>166</v>
      </c>
      <c r="J8" s="4">
        <v>326</v>
      </c>
      <c r="K8" s="4">
        <v>0.50900000000000001</v>
      </c>
      <c r="L8" s="4">
        <v>0</v>
      </c>
      <c r="M8" s="4">
        <v>4</v>
      </c>
      <c r="N8" s="4">
        <v>0</v>
      </c>
      <c r="O8" s="4">
        <v>166</v>
      </c>
      <c r="P8" s="4">
        <v>322</v>
      </c>
      <c r="Q8" s="4">
        <v>0.51600000000000001</v>
      </c>
      <c r="R8" s="4">
        <v>91</v>
      </c>
      <c r="S8" s="4">
        <v>145</v>
      </c>
      <c r="T8" s="4">
        <v>0.628</v>
      </c>
      <c r="U8" s="4">
        <v>98</v>
      </c>
      <c r="V8" s="4">
        <v>337</v>
      </c>
      <c r="W8" s="4">
        <v>317</v>
      </c>
      <c r="X8" s="4">
        <v>62</v>
      </c>
      <c r="Y8" s="4">
        <v>18</v>
      </c>
      <c r="Z8" s="4">
        <v>145</v>
      </c>
      <c r="AA8" s="4">
        <v>84</v>
      </c>
      <c r="AB8" s="4">
        <v>423</v>
      </c>
      <c r="AC8" s="5">
        <f t="shared" si="0"/>
        <v>2.1862068965517243</v>
      </c>
    </row>
    <row r="9" spans="1:29" ht="14.25">
      <c r="A9" s="1" t="s">
        <v>94</v>
      </c>
      <c r="B9" s="3" t="s">
        <v>90</v>
      </c>
      <c r="C9" s="4" t="s">
        <v>8</v>
      </c>
      <c r="D9" s="4">
        <v>38</v>
      </c>
      <c r="E9" s="4">
        <v>1291</v>
      </c>
      <c r="F9" s="4">
        <v>38</v>
      </c>
      <c r="G9" s="4">
        <v>38</v>
      </c>
      <c r="H9" s="4">
        <v>1291</v>
      </c>
      <c r="I9" s="4">
        <v>232</v>
      </c>
      <c r="J9" s="4">
        <v>549</v>
      </c>
      <c r="K9" s="4">
        <v>0.42299999999999999</v>
      </c>
      <c r="L9" s="4">
        <v>110</v>
      </c>
      <c r="M9" s="4">
        <v>299</v>
      </c>
      <c r="N9" s="4">
        <v>0.36799999999999999</v>
      </c>
      <c r="O9" s="4">
        <v>122</v>
      </c>
      <c r="P9" s="4">
        <v>250</v>
      </c>
      <c r="Q9" s="4">
        <v>0.48799999999999999</v>
      </c>
      <c r="R9" s="4">
        <v>103</v>
      </c>
      <c r="S9" s="4">
        <v>119</v>
      </c>
      <c r="T9" s="4">
        <v>0.86599999999999999</v>
      </c>
      <c r="U9" s="4">
        <v>10</v>
      </c>
      <c r="V9" s="4">
        <v>98</v>
      </c>
      <c r="W9" s="4">
        <v>159</v>
      </c>
      <c r="X9" s="4">
        <v>27</v>
      </c>
      <c r="Y9" s="4">
        <v>1</v>
      </c>
      <c r="Z9" s="4">
        <v>93</v>
      </c>
      <c r="AA9" s="4">
        <v>104</v>
      </c>
      <c r="AB9" s="4">
        <v>677</v>
      </c>
      <c r="AC9" s="5">
        <f t="shared" si="0"/>
        <v>1.7096774193548387</v>
      </c>
    </row>
    <row r="10" spans="1:29" ht="14.25">
      <c r="A10" s="1" t="s">
        <v>95</v>
      </c>
      <c r="B10" s="3" t="s">
        <v>83</v>
      </c>
      <c r="C10" s="4" t="s">
        <v>8</v>
      </c>
      <c r="D10" s="4">
        <v>40</v>
      </c>
      <c r="E10" s="4">
        <v>1280</v>
      </c>
      <c r="F10" s="4">
        <v>40</v>
      </c>
      <c r="G10" s="4">
        <v>38</v>
      </c>
      <c r="H10" s="4">
        <v>1280</v>
      </c>
      <c r="I10" s="4">
        <v>282</v>
      </c>
      <c r="J10" s="4">
        <v>602</v>
      </c>
      <c r="K10" s="4">
        <v>0.46800000000000003</v>
      </c>
      <c r="L10" s="4">
        <v>109</v>
      </c>
      <c r="M10" s="4">
        <v>271</v>
      </c>
      <c r="N10" s="4">
        <v>0.40200000000000002</v>
      </c>
      <c r="O10" s="4">
        <v>173</v>
      </c>
      <c r="P10" s="4">
        <v>331</v>
      </c>
      <c r="Q10" s="4">
        <v>0.52300000000000002</v>
      </c>
      <c r="R10" s="4">
        <v>94</v>
      </c>
      <c r="S10" s="4">
        <v>113</v>
      </c>
      <c r="T10" s="4">
        <v>0.83199999999999996</v>
      </c>
      <c r="U10" s="4">
        <v>27</v>
      </c>
      <c r="V10" s="4">
        <v>99</v>
      </c>
      <c r="W10" s="4">
        <v>71</v>
      </c>
      <c r="X10" s="4">
        <v>27</v>
      </c>
      <c r="Y10" s="4">
        <v>7</v>
      </c>
      <c r="Z10" s="4">
        <v>64</v>
      </c>
      <c r="AA10" s="4">
        <v>63</v>
      </c>
      <c r="AB10" s="4">
        <v>767</v>
      </c>
      <c r="AC10" s="5">
        <f t="shared" si="0"/>
        <v>1.109375</v>
      </c>
    </row>
    <row r="11" spans="1:29" ht="14.25">
      <c r="A11" s="1" t="s">
        <v>96</v>
      </c>
      <c r="B11" s="3" t="s">
        <v>93</v>
      </c>
      <c r="C11" s="4" t="s">
        <v>97</v>
      </c>
      <c r="D11" s="4">
        <v>40</v>
      </c>
      <c r="E11" s="4">
        <v>1271</v>
      </c>
      <c r="F11" s="4">
        <v>40</v>
      </c>
      <c r="G11" s="4">
        <v>39</v>
      </c>
      <c r="H11" s="4">
        <v>1271</v>
      </c>
      <c r="I11" s="4">
        <v>212</v>
      </c>
      <c r="J11" s="4">
        <v>511</v>
      </c>
      <c r="K11" s="4">
        <v>0.41499999999999998</v>
      </c>
      <c r="L11" s="4">
        <v>58</v>
      </c>
      <c r="M11" s="4">
        <v>197</v>
      </c>
      <c r="N11" s="4">
        <v>0.29399999999999998</v>
      </c>
      <c r="O11" s="4">
        <v>154</v>
      </c>
      <c r="P11" s="4">
        <v>314</v>
      </c>
      <c r="Q11" s="4">
        <v>0.49</v>
      </c>
      <c r="R11" s="4">
        <v>119</v>
      </c>
      <c r="S11" s="4">
        <v>143</v>
      </c>
      <c r="T11" s="4">
        <v>0.83199999999999996</v>
      </c>
      <c r="U11" s="4">
        <v>22</v>
      </c>
      <c r="V11" s="4">
        <v>238</v>
      </c>
      <c r="W11" s="4">
        <v>80</v>
      </c>
      <c r="X11" s="4">
        <v>47</v>
      </c>
      <c r="Y11" s="4">
        <v>27</v>
      </c>
      <c r="Z11" s="4">
        <v>56</v>
      </c>
      <c r="AA11" s="4">
        <v>70</v>
      </c>
      <c r="AB11" s="4">
        <v>601</v>
      </c>
      <c r="AC11" s="5">
        <f t="shared" si="0"/>
        <v>1.4285714285714286</v>
      </c>
    </row>
    <row r="12" spans="1:29" ht="14.25">
      <c r="A12" s="1" t="s">
        <v>98</v>
      </c>
      <c r="B12" s="3" t="s">
        <v>99</v>
      </c>
      <c r="C12" s="4" t="s">
        <v>8</v>
      </c>
      <c r="D12" s="4">
        <v>38</v>
      </c>
      <c r="E12" s="4">
        <v>1265</v>
      </c>
      <c r="F12" s="4">
        <v>38</v>
      </c>
      <c r="G12" s="4">
        <v>38</v>
      </c>
      <c r="H12" s="4">
        <v>1265</v>
      </c>
      <c r="I12" s="4">
        <v>152</v>
      </c>
      <c r="J12" s="4">
        <v>383</v>
      </c>
      <c r="K12" s="4">
        <v>0.39700000000000002</v>
      </c>
      <c r="L12" s="4">
        <v>44</v>
      </c>
      <c r="M12" s="4">
        <v>143</v>
      </c>
      <c r="N12" s="4">
        <v>0.308</v>
      </c>
      <c r="O12" s="4">
        <v>108</v>
      </c>
      <c r="P12" s="4">
        <v>240</v>
      </c>
      <c r="Q12" s="4">
        <v>0.45</v>
      </c>
      <c r="R12" s="4">
        <v>90</v>
      </c>
      <c r="S12" s="4">
        <v>109</v>
      </c>
      <c r="T12" s="4">
        <v>0.82599999999999996</v>
      </c>
      <c r="U12" s="4">
        <v>18</v>
      </c>
      <c r="V12" s="4">
        <v>154</v>
      </c>
      <c r="W12" s="4">
        <v>263</v>
      </c>
      <c r="X12" s="4">
        <v>54</v>
      </c>
      <c r="Y12" s="4">
        <v>23</v>
      </c>
      <c r="Z12" s="4">
        <v>115</v>
      </c>
      <c r="AA12" s="4">
        <v>102</v>
      </c>
      <c r="AB12" s="4">
        <v>438</v>
      </c>
      <c r="AC12" s="5">
        <f t="shared" si="0"/>
        <v>2.2869565217391306</v>
      </c>
    </row>
    <row r="13" spans="1:29" ht="14.25">
      <c r="A13" s="1" t="s">
        <v>100</v>
      </c>
      <c r="B13" s="3" t="s">
        <v>101</v>
      </c>
      <c r="C13" s="4" t="s">
        <v>8</v>
      </c>
      <c r="D13" s="4">
        <v>40</v>
      </c>
      <c r="E13" s="4">
        <v>1262</v>
      </c>
      <c r="F13" s="4">
        <v>40</v>
      </c>
      <c r="G13" s="4">
        <v>40</v>
      </c>
      <c r="H13" s="4">
        <v>1262</v>
      </c>
      <c r="I13" s="4">
        <v>218</v>
      </c>
      <c r="J13" s="4">
        <v>510</v>
      </c>
      <c r="K13" s="4">
        <v>0.42699999999999999</v>
      </c>
      <c r="L13" s="4">
        <v>39</v>
      </c>
      <c r="M13" s="4">
        <v>134</v>
      </c>
      <c r="N13" s="4">
        <v>0.29099999999999998</v>
      </c>
      <c r="O13" s="4">
        <v>179</v>
      </c>
      <c r="P13" s="4">
        <v>376</v>
      </c>
      <c r="Q13" s="4">
        <v>0.47599999999999998</v>
      </c>
      <c r="R13" s="4">
        <v>130</v>
      </c>
      <c r="S13" s="4">
        <v>150</v>
      </c>
      <c r="T13" s="4">
        <v>0.86699999999999999</v>
      </c>
      <c r="U13" s="4">
        <v>28</v>
      </c>
      <c r="V13" s="4">
        <v>105</v>
      </c>
      <c r="W13" s="4">
        <v>257</v>
      </c>
      <c r="X13" s="4">
        <v>68</v>
      </c>
      <c r="Y13" s="4">
        <v>36</v>
      </c>
      <c r="Z13" s="4">
        <v>110</v>
      </c>
      <c r="AA13" s="4">
        <v>112</v>
      </c>
      <c r="AB13" s="4">
        <v>605</v>
      </c>
      <c r="AC13" s="5">
        <f t="shared" si="0"/>
        <v>2.3363636363636364</v>
      </c>
    </row>
    <row r="14" spans="1:29" ht="14.25">
      <c r="A14" s="1" t="s">
        <v>102</v>
      </c>
      <c r="B14" s="3" t="s">
        <v>101</v>
      </c>
      <c r="C14" s="4" t="s">
        <v>8</v>
      </c>
      <c r="D14" s="4">
        <v>37</v>
      </c>
      <c r="E14" s="4">
        <v>1246</v>
      </c>
      <c r="F14" s="4">
        <v>37</v>
      </c>
      <c r="G14" s="4">
        <v>37</v>
      </c>
      <c r="H14" s="4">
        <v>1246</v>
      </c>
      <c r="I14" s="4">
        <v>224</v>
      </c>
      <c r="J14" s="4">
        <v>622</v>
      </c>
      <c r="K14" s="4">
        <v>0.36</v>
      </c>
      <c r="L14" s="4">
        <v>59</v>
      </c>
      <c r="M14" s="4">
        <v>215</v>
      </c>
      <c r="N14" s="4">
        <v>0.27400000000000002</v>
      </c>
      <c r="O14" s="4">
        <v>165</v>
      </c>
      <c r="P14" s="4">
        <v>407</v>
      </c>
      <c r="Q14" s="4">
        <v>0.40500000000000003</v>
      </c>
      <c r="R14" s="4">
        <v>222</v>
      </c>
      <c r="S14" s="4">
        <v>252</v>
      </c>
      <c r="T14" s="4">
        <v>0.88100000000000001</v>
      </c>
      <c r="U14" s="4">
        <v>26</v>
      </c>
      <c r="V14" s="4">
        <v>166</v>
      </c>
      <c r="W14" s="4">
        <v>135</v>
      </c>
      <c r="X14" s="4">
        <v>52</v>
      </c>
      <c r="Y14" s="4">
        <v>8</v>
      </c>
      <c r="Z14" s="4">
        <v>85</v>
      </c>
      <c r="AA14" s="4">
        <v>67</v>
      </c>
      <c r="AB14" s="4">
        <v>729</v>
      </c>
      <c r="AC14" s="5">
        <f t="shared" si="0"/>
        <v>1.588235294117647</v>
      </c>
    </row>
    <row r="15" spans="1:29" ht="14.25">
      <c r="A15" s="1" t="s">
        <v>103</v>
      </c>
      <c r="B15" s="3" t="s">
        <v>104</v>
      </c>
      <c r="C15" s="4" t="s">
        <v>86</v>
      </c>
      <c r="D15" s="4">
        <v>38</v>
      </c>
      <c r="E15" s="4">
        <v>1243</v>
      </c>
      <c r="F15" s="4">
        <v>38</v>
      </c>
      <c r="G15" s="4">
        <v>38</v>
      </c>
      <c r="H15" s="4">
        <v>1243</v>
      </c>
      <c r="I15" s="4">
        <v>265</v>
      </c>
      <c r="J15" s="4">
        <v>578</v>
      </c>
      <c r="K15" s="4">
        <v>0.45800000000000002</v>
      </c>
      <c r="L15" s="4">
        <v>46</v>
      </c>
      <c r="M15" s="4">
        <v>156</v>
      </c>
      <c r="N15" s="4">
        <v>0.29499999999999998</v>
      </c>
      <c r="O15" s="4">
        <v>219</v>
      </c>
      <c r="P15" s="4">
        <v>422</v>
      </c>
      <c r="Q15" s="4">
        <v>0.51900000000000002</v>
      </c>
      <c r="R15" s="4">
        <v>201</v>
      </c>
      <c r="S15" s="4">
        <v>238</v>
      </c>
      <c r="T15" s="4">
        <v>0.84499999999999997</v>
      </c>
      <c r="U15" s="4">
        <v>61</v>
      </c>
      <c r="V15" s="4">
        <v>323</v>
      </c>
      <c r="W15" s="4">
        <v>134</v>
      </c>
      <c r="X15" s="4">
        <v>64</v>
      </c>
      <c r="Y15" s="4">
        <v>48</v>
      </c>
      <c r="Z15" s="4">
        <v>65</v>
      </c>
      <c r="AA15" s="4">
        <v>80</v>
      </c>
      <c r="AB15" s="4">
        <v>777</v>
      </c>
      <c r="AC15" s="5">
        <f t="shared" si="0"/>
        <v>2.0615384615384613</v>
      </c>
    </row>
    <row r="16" spans="1:29" ht="14.25">
      <c r="A16" s="1" t="s">
        <v>105</v>
      </c>
      <c r="B16" s="3" t="s">
        <v>106</v>
      </c>
      <c r="C16" s="4" t="s">
        <v>8</v>
      </c>
      <c r="D16" s="4">
        <v>39</v>
      </c>
      <c r="E16" s="4">
        <v>1237</v>
      </c>
      <c r="F16" s="4">
        <v>39</v>
      </c>
      <c r="G16" s="4">
        <v>39</v>
      </c>
      <c r="H16" s="4">
        <v>1237</v>
      </c>
      <c r="I16" s="4">
        <v>174</v>
      </c>
      <c r="J16" s="4">
        <v>414</v>
      </c>
      <c r="K16" s="4">
        <v>0.42</v>
      </c>
      <c r="L16" s="4">
        <v>105</v>
      </c>
      <c r="M16" s="4">
        <v>258</v>
      </c>
      <c r="N16" s="4">
        <v>0.40699999999999997</v>
      </c>
      <c r="O16" s="4">
        <v>69</v>
      </c>
      <c r="P16" s="4">
        <v>156</v>
      </c>
      <c r="Q16" s="4">
        <v>0.442</v>
      </c>
      <c r="R16" s="4">
        <v>133</v>
      </c>
      <c r="S16" s="4">
        <v>149</v>
      </c>
      <c r="T16" s="4">
        <v>0.89300000000000002</v>
      </c>
      <c r="U16" s="4">
        <v>14</v>
      </c>
      <c r="V16" s="4">
        <v>100</v>
      </c>
      <c r="W16" s="4">
        <v>126</v>
      </c>
      <c r="X16" s="4">
        <v>49</v>
      </c>
      <c r="Y16" s="4">
        <v>2</v>
      </c>
      <c r="Z16" s="4">
        <v>79</v>
      </c>
      <c r="AA16" s="4">
        <v>48</v>
      </c>
      <c r="AB16" s="4">
        <v>586</v>
      </c>
      <c r="AC16" s="5">
        <f t="shared" si="0"/>
        <v>1.5949367088607596</v>
      </c>
    </row>
    <row r="17" spans="1:29" ht="14.25">
      <c r="A17" s="1" t="s">
        <v>107</v>
      </c>
      <c r="B17" s="3" t="s">
        <v>83</v>
      </c>
      <c r="C17" s="4" t="s">
        <v>108</v>
      </c>
      <c r="D17" s="4">
        <v>40</v>
      </c>
      <c r="E17" s="4">
        <v>1236</v>
      </c>
      <c r="F17" s="4">
        <v>40</v>
      </c>
      <c r="G17" s="4">
        <v>40</v>
      </c>
      <c r="H17" s="4">
        <v>1236</v>
      </c>
      <c r="I17" s="4">
        <v>236</v>
      </c>
      <c r="J17" s="4">
        <v>446</v>
      </c>
      <c r="K17" s="4">
        <v>0.52900000000000003</v>
      </c>
      <c r="L17" s="4">
        <v>7</v>
      </c>
      <c r="M17" s="4">
        <v>26</v>
      </c>
      <c r="N17" s="4">
        <v>0.26900000000000002</v>
      </c>
      <c r="O17" s="4">
        <v>229</v>
      </c>
      <c r="P17" s="4">
        <v>420</v>
      </c>
      <c r="Q17" s="4">
        <v>0.54500000000000004</v>
      </c>
      <c r="R17" s="4">
        <v>81</v>
      </c>
      <c r="S17" s="4">
        <v>110</v>
      </c>
      <c r="T17" s="4">
        <v>0.73599999999999999</v>
      </c>
      <c r="U17" s="4">
        <v>111</v>
      </c>
      <c r="V17" s="4">
        <v>355</v>
      </c>
      <c r="W17" s="4">
        <v>126</v>
      </c>
      <c r="X17" s="4">
        <v>35</v>
      </c>
      <c r="Y17" s="4">
        <v>49</v>
      </c>
      <c r="Z17" s="4">
        <v>79</v>
      </c>
      <c r="AA17" s="4">
        <v>130</v>
      </c>
      <c r="AB17" s="4">
        <v>560</v>
      </c>
      <c r="AC17" s="5">
        <f t="shared" si="0"/>
        <v>1.5949367088607596</v>
      </c>
    </row>
    <row r="18" spans="1:29" ht="14.25">
      <c r="A18" s="1" t="s">
        <v>109</v>
      </c>
      <c r="B18" s="3" t="s">
        <v>110</v>
      </c>
      <c r="C18" s="4" t="s">
        <v>8</v>
      </c>
      <c r="D18" s="4">
        <v>40</v>
      </c>
      <c r="E18" s="4">
        <v>1235</v>
      </c>
      <c r="F18" s="4">
        <v>40</v>
      </c>
      <c r="G18" s="4">
        <v>27</v>
      </c>
      <c r="H18" s="4">
        <v>1235</v>
      </c>
      <c r="I18" s="4">
        <v>214</v>
      </c>
      <c r="J18" s="4">
        <v>518</v>
      </c>
      <c r="K18" s="4">
        <v>0.41299999999999998</v>
      </c>
      <c r="L18" s="4">
        <v>98</v>
      </c>
      <c r="M18" s="4">
        <v>260</v>
      </c>
      <c r="N18" s="4">
        <v>0.377</v>
      </c>
      <c r="O18" s="4">
        <v>116</v>
      </c>
      <c r="P18" s="4">
        <v>258</v>
      </c>
      <c r="Q18" s="4">
        <v>0.45</v>
      </c>
      <c r="R18" s="4">
        <v>49</v>
      </c>
      <c r="S18" s="4">
        <v>69</v>
      </c>
      <c r="T18" s="4">
        <v>0.71</v>
      </c>
      <c r="U18" s="4">
        <v>22</v>
      </c>
      <c r="V18" s="4">
        <v>174</v>
      </c>
      <c r="W18" s="4">
        <v>163</v>
      </c>
      <c r="X18" s="4">
        <v>45</v>
      </c>
      <c r="Y18" s="4">
        <v>17</v>
      </c>
      <c r="Z18" s="4">
        <v>94</v>
      </c>
      <c r="AA18" s="4">
        <v>104</v>
      </c>
      <c r="AB18" s="4">
        <v>575</v>
      </c>
      <c r="AC18" s="5">
        <f t="shared" si="0"/>
        <v>1.7340425531914894</v>
      </c>
    </row>
    <row r="19" spans="1:29" ht="14.25">
      <c r="A19" s="1" t="s">
        <v>111</v>
      </c>
      <c r="B19" s="3" t="s">
        <v>104</v>
      </c>
      <c r="C19" s="4" t="s">
        <v>8</v>
      </c>
      <c r="D19" s="4">
        <v>38</v>
      </c>
      <c r="E19" s="4">
        <v>1221</v>
      </c>
      <c r="F19" s="4">
        <v>38</v>
      </c>
      <c r="G19" s="4">
        <v>38</v>
      </c>
      <c r="H19" s="4">
        <v>1221</v>
      </c>
      <c r="I19" s="4">
        <v>239</v>
      </c>
      <c r="J19" s="4">
        <v>606</v>
      </c>
      <c r="K19" s="4">
        <v>0.39400000000000002</v>
      </c>
      <c r="L19" s="4">
        <v>107</v>
      </c>
      <c r="M19" s="4">
        <v>321</v>
      </c>
      <c r="N19" s="4">
        <v>0.33300000000000002</v>
      </c>
      <c r="O19" s="4">
        <v>132</v>
      </c>
      <c r="P19" s="4">
        <v>285</v>
      </c>
      <c r="Q19" s="4">
        <v>0.46300000000000002</v>
      </c>
      <c r="R19" s="4">
        <v>106</v>
      </c>
      <c r="S19" s="4">
        <v>118</v>
      </c>
      <c r="T19" s="4">
        <v>0.89800000000000002</v>
      </c>
      <c r="U19" s="4">
        <v>28</v>
      </c>
      <c r="V19" s="4">
        <v>169</v>
      </c>
      <c r="W19" s="4">
        <v>235</v>
      </c>
      <c r="X19" s="4">
        <v>38</v>
      </c>
      <c r="Y19" s="4">
        <v>13</v>
      </c>
      <c r="Z19" s="4">
        <v>104</v>
      </c>
      <c r="AA19" s="4">
        <v>46</v>
      </c>
      <c r="AB19" s="4">
        <v>691</v>
      </c>
      <c r="AC19" s="5">
        <f t="shared" si="0"/>
        <v>2.2596153846153846</v>
      </c>
    </row>
    <row r="20" spans="1:29" ht="14.25">
      <c r="A20" s="1" t="s">
        <v>112</v>
      </c>
      <c r="B20" s="3" t="s">
        <v>90</v>
      </c>
      <c r="C20" s="4" t="s">
        <v>8</v>
      </c>
      <c r="D20" s="4">
        <v>37</v>
      </c>
      <c r="E20" s="4">
        <v>1205</v>
      </c>
      <c r="F20" s="4">
        <v>37</v>
      </c>
      <c r="G20" s="4">
        <v>37</v>
      </c>
      <c r="H20" s="4">
        <v>1205</v>
      </c>
      <c r="I20" s="4">
        <v>201</v>
      </c>
      <c r="J20" s="4">
        <v>467</v>
      </c>
      <c r="K20" s="4">
        <v>0.43</v>
      </c>
      <c r="L20" s="4">
        <v>70</v>
      </c>
      <c r="M20" s="4">
        <v>208</v>
      </c>
      <c r="N20" s="4">
        <v>0.33700000000000002</v>
      </c>
      <c r="O20" s="4">
        <v>131</v>
      </c>
      <c r="P20" s="4">
        <v>259</v>
      </c>
      <c r="Q20" s="4">
        <v>0.50600000000000001</v>
      </c>
      <c r="R20" s="4">
        <v>111</v>
      </c>
      <c r="S20" s="4">
        <v>128</v>
      </c>
      <c r="T20" s="4">
        <v>0.86699999999999999</v>
      </c>
      <c r="U20" s="4">
        <v>26</v>
      </c>
      <c r="V20" s="4">
        <v>161</v>
      </c>
      <c r="W20" s="4">
        <v>197</v>
      </c>
      <c r="X20" s="4">
        <v>37</v>
      </c>
      <c r="Y20" s="4">
        <v>8</v>
      </c>
      <c r="Z20" s="4">
        <v>78</v>
      </c>
      <c r="AA20" s="4">
        <v>92</v>
      </c>
      <c r="AB20" s="4">
        <v>583</v>
      </c>
      <c r="AC20" s="5">
        <f t="shared" si="0"/>
        <v>2.5256410256410255</v>
      </c>
    </row>
    <row r="21" spans="1:29" ht="15.75" customHeight="1">
      <c r="A21" s="1" t="s">
        <v>113</v>
      </c>
      <c r="B21" s="3" t="s">
        <v>99</v>
      </c>
      <c r="C21" s="4" t="s">
        <v>97</v>
      </c>
      <c r="D21" s="4">
        <v>37</v>
      </c>
      <c r="E21" s="4">
        <v>1197</v>
      </c>
      <c r="F21" s="4">
        <v>37</v>
      </c>
      <c r="G21" s="4">
        <v>37</v>
      </c>
      <c r="H21" s="4">
        <v>1197</v>
      </c>
      <c r="I21" s="4">
        <v>273</v>
      </c>
      <c r="J21" s="4">
        <v>628</v>
      </c>
      <c r="K21" s="4">
        <v>0.435</v>
      </c>
      <c r="L21" s="4">
        <v>69</v>
      </c>
      <c r="M21" s="4">
        <v>220</v>
      </c>
      <c r="N21" s="4">
        <v>0.314</v>
      </c>
      <c r="O21" s="4">
        <v>204</v>
      </c>
      <c r="P21" s="4">
        <v>408</v>
      </c>
      <c r="Q21" s="4">
        <v>0.5</v>
      </c>
      <c r="R21" s="4">
        <v>167</v>
      </c>
      <c r="S21" s="4">
        <v>207</v>
      </c>
      <c r="T21" s="4">
        <v>0.80700000000000005</v>
      </c>
      <c r="U21" s="4">
        <v>24</v>
      </c>
      <c r="V21" s="4">
        <v>168</v>
      </c>
      <c r="W21" s="4">
        <v>84</v>
      </c>
      <c r="X21" s="4">
        <v>29</v>
      </c>
      <c r="Y21" s="4">
        <v>3</v>
      </c>
      <c r="Z21" s="4">
        <v>110</v>
      </c>
      <c r="AA21" s="4">
        <v>121</v>
      </c>
      <c r="AB21" s="4">
        <v>782</v>
      </c>
      <c r="AC21" s="5">
        <f t="shared" si="0"/>
        <v>0.76363636363636367</v>
      </c>
    </row>
    <row r="22" spans="1:29" ht="15.75" customHeight="1">
      <c r="A22" s="1" t="s">
        <v>114</v>
      </c>
      <c r="B22" s="3" t="s">
        <v>115</v>
      </c>
      <c r="C22" s="4" t="s">
        <v>8</v>
      </c>
      <c r="D22" s="4">
        <v>40</v>
      </c>
      <c r="E22" s="4">
        <v>1196</v>
      </c>
      <c r="F22" s="4">
        <v>40</v>
      </c>
      <c r="G22" s="4">
        <v>40</v>
      </c>
      <c r="H22" s="4">
        <v>1196</v>
      </c>
      <c r="I22" s="4">
        <v>217</v>
      </c>
      <c r="J22" s="4">
        <v>497</v>
      </c>
      <c r="K22" s="4">
        <v>0.437</v>
      </c>
      <c r="L22" s="4">
        <v>79</v>
      </c>
      <c r="M22" s="4">
        <v>221</v>
      </c>
      <c r="N22" s="4">
        <v>0.35699999999999998</v>
      </c>
      <c r="O22" s="4">
        <v>138</v>
      </c>
      <c r="P22" s="4">
        <v>276</v>
      </c>
      <c r="Q22" s="4">
        <v>0.5</v>
      </c>
      <c r="R22" s="4">
        <v>84</v>
      </c>
      <c r="S22" s="4">
        <v>99</v>
      </c>
      <c r="T22" s="4">
        <v>0.84799999999999998</v>
      </c>
      <c r="U22" s="4">
        <v>36</v>
      </c>
      <c r="V22" s="4">
        <v>135</v>
      </c>
      <c r="W22" s="4">
        <v>124</v>
      </c>
      <c r="X22" s="4">
        <v>59</v>
      </c>
      <c r="Y22" s="4">
        <v>17</v>
      </c>
      <c r="Z22" s="4">
        <v>92</v>
      </c>
      <c r="AA22" s="4">
        <v>112</v>
      </c>
      <c r="AB22" s="4">
        <v>597</v>
      </c>
      <c r="AC22" s="5">
        <f t="shared" si="0"/>
        <v>1.3478260869565217</v>
      </c>
    </row>
    <row r="23" spans="1:29" ht="15.75" customHeight="1">
      <c r="A23" s="1" t="s">
        <v>116</v>
      </c>
      <c r="B23" s="4" t="s">
        <v>106</v>
      </c>
      <c r="C23" s="4" t="s">
        <v>86</v>
      </c>
      <c r="D23" s="4">
        <v>34</v>
      </c>
      <c r="E23" s="4">
        <v>1181</v>
      </c>
      <c r="F23" s="4">
        <v>34</v>
      </c>
      <c r="G23" s="4">
        <v>34</v>
      </c>
      <c r="H23" s="4">
        <v>1181</v>
      </c>
      <c r="I23" s="4">
        <v>268</v>
      </c>
      <c r="J23" s="4">
        <v>545</v>
      </c>
      <c r="K23" s="4">
        <v>0.49199999999999999</v>
      </c>
      <c r="L23" s="4">
        <v>31</v>
      </c>
      <c r="M23" s="4">
        <v>100</v>
      </c>
      <c r="N23" s="4">
        <v>0.31</v>
      </c>
      <c r="O23" s="4">
        <v>237</v>
      </c>
      <c r="P23" s="4">
        <v>445</v>
      </c>
      <c r="Q23" s="4">
        <v>0.53300000000000003</v>
      </c>
      <c r="R23" s="4">
        <v>127</v>
      </c>
      <c r="S23" s="4">
        <v>158</v>
      </c>
      <c r="T23" s="4">
        <v>0.80400000000000005</v>
      </c>
      <c r="U23" s="4">
        <v>76</v>
      </c>
      <c r="V23" s="4">
        <v>330</v>
      </c>
      <c r="W23" s="4">
        <v>115</v>
      </c>
      <c r="X23" s="4">
        <v>65</v>
      </c>
      <c r="Y23" s="4">
        <v>48</v>
      </c>
      <c r="Z23" s="4">
        <v>70</v>
      </c>
      <c r="AA23" s="4">
        <v>87</v>
      </c>
      <c r="AB23" s="4">
        <v>694</v>
      </c>
      <c r="AC23" s="5">
        <f t="shared" si="0"/>
        <v>1.6428571428571428</v>
      </c>
    </row>
    <row r="24" spans="1:29" ht="15.75" customHeight="1">
      <c r="A24" s="1" t="s">
        <v>117</v>
      </c>
      <c r="B24" s="3" t="s">
        <v>101</v>
      </c>
      <c r="C24" s="4" t="s">
        <v>86</v>
      </c>
      <c r="D24" s="4">
        <v>37</v>
      </c>
      <c r="E24" s="4">
        <v>1177</v>
      </c>
      <c r="F24" s="4">
        <v>37</v>
      </c>
      <c r="G24" s="4">
        <v>37</v>
      </c>
      <c r="H24" s="4">
        <v>1177</v>
      </c>
      <c r="I24" s="4">
        <v>252</v>
      </c>
      <c r="J24" s="4">
        <v>493</v>
      </c>
      <c r="K24" s="4">
        <v>0.51100000000000001</v>
      </c>
      <c r="L24" s="4">
        <v>30</v>
      </c>
      <c r="M24" s="4">
        <v>74</v>
      </c>
      <c r="N24" s="4">
        <v>0.40500000000000003</v>
      </c>
      <c r="O24" s="4">
        <v>222</v>
      </c>
      <c r="P24" s="4">
        <v>419</v>
      </c>
      <c r="Q24" s="4">
        <v>0.53</v>
      </c>
      <c r="R24" s="4">
        <v>85</v>
      </c>
      <c r="S24" s="4">
        <v>97</v>
      </c>
      <c r="T24" s="4">
        <v>0.876</v>
      </c>
      <c r="U24" s="4">
        <v>69</v>
      </c>
      <c r="V24" s="4">
        <v>280</v>
      </c>
      <c r="W24" s="4">
        <v>86</v>
      </c>
      <c r="X24" s="4">
        <v>69</v>
      </c>
      <c r="Y24" s="4">
        <v>20</v>
      </c>
      <c r="Z24" s="4">
        <v>49</v>
      </c>
      <c r="AA24" s="4">
        <v>84</v>
      </c>
      <c r="AB24" s="4">
        <v>619</v>
      </c>
      <c r="AC24" s="5">
        <f t="shared" si="0"/>
        <v>1.7551020408163265</v>
      </c>
    </row>
    <row r="25" spans="1:29" ht="15.75" customHeight="1">
      <c r="A25" s="1" t="s">
        <v>118</v>
      </c>
      <c r="B25" s="3" t="s">
        <v>106</v>
      </c>
      <c r="C25" s="4" t="s">
        <v>86</v>
      </c>
      <c r="D25" s="4">
        <v>39</v>
      </c>
      <c r="E25" s="4">
        <v>1164</v>
      </c>
      <c r="F25" s="4">
        <v>39</v>
      </c>
      <c r="G25" s="4">
        <v>36</v>
      </c>
      <c r="H25" s="4">
        <v>1164</v>
      </c>
      <c r="I25" s="4">
        <v>126</v>
      </c>
      <c r="J25" s="4">
        <v>284</v>
      </c>
      <c r="K25" s="4">
        <v>0.44400000000000001</v>
      </c>
      <c r="L25" s="4">
        <v>91</v>
      </c>
      <c r="M25" s="4">
        <v>205</v>
      </c>
      <c r="N25" s="4">
        <v>0.44400000000000001</v>
      </c>
      <c r="O25" s="4">
        <v>35</v>
      </c>
      <c r="P25" s="4">
        <v>79</v>
      </c>
      <c r="Q25" s="4">
        <v>0.443</v>
      </c>
      <c r="R25" s="4">
        <v>30</v>
      </c>
      <c r="S25" s="4">
        <v>38</v>
      </c>
      <c r="T25" s="4">
        <v>0.78900000000000003</v>
      </c>
      <c r="U25" s="4">
        <v>37</v>
      </c>
      <c r="V25" s="4">
        <v>147</v>
      </c>
      <c r="W25" s="4">
        <v>87</v>
      </c>
      <c r="X25" s="4">
        <v>39</v>
      </c>
      <c r="Y25" s="4">
        <v>12</v>
      </c>
      <c r="Z25" s="4">
        <v>40</v>
      </c>
      <c r="AA25" s="4">
        <v>80</v>
      </c>
      <c r="AB25" s="4">
        <v>373</v>
      </c>
      <c r="AC25" s="5">
        <f t="shared" si="0"/>
        <v>2.1749999999999998</v>
      </c>
    </row>
    <row r="26" spans="1:29" ht="15.75" customHeight="1">
      <c r="A26" s="1" t="s">
        <v>119</v>
      </c>
      <c r="B26" s="3" t="s">
        <v>104</v>
      </c>
      <c r="C26" s="4" t="s">
        <v>91</v>
      </c>
      <c r="D26" s="4">
        <v>39</v>
      </c>
      <c r="E26" s="4">
        <v>1164</v>
      </c>
      <c r="F26" s="4">
        <v>39</v>
      </c>
      <c r="G26" s="4">
        <v>39</v>
      </c>
      <c r="H26" s="4">
        <v>1164</v>
      </c>
      <c r="I26" s="4">
        <v>206</v>
      </c>
      <c r="J26" s="4">
        <v>383</v>
      </c>
      <c r="K26" s="4">
        <v>0.53800000000000003</v>
      </c>
      <c r="L26" s="4">
        <v>59</v>
      </c>
      <c r="M26" s="4">
        <v>152</v>
      </c>
      <c r="N26" s="4">
        <v>0.38800000000000001</v>
      </c>
      <c r="O26" s="4">
        <v>147</v>
      </c>
      <c r="P26" s="4">
        <v>231</v>
      </c>
      <c r="Q26" s="4">
        <v>0.63600000000000001</v>
      </c>
      <c r="R26" s="4">
        <v>82</v>
      </c>
      <c r="S26" s="4">
        <v>104</v>
      </c>
      <c r="T26" s="4">
        <v>0.78800000000000003</v>
      </c>
      <c r="U26" s="4">
        <v>67</v>
      </c>
      <c r="V26" s="4">
        <v>350</v>
      </c>
      <c r="W26" s="4">
        <v>126</v>
      </c>
      <c r="X26" s="4">
        <v>30</v>
      </c>
      <c r="Y26" s="4">
        <v>50</v>
      </c>
      <c r="Z26" s="4">
        <v>92</v>
      </c>
      <c r="AA26" s="4">
        <v>113</v>
      </c>
      <c r="AB26" s="4">
        <v>553</v>
      </c>
      <c r="AC26" s="5">
        <f t="shared" si="0"/>
        <v>1.3695652173913044</v>
      </c>
    </row>
    <row r="27" spans="1:29" ht="15.75" customHeight="1">
      <c r="A27" s="1" t="s">
        <v>120</v>
      </c>
      <c r="B27" s="3" t="s">
        <v>88</v>
      </c>
      <c r="C27" s="4" t="s">
        <v>91</v>
      </c>
      <c r="D27" s="4">
        <v>39</v>
      </c>
      <c r="E27" s="4">
        <v>1160</v>
      </c>
      <c r="F27" s="4">
        <v>39</v>
      </c>
      <c r="G27" s="4">
        <v>39</v>
      </c>
      <c r="H27" s="4">
        <v>1160</v>
      </c>
      <c r="I27" s="4">
        <v>243</v>
      </c>
      <c r="J27" s="4">
        <v>533</v>
      </c>
      <c r="K27" s="4">
        <v>0.45600000000000002</v>
      </c>
      <c r="L27" s="4">
        <v>11</v>
      </c>
      <c r="M27" s="4">
        <v>42</v>
      </c>
      <c r="N27" s="4">
        <v>0.26200000000000001</v>
      </c>
      <c r="O27" s="4">
        <v>232</v>
      </c>
      <c r="P27" s="4">
        <v>491</v>
      </c>
      <c r="Q27" s="4">
        <v>0.47299999999999998</v>
      </c>
      <c r="R27" s="4">
        <v>84</v>
      </c>
      <c r="S27" s="4">
        <v>107</v>
      </c>
      <c r="T27" s="4">
        <v>0.78500000000000003</v>
      </c>
      <c r="U27" s="4">
        <v>97</v>
      </c>
      <c r="V27" s="4">
        <v>374</v>
      </c>
      <c r="W27" s="4">
        <v>89</v>
      </c>
      <c r="X27" s="4">
        <v>36</v>
      </c>
      <c r="Y27" s="4">
        <v>20</v>
      </c>
      <c r="Z27" s="4">
        <v>61</v>
      </c>
      <c r="AA27" s="4">
        <v>96</v>
      </c>
      <c r="AB27" s="4">
        <v>581</v>
      </c>
      <c r="AC27" s="5">
        <f t="shared" si="0"/>
        <v>1.459016393442623</v>
      </c>
    </row>
    <row r="28" spans="1:29" ht="15.75" customHeight="1">
      <c r="A28" s="1" t="s">
        <v>121</v>
      </c>
      <c r="B28" s="3" t="s">
        <v>93</v>
      </c>
      <c r="C28" s="4" t="s">
        <v>97</v>
      </c>
      <c r="D28" s="4">
        <v>39</v>
      </c>
      <c r="E28" s="4">
        <v>1155</v>
      </c>
      <c r="F28" s="4">
        <v>39</v>
      </c>
      <c r="G28" s="4">
        <v>39</v>
      </c>
      <c r="H28" s="4">
        <v>1155</v>
      </c>
      <c r="I28" s="4">
        <v>173</v>
      </c>
      <c r="J28" s="4">
        <v>429</v>
      </c>
      <c r="K28" s="4">
        <v>0.40300000000000002</v>
      </c>
      <c r="L28" s="4">
        <v>26</v>
      </c>
      <c r="M28" s="4">
        <v>104</v>
      </c>
      <c r="N28" s="4">
        <v>0.25</v>
      </c>
      <c r="O28" s="4">
        <v>147</v>
      </c>
      <c r="P28" s="4">
        <v>325</v>
      </c>
      <c r="Q28" s="4">
        <v>0.45200000000000001</v>
      </c>
      <c r="R28" s="4">
        <v>124</v>
      </c>
      <c r="S28" s="4">
        <v>157</v>
      </c>
      <c r="T28" s="4">
        <v>0.79</v>
      </c>
      <c r="U28" s="4">
        <v>53</v>
      </c>
      <c r="V28" s="4">
        <v>196</v>
      </c>
      <c r="W28" s="4">
        <v>61</v>
      </c>
      <c r="X28" s="4">
        <v>61</v>
      </c>
      <c r="Y28" s="4">
        <v>17</v>
      </c>
      <c r="Z28" s="4">
        <v>74</v>
      </c>
      <c r="AA28" s="4">
        <v>100</v>
      </c>
      <c r="AB28" s="4">
        <v>496</v>
      </c>
      <c r="AC28" s="5">
        <f t="shared" si="0"/>
        <v>0.82432432432432434</v>
      </c>
    </row>
    <row r="29" spans="1:29" ht="15.75" customHeight="1">
      <c r="A29" s="1" t="s">
        <v>122</v>
      </c>
      <c r="B29" s="3" t="s">
        <v>85</v>
      </c>
      <c r="C29" s="4" t="s">
        <v>86</v>
      </c>
      <c r="D29" s="4">
        <v>40</v>
      </c>
      <c r="E29" s="4">
        <v>1152</v>
      </c>
      <c r="F29" s="4">
        <v>40</v>
      </c>
      <c r="G29" s="4">
        <v>35</v>
      </c>
      <c r="H29" s="4">
        <v>1152</v>
      </c>
      <c r="I29" s="4">
        <v>200</v>
      </c>
      <c r="J29" s="4">
        <v>439</v>
      </c>
      <c r="K29" s="4">
        <v>0.45600000000000002</v>
      </c>
      <c r="L29" s="4">
        <v>43</v>
      </c>
      <c r="M29" s="4">
        <v>124</v>
      </c>
      <c r="N29" s="4">
        <v>0.34699999999999998</v>
      </c>
      <c r="O29" s="4">
        <v>157</v>
      </c>
      <c r="P29" s="4">
        <v>315</v>
      </c>
      <c r="Q29" s="4">
        <v>0.498</v>
      </c>
      <c r="R29" s="4">
        <v>92</v>
      </c>
      <c r="S29" s="4">
        <v>114</v>
      </c>
      <c r="T29" s="4">
        <v>0.80700000000000005</v>
      </c>
      <c r="U29" s="4">
        <v>51</v>
      </c>
      <c r="V29" s="4">
        <v>155</v>
      </c>
      <c r="W29" s="4">
        <v>59</v>
      </c>
      <c r="X29" s="4">
        <v>27</v>
      </c>
      <c r="Y29" s="4">
        <v>14</v>
      </c>
      <c r="Z29" s="4">
        <v>76</v>
      </c>
      <c r="AA29" s="4">
        <v>70</v>
      </c>
      <c r="AB29" s="4">
        <v>535</v>
      </c>
      <c r="AC29" s="5">
        <f t="shared" si="0"/>
        <v>0.77631578947368418</v>
      </c>
    </row>
    <row r="30" spans="1:29" ht="15.75" customHeight="1">
      <c r="A30" s="1" t="s">
        <v>123</v>
      </c>
      <c r="B30" s="3" t="s">
        <v>101</v>
      </c>
      <c r="C30" s="4" t="s">
        <v>124</v>
      </c>
      <c r="D30" s="4">
        <v>37</v>
      </c>
      <c r="E30" s="4">
        <v>1135</v>
      </c>
      <c r="F30" s="4">
        <v>37</v>
      </c>
      <c r="G30" s="4">
        <v>37</v>
      </c>
      <c r="H30" s="4">
        <v>1135</v>
      </c>
      <c r="I30" s="4">
        <v>172</v>
      </c>
      <c r="J30" s="4">
        <v>336</v>
      </c>
      <c r="K30" s="4">
        <v>0.51200000000000001</v>
      </c>
      <c r="L30" s="4">
        <v>13</v>
      </c>
      <c r="M30" s="4">
        <v>53</v>
      </c>
      <c r="N30" s="4">
        <v>0.245</v>
      </c>
      <c r="O30" s="4">
        <v>159</v>
      </c>
      <c r="P30" s="4">
        <v>283</v>
      </c>
      <c r="Q30" s="4">
        <v>0.56200000000000006</v>
      </c>
      <c r="R30" s="4">
        <v>76</v>
      </c>
      <c r="S30" s="4">
        <v>87</v>
      </c>
      <c r="T30" s="4">
        <v>0.874</v>
      </c>
      <c r="U30" s="4">
        <v>83</v>
      </c>
      <c r="V30" s="4">
        <v>296</v>
      </c>
      <c r="W30" s="4">
        <v>74</v>
      </c>
      <c r="X30" s="4">
        <v>40</v>
      </c>
      <c r="Y30" s="4">
        <v>82</v>
      </c>
      <c r="Z30" s="4">
        <v>53</v>
      </c>
      <c r="AA30" s="4">
        <v>117</v>
      </c>
      <c r="AB30" s="4">
        <v>433</v>
      </c>
      <c r="AC30" s="5">
        <f t="shared" si="0"/>
        <v>1.3962264150943395</v>
      </c>
    </row>
    <row r="31" spans="1:29" ht="15.75" customHeight="1">
      <c r="A31" s="1" t="s">
        <v>125</v>
      </c>
      <c r="B31" s="3" t="s">
        <v>93</v>
      </c>
      <c r="C31" s="4" t="s">
        <v>8</v>
      </c>
      <c r="D31" s="4">
        <v>39</v>
      </c>
      <c r="E31" s="4">
        <v>1125</v>
      </c>
      <c r="F31" s="4">
        <v>39</v>
      </c>
      <c r="G31" s="4">
        <v>38</v>
      </c>
      <c r="H31" s="4">
        <v>1125</v>
      </c>
      <c r="I31" s="4">
        <v>145</v>
      </c>
      <c r="J31" s="4">
        <v>341</v>
      </c>
      <c r="K31" s="4">
        <v>0.42499999999999999</v>
      </c>
      <c r="L31" s="4">
        <v>60</v>
      </c>
      <c r="M31" s="4">
        <v>152</v>
      </c>
      <c r="N31" s="4">
        <v>0.39500000000000002</v>
      </c>
      <c r="O31" s="4">
        <v>85</v>
      </c>
      <c r="P31" s="4">
        <v>189</v>
      </c>
      <c r="Q31" s="4">
        <v>0.45</v>
      </c>
      <c r="R31" s="4">
        <v>59</v>
      </c>
      <c r="S31" s="4">
        <v>77</v>
      </c>
      <c r="T31" s="4">
        <v>0.76600000000000001</v>
      </c>
      <c r="U31" s="4">
        <v>10</v>
      </c>
      <c r="V31" s="4">
        <v>69</v>
      </c>
      <c r="W31" s="4">
        <v>118</v>
      </c>
      <c r="X31" s="4">
        <v>40</v>
      </c>
      <c r="Y31" s="4">
        <v>13</v>
      </c>
      <c r="Z31" s="4">
        <v>54</v>
      </c>
      <c r="AA31" s="4">
        <v>66</v>
      </c>
      <c r="AB31" s="4">
        <v>409</v>
      </c>
      <c r="AC31" s="5">
        <f t="shared" si="0"/>
        <v>2.1851851851851851</v>
      </c>
    </row>
    <row r="32" spans="1:29" ht="15.75" customHeight="1">
      <c r="A32" s="1" t="s">
        <v>126</v>
      </c>
      <c r="B32" s="3" t="s">
        <v>99</v>
      </c>
      <c r="C32" s="4" t="s">
        <v>8</v>
      </c>
      <c r="D32" s="4">
        <v>40</v>
      </c>
      <c r="E32" s="4">
        <v>1109</v>
      </c>
      <c r="F32" s="4">
        <v>40</v>
      </c>
      <c r="G32" s="4">
        <v>21</v>
      </c>
      <c r="H32" s="4">
        <v>1109</v>
      </c>
      <c r="I32" s="4">
        <v>103</v>
      </c>
      <c r="J32" s="4">
        <v>240</v>
      </c>
      <c r="K32" s="4">
        <v>0.42899999999999999</v>
      </c>
      <c r="L32" s="4">
        <v>68</v>
      </c>
      <c r="M32" s="4">
        <v>180</v>
      </c>
      <c r="N32" s="4">
        <v>0.378</v>
      </c>
      <c r="O32" s="4">
        <v>35</v>
      </c>
      <c r="P32" s="4">
        <v>60</v>
      </c>
      <c r="Q32" s="4">
        <v>0.58299999999999996</v>
      </c>
      <c r="R32" s="4">
        <v>60</v>
      </c>
      <c r="S32" s="4">
        <v>69</v>
      </c>
      <c r="T32" s="4">
        <v>0.87</v>
      </c>
      <c r="U32" s="4">
        <v>16</v>
      </c>
      <c r="V32" s="4">
        <v>157</v>
      </c>
      <c r="W32" s="4">
        <v>79</v>
      </c>
      <c r="X32" s="4">
        <v>41</v>
      </c>
      <c r="Y32" s="4">
        <v>10</v>
      </c>
      <c r="Z32" s="4">
        <v>38</v>
      </c>
      <c r="AA32" s="4">
        <v>91</v>
      </c>
      <c r="AB32" s="4">
        <v>334</v>
      </c>
      <c r="AC32" s="5">
        <f t="shared" si="0"/>
        <v>2.0789473684210527</v>
      </c>
    </row>
    <row r="33" spans="1:29" ht="15.75" customHeight="1">
      <c r="A33" s="1" t="s">
        <v>127</v>
      </c>
      <c r="B33" s="3" t="s">
        <v>128</v>
      </c>
      <c r="C33" s="4" t="s">
        <v>86</v>
      </c>
      <c r="D33" s="4">
        <v>34</v>
      </c>
      <c r="E33" s="4">
        <v>1104</v>
      </c>
      <c r="F33" s="4">
        <v>34</v>
      </c>
      <c r="G33" s="4">
        <v>34</v>
      </c>
      <c r="H33" s="4">
        <v>1104</v>
      </c>
      <c r="I33" s="4">
        <v>164</v>
      </c>
      <c r="J33" s="4">
        <v>419</v>
      </c>
      <c r="K33" s="4">
        <v>0.39100000000000001</v>
      </c>
      <c r="L33" s="4">
        <v>3</v>
      </c>
      <c r="M33" s="4">
        <v>16</v>
      </c>
      <c r="N33" s="4">
        <v>0.188</v>
      </c>
      <c r="O33" s="4">
        <v>161</v>
      </c>
      <c r="P33" s="4">
        <v>403</v>
      </c>
      <c r="Q33" s="4">
        <v>0.4</v>
      </c>
      <c r="R33" s="4">
        <v>131</v>
      </c>
      <c r="S33" s="4">
        <v>178</v>
      </c>
      <c r="T33" s="4">
        <v>0.73599999999999999</v>
      </c>
      <c r="U33" s="4">
        <v>172</v>
      </c>
      <c r="V33" s="4">
        <v>446</v>
      </c>
      <c r="W33" s="4">
        <v>63</v>
      </c>
      <c r="X33" s="4">
        <v>44</v>
      </c>
      <c r="Y33" s="4">
        <v>16</v>
      </c>
      <c r="Z33" s="4">
        <v>75</v>
      </c>
      <c r="AA33" s="4">
        <v>119</v>
      </c>
      <c r="AB33" s="4">
        <v>462</v>
      </c>
      <c r="AC33" s="5">
        <f t="shared" si="0"/>
        <v>0.84</v>
      </c>
    </row>
    <row r="34" spans="1:29" ht="15.75" customHeight="1">
      <c r="A34" s="1" t="s">
        <v>129</v>
      </c>
      <c r="B34" s="3" t="s">
        <v>93</v>
      </c>
      <c r="C34" s="4" t="s">
        <v>86</v>
      </c>
      <c r="D34" s="4">
        <v>40</v>
      </c>
      <c r="E34" s="4">
        <v>1087</v>
      </c>
      <c r="F34" s="4">
        <v>40</v>
      </c>
      <c r="G34" s="4">
        <v>40</v>
      </c>
      <c r="H34" s="4">
        <v>1087</v>
      </c>
      <c r="I34" s="4">
        <v>220</v>
      </c>
      <c r="J34" s="4">
        <v>409</v>
      </c>
      <c r="K34" s="4">
        <v>0.53800000000000003</v>
      </c>
      <c r="L34" s="4">
        <v>2</v>
      </c>
      <c r="M34" s="4">
        <v>14</v>
      </c>
      <c r="N34" s="4">
        <v>0.14299999999999999</v>
      </c>
      <c r="O34" s="4">
        <v>218</v>
      </c>
      <c r="P34" s="4">
        <v>395</v>
      </c>
      <c r="Q34" s="4">
        <v>0.55200000000000005</v>
      </c>
      <c r="R34" s="4">
        <v>107</v>
      </c>
      <c r="S34" s="4">
        <v>145</v>
      </c>
      <c r="T34" s="4">
        <v>0.73799999999999999</v>
      </c>
      <c r="U34" s="4">
        <v>86</v>
      </c>
      <c r="V34" s="4">
        <v>221</v>
      </c>
      <c r="W34" s="4">
        <v>60</v>
      </c>
      <c r="X34" s="4">
        <v>46</v>
      </c>
      <c r="Y34" s="4">
        <v>23</v>
      </c>
      <c r="Z34" s="4">
        <v>51</v>
      </c>
      <c r="AA34" s="4">
        <v>106</v>
      </c>
      <c r="AB34" s="4">
        <v>549</v>
      </c>
      <c r="AC34" s="5">
        <f t="shared" si="0"/>
        <v>1.1764705882352942</v>
      </c>
    </row>
    <row r="35" spans="1:29" ht="15.75" customHeight="1">
      <c r="A35" s="1" t="s">
        <v>130</v>
      </c>
      <c r="B35" s="3" t="s">
        <v>106</v>
      </c>
      <c r="C35" s="4" t="s">
        <v>8</v>
      </c>
      <c r="D35" s="4">
        <v>40</v>
      </c>
      <c r="E35" s="4">
        <v>1061</v>
      </c>
      <c r="F35" s="4">
        <v>40</v>
      </c>
      <c r="G35" s="4">
        <v>40</v>
      </c>
      <c r="H35" s="4">
        <v>1061</v>
      </c>
      <c r="I35" s="4">
        <v>194</v>
      </c>
      <c r="J35" s="4">
        <v>438</v>
      </c>
      <c r="K35" s="4">
        <v>0.443</v>
      </c>
      <c r="L35" s="4">
        <v>23</v>
      </c>
      <c r="M35" s="4">
        <v>69</v>
      </c>
      <c r="N35" s="4">
        <v>0.33300000000000002</v>
      </c>
      <c r="O35" s="4">
        <v>171</v>
      </c>
      <c r="P35" s="4">
        <v>369</v>
      </c>
      <c r="Q35" s="4">
        <v>0.46300000000000002</v>
      </c>
      <c r="R35" s="4">
        <v>34</v>
      </c>
      <c r="S35" s="4">
        <v>42</v>
      </c>
      <c r="T35" s="4">
        <v>0.81</v>
      </c>
      <c r="U35" s="4">
        <v>14</v>
      </c>
      <c r="V35" s="4">
        <v>186</v>
      </c>
      <c r="W35" s="4">
        <v>221</v>
      </c>
      <c r="X35" s="4">
        <v>36</v>
      </c>
      <c r="Y35" s="4">
        <v>16</v>
      </c>
      <c r="Z35" s="4">
        <v>98</v>
      </c>
      <c r="AA35" s="4">
        <v>77</v>
      </c>
      <c r="AB35" s="4">
        <v>445</v>
      </c>
      <c r="AC35" s="5">
        <f t="shared" si="0"/>
        <v>2.2551020408163267</v>
      </c>
    </row>
    <row r="36" spans="1:29" ht="15.75" customHeight="1">
      <c r="A36" s="1" t="s">
        <v>131</v>
      </c>
      <c r="B36" s="3" t="s">
        <v>99</v>
      </c>
      <c r="C36" s="4" t="s">
        <v>8</v>
      </c>
      <c r="D36" s="4">
        <v>36</v>
      </c>
      <c r="E36" s="4">
        <v>1044</v>
      </c>
      <c r="F36" s="4">
        <v>36</v>
      </c>
      <c r="G36" s="4">
        <v>36</v>
      </c>
      <c r="H36" s="4">
        <v>1044</v>
      </c>
      <c r="I36" s="4">
        <v>172</v>
      </c>
      <c r="J36" s="4">
        <v>430</v>
      </c>
      <c r="K36" s="4">
        <v>0.4</v>
      </c>
      <c r="L36" s="4">
        <v>86</v>
      </c>
      <c r="M36" s="4">
        <v>258</v>
      </c>
      <c r="N36" s="4">
        <v>0.33300000000000002</v>
      </c>
      <c r="O36" s="4">
        <v>86</v>
      </c>
      <c r="P36" s="4">
        <v>172</v>
      </c>
      <c r="Q36" s="4">
        <v>0.5</v>
      </c>
      <c r="R36" s="4">
        <v>108</v>
      </c>
      <c r="S36" s="4">
        <v>126</v>
      </c>
      <c r="T36" s="4">
        <v>0.85699999999999998</v>
      </c>
      <c r="U36" s="4">
        <v>13</v>
      </c>
      <c r="V36" s="4">
        <v>137</v>
      </c>
      <c r="W36" s="4">
        <v>122</v>
      </c>
      <c r="X36" s="4">
        <v>22</v>
      </c>
      <c r="Y36" s="4">
        <v>10</v>
      </c>
      <c r="Z36" s="4">
        <v>68</v>
      </c>
      <c r="AA36" s="4">
        <v>92</v>
      </c>
      <c r="AB36" s="4">
        <v>538</v>
      </c>
      <c r="AC36" s="5">
        <f t="shared" si="0"/>
        <v>1.7941176470588236</v>
      </c>
    </row>
    <row r="37" spans="1:29" ht="15.75" customHeight="1">
      <c r="A37" s="1" t="s">
        <v>132</v>
      </c>
      <c r="B37" s="3" t="s">
        <v>106</v>
      </c>
      <c r="C37" s="4" t="s">
        <v>86</v>
      </c>
      <c r="D37" s="4">
        <v>39</v>
      </c>
      <c r="E37" s="4">
        <v>1035</v>
      </c>
      <c r="F37" s="4">
        <v>39</v>
      </c>
      <c r="G37" s="4">
        <v>39</v>
      </c>
      <c r="H37" s="4">
        <v>1035</v>
      </c>
      <c r="I37" s="4">
        <v>147</v>
      </c>
      <c r="J37" s="4">
        <v>312</v>
      </c>
      <c r="K37" s="4">
        <v>0.47099999999999997</v>
      </c>
      <c r="L37" s="4">
        <v>47</v>
      </c>
      <c r="M37" s="4">
        <v>118</v>
      </c>
      <c r="N37" s="4">
        <v>0.39800000000000002</v>
      </c>
      <c r="O37" s="4">
        <v>100</v>
      </c>
      <c r="P37" s="4">
        <v>194</v>
      </c>
      <c r="Q37" s="4">
        <v>0.51500000000000001</v>
      </c>
      <c r="R37" s="4">
        <v>54</v>
      </c>
      <c r="S37" s="4">
        <v>72</v>
      </c>
      <c r="T37" s="4">
        <v>0.75</v>
      </c>
      <c r="U37" s="4">
        <v>61</v>
      </c>
      <c r="V37" s="4">
        <v>219</v>
      </c>
      <c r="W37" s="4">
        <v>124</v>
      </c>
      <c r="X37" s="4">
        <v>53</v>
      </c>
      <c r="Y37" s="4">
        <v>57</v>
      </c>
      <c r="Z37" s="4">
        <v>76</v>
      </c>
      <c r="AA37" s="4">
        <v>119</v>
      </c>
      <c r="AB37" s="4">
        <v>395</v>
      </c>
      <c r="AC37" s="5">
        <f t="shared" si="0"/>
        <v>1.631578947368421</v>
      </c>
    </row>
    <row r="38" spans="1:29" ht="15.75" customHeight="1">
      <c r="A38" s="1" t="s">
        <v>133</v>
      </c>
      <c r="B38" s="3" t="s">
        <v>88</v>
      </c>
      <c r="C38" s="4" t="s">
        <v>8</v>
      </c>
      <c r="D38" s="4">
        <v>30</v>
      </c>
      <c r="E38" s="4">
        <v>1018</v>
      </c>
      <c r="F38" s="4">
        <v>30</v>
      </c>
      <c r="G38" s="4">
        <v>29</v>
      </c>
      <c r="H38" s="4">
        <v>1018</v>
      </c>
      <c r="I38" s="4">
        <v>167</v>
      </c>
      <c r="J38" s="4">
        <v>450</v>
      </c>
      <c r="K38" s="4">
        <v>0.371</v>
      </c>
      <c r="L38" s="4">
        <v>80</v>
      </c>
      <c r="M38" s="4">
        <v>243</v>
      </c>
      <c r="N38" s="4">
        <v>0.32900000000000001</v>
      </c>
      <c r="O38" s="4">
        <v>87</v>
      </c>
      <c r="P38" s="4">
        <v>207</v>
      </c>
      <c r="Q38" s="4">
        <v>0.42</v>
      </c>
      <c r="R38" s="4">
        <v>105</v>
      </c>
      <c r="S38" s="4">
        <v>134</v>
      </c>
      <c r="T38" s="4">
        <v>0.78400000000000003</v>
      </c>
      <c r="U38" s="4">
        <v>25</v>
      </c>
      <c r="V38" s="4">
        <v>131</v>
      </c>
      <c r="W38" s="4">
        <v>94</v>
      </c>
      <c r="X38" s="4">
        <v>54</v>
      </c>
      <c r="Y38" s="4">
        <v>19</v>
      </c>
      <c r="Z38" s="4">
        <v>51</v>
      </c>
      <c r="AA38" s="4">
        <v>63</v>
      </c>
      <c r="AB38" s="4">
        <v>519</v>
      </c>
      <c r="AC38" s="5">
        <f t="shared" si="0"/>
        <v>1.8431372549019607</v>
      </c>
    </row>
    <row r="39" spans="1:29" ht="15.75" customHeight="1">
      <c r="A39" s="1" t="s">
        <v>134</v>
      </c>
      <c r="B39" s="3" t="s">
        <v>115</v>
      </c>
      <c r="C39" s="4" t="s">
        <v>91</v>
      </c>
      <c r="D39" s="4">
        <v>39</v>
      </c>
      <c r="E39" s="4">
        <v>1013</v>
      </c>
      <c r="F39" s="4">
        <v>39</v>
      </c>
      <c r="G39" s="4">
        <v>39</v>
      </c>
      <c r="H39" s="4">
        <v>1013</v>
      </c>
      <c r="I39" s="4">
        <v>133</v>
      </c>
      <c r="J39" s="4">
        <v>280</v>
      </c>
      <c r="K39" s="4">
        <v>0.47499999999999998</v>
      </c>
      <c r="L39" s="4">
        <v>72</v>
      </c>
      <c r="M39" s="4">
        <v>155</v>
      </c>
      <c r="N39" s="4">
        <v>0.46500000000000002</v>
      </c>
      <c r="O39" s="4">
        <v>61</v>
      </c>
      <c r="P39" s="4">
        <v>125</v>
      </c>
      <c r="Q39" s="4">
        <v>0.48799999999999999</v>
      </c>
      <c r="R39" s="4">
        <v>33</v>
      </c>
      <c r="S39" s="4">
        <v>42</v>
      </c>
      <c r="T39" s="4">
        <v>0.78600000000000003</v>
      </c>
      <c r="U39" s="4">
        <v>33</v>
      </c>
      <c r="V39" s="4">
        <v>193</v>
      </c>
      <c r="W39" s="4">
        <v>102</v>
      </c>
      <c r="X39" s="4">
        <v>21</v>
      </c>
      <c r="Y39" s="4">
        <v>18</v>
      </c>
      <c r="Z39" s="4">
        <v>68</v>
      </c>
      <c r="AA39" s="4">
        <v>114</v>
      </c>
      <c r="AB39" s="4">
        <v>371</v>
      </c>
      <c r="AC39" s="5">
        <f t="shared" si="0"/>
        <v>1.5</v>
      </c>
    </row>
    <row r="40" spans="1:29" ht="15.75" customHeight="1">
      <c r="A40" s="1" t="s">
        <v>135</v>
      </c>
      <c r="B40" s="3" t="s">
        <v>83</v>
      </c>
      <c r="C40" s="4" t="s">
        <v>86</v>
      </c>
      <c r="D40" s="4">
        <v>40</v>
      </c>
      <c r="E40" s="4">
        <v>990</v>
      </c>
      <c r="F40" s="4">
        <v>40</v>
      </c>
      <c r="G40" s="4">
        <v>37</v>
      </c>
      <c r="H40" s="4">
        <v>990</v>
      </c>
      <c r="I40" s="4">
        <v>168</v>
      </c>
      <c r="J40" s="4">
        <v>350</v>
      </c>
      <c r="K40" s="4">
        <v>0.48</v>
      </c>
      <c r="L40" s="4">
        <v>14</v>
      </c>
      <c r="M40" s="4">
        <v>48</v>
      </c>
      <c r="N40" s="4">
        <v>0.29199999999999998</v>
      </c>
      <c r="O40" s="4">
        <v>154</v>
      </c>
      <c r="P40" s="4">
        <v>302</v>
      </c>
      <c r="Q40" s="4">
        <v>0.51</v>
      </c>
      <c r="R40" s="4">
        <v>72</v>
      </c>
      <c r="S40" s="4">
        <v>127</v>
      </c>
      <c r="T40" s="4">
        <v>0.56699999999999995</v>
      </c>
      <c r="U40" s="4">
        <v>72</v>
      </c>
      <c r="V40" s="4">
        <v>285</v>
      </c>
      <c r="W40" s="4">
        <v>41</v>
      </c>
      <c r="X40" s="4">
        <v>30</v>
      </c>
      <c r="Y40" s="4">
        <v>39</v>
      </c>
      <c r="Z40" s="4">
        <v>52</v>
      </c>
      <c r="AA40" s="4">
        <v>107</v>
      </c>
      <c r="AB40" s="4">
        <v>422</v>
      </c>
      <c r="AC40" s="5">
        <f t="shared" si="0"/>
        <v>0.78846153846153844</v>
      </c>
    </row>
    <row r="41" spans="1:29" ht="15.75" customHeight="1">
      <c r="A41" s="1" t="s">
        <v>136</v>
      </c>
      <c r="B41" s="3" t="s">
        <v>81</v>
      </c>
      <c r="C41" s="4" t="s">
        <v>91</v>
      </c>
      <c r="D41" s="4">
        <v>39</v>
      </c>
      <c r="E41" s="4">
        <v>983</v>
      </c>
      <c r="F41" s="4">
        <v>39</v>
      </c>
      <c r="G41" s="4">
        <v>38</v>
      </c>
      <c r="H41" s="4">
        <v>983</v>
      </c>
      <c r="I41" s="4">
        <v>184</v>
      </c>
      <c r="J41" s="4">
        <v>323</v>
      </c>
      <c r="K41" s="4">
        <v>0.56999999999999995</v>
      </c>
      <c r="L41" s="4">
        <v>1</v>
      </c>
      <c r="M41" s="4">
        <v>4</v>
      </c>
      <c r="N41" s="4">
        <v>0.25</v>
      </c>
      <c r="O41" s="4">
        <v>183</v>
      </c>
      <c r="P41" s="4">
        <v>319</v>
      </c>
      <c r="Q41" s="4">
        <v>0.57399999999999995</v>
      </c>
      <c r="R41" s="4">
        <v>89</v>
      </c>
      <c r="S41" s="4">
        <v>124</v>
      </c>
      <c r="T41" s="4">
        <v>0.71799999999999997</v>
      </c>
      <c r="U41" s="4">
        <v>112</v>
      </c>
      <c r="V41" s="4">
        <v>314</v>
      </c>
      <c r="W41" s="4">
        <v>61</v>
      </c>
      <c r="X41" s="4">
        <v>34</v>
      </c>
      <c r="Y41" s="4">
        <v>34</v>
      </c>
      <c r="Z41" s="4">
        <v>77</v>
      </c>
      <c r="AA41" s="4">
        <v>117</v>
      </c>
      <c r="AB41" s="4">
        <v>458</v>
      </c>
      <c r="AC41" s="5">
        <f t="shared" si="0"/>
        <v>0.79220779220779225</v>
      </c>
    </row>
    <row r="42" spans="1:29" ht="15.75" customHeight="1">
      <c r="A42" s="1" t="s">
        <v>137</v>
      </c>
      <c r="B42" s="3" t="s">
        <v>90</v>
      </c>
      <c r="C42" s="4" t="s">
        <v>86</v>
      </c>
      <c r="D42" s="4">
        <v>40</v>
      </c>
      <c r="E42" s="4">
        <v>972</v>
      </c>
      <c r="F42" s="4">
        <v>40</v>
      </c>
      <c r="G42" s="4">
        <v>18</v>
      </c>
      <c r="H42" s="4">
        <v>972</v>
      </c>
      <c r="I42" s="4">
        <v>85</v>
      </c>
      <c r="J42" s="4">
        <v>192</v>
      </c>
      <c r="K42" s="4">
        <v>0.443</v>
      </c>
      <c r="L42" s="4">
        <v>47</v>
      </c>
      <c r="M42" s="4">
        <v>126</v>
      </c>
      <c r="N42" s="4">
        <v>0.373</v>
      </c>
      <c r="O42" s="4">
        <v>38</v>
      </c>
      <c r="P42" s="4">
        <v>66</v>
      </c>
      <c r="Q42" s="4">
        <v>0.57599999999999996</v>
      </c>
      <c r="R42" s="4">
        <v>23</v>
      </c>
      <c r="S42" s="4">
        <v>28</v>
      </c>
      <c r="T42" s="4">
        <v>0.82099999999999995</v>
      </c>
      <c r="U42" s="4">
        <v>21</v>
      </c>
      <c r="V42" s="4">
        <v>145</v>
      </c>
      <c r="W42" s="4">
        <v>70</v>
      </c>
      <c r="X42" s="4">
        <v>33</v>
      </c>
      <c r="Y42" s="4">
        <v>11</v>
      </c>
      <c r="Z42" s="4">
        <v>55</v>
      </c>
      <c r="AA42" s="4">
        <v>107</v>
      </c>
      <c r="AB42" s="4">
        <v>240</v>
      </c>
      <c r="AC42" s="5">
        <f t="shared" si="0"/>
        <v>1.2727272727272727</v>
      </c>
    </row>
    <row r="43" spans="1:29" ht="15.75" customHeight="1">
      <c r="A43" s="1" t="s">
        <v>138</v>
      </c>
      <c r="B43" s="3" t="s">
        <v>128</v>
      </c>
      <c r="C43" s="4" t="s">
        <v>8</v>
      </c>
      <c r="D43" s="4">
        <v>40</v>
      </c>
      <c r="E43" s="4">
        <v>950</v>
      </c>
      <c r="F43" s="4">
        <v>40</v>
      </c>
      <c r="G43" s="4">
        <v>28</v>
      </c>
      <c r="H43" s="4">
        <v>950</v>
      </c>
      <c r="I43" s="4">
        <v>104</v>
      </c>
      <c r="J43" s="4">
        <v>223</v>
      </c>
      <c r="K43" s="4">
        <v>0.46600000000000003</v>
      </c>
      <c r="L43" s="4">
        <v>14</v>
      </c>
      <c r="M43" s="4">
        <v>48</v>
      </c>
      <c r="N43" s="4">
        <v>0.29199999999999998</v>
      </c>
      <c r="O43" s="4">
        <v>90</v>
      </c>
      <c r="P43" s="4">
        <v>175</v>
      </c>
      <c r="Q43" s="4">
        <v>0.51400000000000001</v>
      </c>
      <c r="R43" s="4">
        <v>42</v>
      </c>
      <c r="S43" s="4">
        <v>52</v>
      </c>
      <c r="T43" s="4">
        <v>0.80800000000000005</v>
      </c>
      <c r="U43" s="4">
        <v>13</v>
      </c>
      <c r="V43" s="4">
        <v>80</v>
      </c>
      <c r="W43" s="4">
        <v>157</v>
      </c>
      <c r="X43" s="4">
        <v>32</v>
      </c>
      <c r="Y43" s="4">
        <v>7</v>
      </c>
      <c r="Z43" s="4">
        <v>64</v>
      </c>
      <c r="AA43" s="4">
        <v>67</v>
      </c>
      <c r="AB43" s="4">
        <v>264</v>
      </c>
      <c r="AC43" s="5">
        <f t="shared" si="0"/>
        <v>2.453125</v>
      </c>
    </row>
    <row r="44" spans="1:29" ht="15.75" customHeight="1">
      <c r="A44" s="1" t="s">
        <v>139</v>
      </c>
      <c r="B44" s="3" t="s">
        <v>81</v>
      </c>
      <c r="C44" s="4" t="s">
        <v>8</v>
      </c>
      <c r="D44" s="4">
        <v>40</v>
      </c>
      <c r="E44" s="4">
        <v>931</v>
      </c>
      <c r="F44" s="4">
        <v>40</v>
      </c>
      <c r="G44" s="4">
        <v>26</v>
      </c>
      <c r="H44" s="4">
        <v>931</v>
      </c>
      <c r="I44" s="4">
        <v>81</v>
      </c>
      <c r="J44" s="4">
        <v>210</v>
      </c>
      <c r="K44" s="4">
        <v>0.38600000000000001</v>
      </c>
      <c r="L44" s="4">
        <v>30</v>
      </c>
      <c r="M44" s="4">
        <v>97</v>
      </c>
      <c r="N44" s="4">
        <v>0.309</v>
      </c>
      <c r="O44" s="4">
        <v>51</v>
      </c>
      <c r="P44" s="4">
        <v>113</v>
      </c>
      <c r="Q44" s="4">
        <v>0.45100000000000001</v>
      </c>
      <c r="R44" s="4">
        <v>25</v>
      </c>
      <c r="S44" s="4">
        <v>27</v>
      </c>
      <c r="T44" s="4">
        <v>0.92600000000000005</v>
      </c>
      <c r="U44" s="4">
        <v>27</v>
      </c>
      <c r="V44" s="4">
        <v>82</v>
      </c>
      <c r="W44" s="4">
        <v>99</v>
      </c>
      <c r="X44" s="4">
        <v>23</v>
      </c>
      <c r="Y44" s="4">
        <v>12</v>
      </c>
      <c r="Z44" s="4">
        <v>63</v>
      </c>
      <c r="AA44" s="4">
        <v>101</v>
      </c>
      <c r="AB44" s="4">
        <v>217</v>
      </c>
      <c r="AC44" s="5">
        <f t="shared" si="0"/>
        <v>1.5714285714285714</v>
      </c>
    </row>
    <row r="45" spans="1:29" ht="15.75" customHeight="1">
      <c r="A45" s="1" t="s">
        <v>140</v>
      </c>
      <c r="B45" s="3" t="s">
        <v>115</v>
      </c>
      <c r="C45" s="4" t="s">
        <v>8</v>
      </c>
      <c r="D45" s="4">
        <v>40</v>
      </c>
      <c r="E45" s="4">
        <v>926</v>
      </c>
      <c r="F45" s="4">
        <v>40</v>
      </c>
      <c r="G45" s="4">
        <v>34</v>
      </c>
      <c r="H45" s="4">
        <v>926</v>
      </c>
      <c r="I45" s="4">
        <v>106</v>
      </c>
      <c r="J45" s="4">
        <v>306</v>
      </c>
      <c r="K45" s="4">
        <v>0.34599999999999997</v>
      </c>
      <c r="L45" s="4">
        <v>72</v>
      </c>
      <c r="M45" s="4">
        <v>222</v>
      </c>
      <c r="N45" s="4">
        <v>0.32400000000000001</v>
      </c>
      <c r="O45" s="4">
        <v>34</v>
      </c>
      <c r="P45" s="4">
        <v>84</v>
      </c>
      <c r="Q45" s="4">
        <v>0.40500000000000003</v>
      </c>
      <c r="R45" s="4">
        <v>10</v>
      </c>
      <c r="S45" s="4">
        <v>15</v>
      </c>
      <c r="T45" s="4">
        <v>0.66700000000000004</v>
      </c>
      <c r="U45" s="4">
        <v>5</v>
      </c>
      <c r="V45" s="4">
        <v>65</v>
      </c>
      <c r="W45" s="4">
        <v>173</v>
      </c>
      <c r="X45" s="4">
        <v>19</v>
      </c>
      <c r="Y45" s="4">
        <v>1</v>
      </c>
      <c r="Z45" s="4">
        <v>102</v>
      </c>
      <c r="AA45" s="4">
        <v>86</v>
      </c>
      <c r="AB45" s="4">
        <v>294</v>
      </c>
      <c r="AC45" s="5">
        <f t="shared" si="0"/>
        <v>1.696078431372549</v>
      </c>
    </row>
    <row r="46" spans="1:29" ht="15.75" customHeight="1">
      <c r="A46" s="1" t="s">
        <v>141</v>
      </c>
      <c r="B46" s="3" t="s">
        <v>115</v>
      </c>
      <c r="C46" s="4" t="s">
        <v>8</v>
      </c>
      <c r="D46" s="4">
        <v>40</v>
      </c>
      <c r="E46" s="4">
        <v>883</v>
      </c>
      <c r="F46" s="4">
        <v>40</v>
      </c>
      <c r="G46" s="4">
        <v>2</v>
      </c>
      <c r="H46" s="4">
        <v>883</v>
      </c>
      <c r="I46" s="4">
        <v>105</v>
      </c>
      <c r="J46" s="4">
        <v>253</v>
      </c>
      <c r="K46" s="4">
        <v>0.41499999999999998</v>
      </c>
      <c r="L46" s="4">
        <v>35</v>
      </c>
      <c r="M46" s="4">
        <v>106</v>
      </c>
      <c r="N46" s="4">
        <v>0.33</v>
      </c>
      <c r="O46" s="4">
        <v>70</v>
      </c>
      <c r="P46" s="4">
        <v>147</v>
      </c>
      <c r="Q46" s="4">
        <v>0.47599999999999998</v>
      </c>
      <c r="R46" s="4">
        <v>54</v>
      </c>
      <c r="S46" s="4">
        <v>67</v>
      </c>
      <c r="T46" s="4">
        <v>0.80600000000000005</v>
      </c>
      <c r="U46" s="4">
        <v>13</v>
      </c>
      <c r="V46" s="4">
        <v>69</v>
      </c>
      <c r="W46" s="4">
        <v>75</v>
      </c>
      <c r="X46" s="4">
        <v>42</v>
      </c>
      <c r="Y46" s="4">
        <v>18</v>
      </c>
      <c r="Z46" s="4">
        <v>54</v>
      </c>
      <c r="AA46" s="4">
        <v>40</v>
      </c>
      <c r="AB46" s="4">
        <v>299</v>
      </c>
      <c r="AC46" s="5">
        <f t="shared" si="0"/>
        <v>1.3888888888888888</v>
      </c>
    </row>
    <row r="47" spans="1:29" ht="15.75" customHeight="1">
      <c r="A47" s="1" t="s">
        <v>142</v>
      </c>
      <c r="B47" s="3" t="s">
        <v>128</v>
      </c>
      <c r="C47" s="4" t="s">
        <v>91</v>
      </c>
      <c r="D47" s="4">
        <v>32</v>
      </c>
      <c r="E47" s="4">
        <v>876</v>
      </c>
      <c r="F47" s="4">
        <v>32</v>
      </c>
      <c r="G47" s="4">
        <v>29</v>
      </c>
      <c r="H47" s="4">
        <v>876</v>
      </c>
      <c r="I47" s="4">
        <v>126</v>
      </c>
      <c r="J47" s="4">
        <v>242</v>
      </c>
      <c r="K47" s="4">
        <v>0.52100000000000002</v>
      </c>
      <c r="L47" s="4">
        <v>0</v>
      </c>
      <c r="M47" s="4">
        <v>0</v>
      </c>
      <c r="N47" s="4">
        <v>0</v>
      </c>
      <c r="O47" s="4">
        <v>126</v>
      </c>
      <c r="P47" s="4">
        <v>242</v>
      </c>
      <c r="Q47" s="4">
        <v>0.52100000000000002</v>
      </c>
      <c r="R47" s="4">
        <v>61</v>
      </c>
      <c r="S47" s="4">
        <v>84</v>
      </c>
      <c r="T47" s="4">
        <v>0.72599999999999998</v>
      </c>
      <c r="U47" s="4">
        <v>96</v>
      </c>
      <c r="V47" s="4">
        <v>254</v>
      </c>
      <c r="W47" s="4">
        <v>54</v>
      </c>
      <c r="X47" s="4">
        <v>17</v>
      </c>
      <c r="Y47" s="4">
        <v>46</v>
      </c>
      <c r="Z47" s="4">
        <v>49</v>
      </c>
      <c r="AA47" s="4">
        <v>101</v>
      </c>
      <c r="AB47" s="4">
        <v>313</v>
      </c>
      <c r="AC47" s="5">
        <f t="shared" si="0"/>
        <v>1.1020408163265305</v>
      </c>
    </row>
    <row r="48" spans="1:29" ht="15.75" customHeight="1">
      <c r="A48" s="1" t="s">
        <v>143</v>
      </c>
      <c r="B48" s="4" t="s">
        <v>101</v>
      </c>
      <c r="C48" s="4" t="s">
        <v>86</v>
      </c>
      <c r="D48" s="4">
        <v>39</v>
      </c>
      <c r="E48" s="4">
        <v>871</v>
      </c>
      <c r="F48" s="4">
        <v>39</v>
      </c>
      <c r="G48" s="4">
        <v>14</v>
      </c>
      <c r="H48" s="4">
        <v>871</v>
      </c>
      <c r="I48" s="4">
        <v>111</v>
      </c>
      <c r="J48" s="4">
        <v>225</v>
      </c>
      <c r="K48" s="4">
        <v>0.49299999999999999</v>
      </c>
      <c r="L48" s="4">
        <v>13</v>
      </c>
      <c r="M48" s="4">
        <v>52</v>
      </c>
      <c r="N48" s="4">
        <v>0.25</v>
      </c>
      <c r="O48" s="4">
        <v>98</v>
      </c>
      <c r="P48" s="4">
        <v>173</v>
      </c>
      <c r="Q48" s="4">
        <v>0.56599999999999995</v>
      </c>
      <c r="R48" s="4">
        <v>31</v>
      </c>
      <c r="S48" s="4">
        <v>43</v>
      </c>
      <c r="T48" s="4">
        <v>0.72099999999999997</v>
      </c>
      <c r="U48" s="4">
        <v>47</v>
      </c>
      <c r="V48" s="4">
        <v>168</v>
      </c>
      <c r="W48" s="4">
        <v>69</v>
      </c>
      <c r="X48" s="4">
        <v>50</v>
      </c>
      <c r="Y48" s="4">
        <v>26</v>
      </c>
      <c r="Z48" s="4">
        <v>66</v>
      </c>
      <c r="AA48" s="4">
        <v>73</v>
      </c>
      <c r="AB48" s="4">
        <v>266</v>
      </c>
      <c r="AC48" s="5">
        <f t="shared" si="0"/>
        <v>1.0454545454545454</v>
      </c>
    </row>
    <row r="49" spans="1:29" ht="15.75" customHeight="1">
      <c r="A49" s="1" t="s">
        <v>144</v>
      </c>
      <c r="B49" s="3" t="s">
        <v>88</v>
      </c>
      <c r="C49" s="4" t="s">
        <v>86</v>
      </c>
      <c r="D49" s="4">
        <v>40</v>
      </c>
      <c r="E49" s="4">
        <v>868</v>
      </c>
      <c r="F49" s="4">
        <v>40</v>
      </c>
      <c r="G49" s="4">
        <v>19</v>
      </c>
      <c r="H49" s="4">
        <v>868</v>
      </c>
      <c r="I49" s="4">
        <v>90</v>
      </c>
      <c r="J49" s="4">
        <v>163</v>
      </c>
      <c r="K49" s="4">
        <v>0.55200000000000005</v>
      </c>
      <c r="L49" s="4">
        <v>1</v>
      </c>
      <c r="M49" s="4">
        <v>3</v>
      </c>
      <c r="N49" s="4">
        <v>0.33300000000000002</v>
      </c>
      <c r="O49" s="4">
        <v>89</v>
      </c>
      <c r="P49" s="4">
        <v>160</v>
      </c>
      <c r="Q49" s="4">
        <v>0.55600000000000005</v>
      </c>
      <c r="R49" s="4">
        <v>48</v>
      </c>
      <c r="S49" s="4">
        <v>63</v>
      </c>
      <c r="T49" s="4">
        <v>0.76200000000000001</v>
      </c>
      <c r="U49" s="4">
        <v>64</v>
      </c>
      <c r="V49" s="4">
        <v>193</v>
      </c>
      <c r="W49" s="4">
        <v>52</v>
      </c>
      <c r="X49" s="4">
        <v>28</v>
      </c>
      <c r="Y49" s="4">
        <v>11</v>
      </c>
      <c r="Z49" s="4">
        <v>38</v>
      </c>
      <c r="AA49" s="4">
        <v>54</v>
      </c>
      <c r="AB49" s="4">
        <v>229</v>
      </c>
      <c r="AC49" s="5">
        <f t="shared" si="0"/>
        <v>1.368421052631579</v>
      </c>
    </row>
    <row r="50" spans="1:29" ht="15.75" customHeight="1">
      <c r="A50" s="1" t="s">
        <v>145</v>
      </c>
      <c r="B50" s="4" t="s">
        <v>99</v>
      </c>
      <c r="C50" s="4" t="s">
        <v>91</v>
      </c>
      <c r="D50" s="4">
        <v>30</v>
      </c>
      <c r="E50" s="4">
        <v>861</v>
      </c>
      <c r="F50" s="4">
        <v>30</v>
      </c>
      <c r="G50" s="4">
        <v>30</v>
      </c>
      <c r="H50" s="4">
        <v>861</v>
      </c>
      <c r="I50" s="4">
        <v>219</v>
      </c>
      <c r="J50" s="4">
        <v>378</v>
      </c>
      <c r="K50" s="4">
        <v>0.57899999999999996</v>
      </c>
      <c r="L50" s="4">
        <v>9</v>
      </c>
      <c r="M50" s="4">
        <v>18</v>
      </c>
      <c r="N50" s="4">
        <v>0.5</v>
      </c>
      <c r="O50" s="4">
        <v>210</v>
      </c>
      <c r="P50" s="4">
        <v>360</v>
      </c>
      <c r="Q50" s="4">
        <v>0.58299999999999996</v>
      </c>
      <c r="R50" s="4">
        <v>87</v>
      </c>
      <c r="S50" s="4">
        <v>112</v>
      </c>
      <c r="T50" s="4">
        <v>0.77700000000000002</v>
      </c>
      <c r="U50" s="4">
        <v>54</v>
      </c>
      <c r="V50" s="4">
        <v>197</v>
      </c>
      <c r="W50" s="4">
        <v>69</v>
      </c>
      <c r="X50" s="4">
        <v>16</v>
      </c>
      <c r="Y50" s="4">
        <v>46</v>
      </c>
      <c r="Z50" s="4">
        <v>53</v>
      </c>
      <c r="AA50" s="4">
        <v>57</v>
      </c>
      <c r="AB50" s="4">
        <v>534</v>
      </c>
      <c r="AC50" s="5">
        <f t="shared" si="0"/>
        <v>1.3018867924528301</v>
      </c>
    </row>
    <row r="51" spans="1:29" ht="15.75" customHeight="1">
      <c r="A51" s="1" t="s">
        <v>146</v>
      </c>
      <c r="B51" s="3" t="s">
        <v>128</v>
      </c>
      <c r="C51" s="4" t="s">
        <v>8</v>
      </c>
      <c r="D51" s="4">
        <v>33</v>
      </c>
      <c r="E51" s="4">
        <v>858</v>
      </c>
      <c r="F51" s="4">
        <v>33</v>
      </c>
      <c r="G51" s="4">
        <v>20</v>
      </c>
      <c r="H51" s="4">
        <v>858</v>
      </c>
      <c r="I51" s="4">
        <v>238</v>
      </c>
      <c r="J51" s="4">
        <v>489</v>
      </c>
      <c r="K51" s="4">
        <v>0.48699999999999999</v>
      </c>
      <c r="L51" s="4">
        <v>9</v>
      </c>
      <c r="M51" s="4">
        <v>31</v>
      </c>
      <c r="N51" s="4">
        <v>0.28999999999999998</v>
      </c>
      <c r="O51" s="4">
        <v>229</v>
      </c>
      <c r="P51" s="4">
        <v>458</v>
      </c>
      <c r="Q51" s="4">
        <v>0.5</v>
      </c>
      <c r="R51" s="4">
        <v>92</v>
      </c>
      <c r="S51" s="4">
        <v>126</v>
      </c>
      <c r="T51" s="4">
        <v>0.73</v>
      </c>
      <c r="U51" s="4">
        <v>22</v>
      </c>
      <c r="V51" s="4">
        <v>117</v>
      </c>
      <c r="W51" s="4">
        <v>102</v>
      </c>
      <c r="X51" s="4">
        <v>36</v>
      </c>
      <c r="Y51" s="4">
        <v>6</v>
      </c>
      <c r="Z51" s="4">
        <v>55</v>
      </c>
      <c r="AA51" s="4">
        <v>105</v>
      </c>
      <c r="AB51" s="4">
        <v>577</v>
      </c>
      <c r="AC51" s="5">
        <f t="shared" si="0"/>
        <v>1.8545454545454545</v>
      </c>
    </row>
    <row r="52" spans="1:29" ht="15.75" customHeight="1">
      <c r="A52" s="1" t="s">
        <v>147</v>
      </c>
      <c r="B52" s="3" t="s">
        <v>104</v>
      </c>
      <c r="C52" s="4" t="s">
        <v>97</v>
      </c>
      <c r="D52" s="4">
        <v>28</v>
      </c>
      <c r="E52" s="4">
        <v>848</v>
      </c>
      <c r="F52" s="4">
        <v>28</v>
      </c>
      <c r="G52" s="4">
        <v>25</v>
      </c>
      <c r="H52" s="4">
        <v>848</v>
      </c>
      <c r="I52" s="4">
        <v>120</v>
      </c>
      <c r="J52" s="4">
        <v>263</v>
      </c>
      <c r="K52" s="4">
        <v>0.45600000000000002</v>
      </c>
      <c r="L52" s="4">
        <v>41</v>
      </c>
      <c r="M52" s="4">
        <v>102</v>
      </c>
      <c r="N52" s="4">
        <v>0.40200000000000002</v>
      </c>
      <c r="O52" s="4">
        <v>79</v>
      </c>
      <c r="P52" s="4">
        <v>161</v>
      </c>
      <c r="Q52" s="4">
        <v>0.49099999999999999</v>
      </c>
      <c r="R52" s="4">
        <v>48</v>
      </c>
      <c r="S52" s="4">
        <v>53</v>
      </c>
      <c r="T52" s="4">
        <v>0.90600000000000003</v>
      </c>
      <c r="U52" s="4">
        <v>30</v>
      </c>
      <c r="V52" s="4">
        <v>118</v>
      </c>
      <c r="W52" s="4">
        <v>93</v>
      </c>
      <c r="X52" s="4">
        <v>32</v>
      </c>
      <c r="Y52" s="4">
        <v>1</v>
      </c>
      <c r="Z52" s="4">
        <v>66</v>
      </c>
      <c r="AA52" s="4">
        <v>60</v>
      </c>
      <c r="AB52" s="4">
        <v>329</v>
      </c>
      <c r="AC52" s="5">
        <f t="shared" si="0"/>
        <v>1.4090909090909092</v>
      </c>
    </row>
    <row r="53" spans="1:29" ht="15.75" customHeight="1">
      <c r="A53" s="1" t="s">
        <v>148</v>
      </c>
      <c r="B53" s="3" t="s">
        <v>110</v>
      </c>
      <c r="C53" s="4" t="s">
        <v>86</v>
      </c>
      <c r="D53" s="4">
        <v>37</v>
      </c>
      <c r="E53" s="4">
        <v>843</v>
      </c>
      <c r="F53" s="4">
        <v>37</v>
      </c>
      <c r="G53" s="4">
        <v>14</v>
      </c>
      <c r="H53" s="4">
        <v>843</v>
      </c>
      <c r="I53" s="4">
        <v>107</v>
      </c>
      <c r="J53" s="4">
        <v>230</v>
      </c>
      <c r="K53" s="4">
        <v>0.46500000000000002</v>
      </c>
      <c r="L53" s="4">
        <v>3</v>
      </c>
      <c r="M53" s="4">
        <v>14</v>
      </c>
      <c r="N53" s="4">
        <v>0.214</v>
      </c>
      <c r="O53" s="4">
        <v>104</v>
      </c>
      <c r="P53" s="4">
        <v>216</v>
      </c>
      <c r="Q53" s="4">
        <v>0.48099999999999998</v>
      </c>
      <c r="R53" s="4">
        <v>57</v>
      </c>
      <c r="S53" s="4">
        <v>71</v>
      </c>
      <c r="T53" s="4">
        <v>0.80300000000000005</v>
      </c>
      <c r="U53" s="4">
        <v>65</v>
      </c>
      <c r="V53" s="4">
        <v>213</v>
      </c>
      <c r="W53" s="4">
        <v>53</v>
      </c>
      <c r="X53" s="4">
        <v>27</v>
      </c>
      <c r="Y53" s="4">
        <v>19</v>
      </c>
      <c r="Z53" s="4">
        <v>65</v>
      </c>
      <c r="AA53" s="4">
        <v>84</v>
      </c>
      <c r="AB53" s="4">
        <v>274</v>
      </c>
      <c r="AC53" s="5">
        <f t="shared" si="0"/>
        <v>0.81538461538461537</v>
      </c>
    </row>
    <row r="54" spans="1:29" ht="15.75" customHeight="1">
      <c r="A54" s="1" t="s">
        <v>149</v>
      </c>
      <c r="B54" s="4" t="s">
        <v>104</v>
      </c>
      <c r="C54" s="4" t="s">
        <v>86</v>
      </c>
      <c r="D54" s="4">
        <v>40</v>
      </c>
      <c r="E54" s="4">
        <v>837</v>
      </c>
      <c r="F54" s="4">
        <v>40</v>
      </c>
      <c r="G54" s="4">
        <v>15</v>
      </c>
      <c r="H54" s="4">
        <v>837</v>
      </c>
      <c r="I54" s="4">
        <v>97</v>
      </c>
      <c r="J54" s="4">
        <v>203</v>
      </c>
      <c r="K54" s="4">
        <v>0.47799999999999998</v>
      </c>
      <c r="L54" s="4">
        <v>55</v>
      </c>
      <c r="M54" s="4">
        <v>127</v>
      </c>
      <c r="N54" s="4">
        <v>0.433</v>
      </c>
      <c r="O54" s="4">
        <v>42</v>
      </c>
      <c r="P54" s="4">
        <v>76</v>
      </c>
      <c r="Q54" s="4">
        <v>0.55300000000000005</v>
      </c>
      <c r="R54" s="4">
        <v>18</v>
      </c>
      <c r="S54" s="4">
        <v>25</v>
      </c>
      <c r="T54" s="4">
        <v>0.72</v>
      </c>
      <c r="U54" s="4">
        <v>39</v>
      </c>
      <c r="V54" s="4">
        <v>121</v>
      </c>
      <c r="W54" s="4">
        <v>70</v>
      </c>
      <c r="X54" s="4">
        <v>38</v>
      </c>
      <c r="Y54" s="4">
        <v>7</v>
      </c>
      <c r="Z54" s="4">
        <v>41</v>
      </c>
      <c r="AA54" s="4">
        <v>88</v>
      </c>
      <c r="AB54" s="4">
        <v>267</v>
      </c>
      <c r="AC54" s="5">
        <f t="shared" si="0"/>
        <v>1.7073170731707317</v>
      </c>
    </row>
    <row r="55" spans="1:29" ht="15.75" customHeight="1">
      <c r="A55" s="1" t="s">
        <v>150</v>
      </c>
      <c r="B55" s="3" t="s">
        <v>81</v>
      </c>
      <c r="C55" s="4" t="s">
        <v>86</v>
      </c>
      <c r="D55" s="4">
        <v>27</v>
      </c>
      <c r="E55" s="4">
        <v>825</v>
      </c>
      <c r="F55" s="4">
        <v>27</v>
      </c>
      <c r="G55" s="4">
        <v>26</v>
      </c>
      <c r="H55" s="4">
        <v>825</v>
      </c>
      <c r="I55" s="4">
        <v>187</v>
      </c>
      <c r="J55" s="4">
        <v>410</v>
      </c>
      <c r="K55" s="4">
        <v>0.45600000000000002</v>
      </c>
      <c r="L55" s="4">
        <v>11</v>
      </c>
      <c r="M55" s="4">
        <v>55</v>
      </c>
      <c r="N55" s="4">
        <v>0.2</v>
      </c>
      <c r="O55" s="4">
        <v>176</v>
      </c>
      <c r="P55" s="4">
        <v>355</v>
      </c>
      <c r="Q55" s="4">
        <v>0.496</v>
      </c>
      <c r="R55" s="4">
        <v>89</v>
      </c>
      <c r="S55" s="4">
        <v>124</v>
      </c>
      <c r="T55" s="4">
        <v>0.71799999999999997</v>
      </c>
      <c r="U55" s="4">
        <v>53</v>
      </c>
      <c r="V55" s="4">
        <v>182</v>
      </c>
      <c r="W55" s="4">
        <v>78</v>
      </c>
      <c r="X55" s="4">
        <v>34</v>
      </c>
      <c r="Y55" s="4">
        <v>21</v>
      </c>
      <c r="Z55" s="4">
        <v>76</v>
      </c>
      <c r="AA55" s="4">
        <v>85</v>
      </c>
      <c r="AB55" s="4">
        <v>474</v>
      </c>
      <c r="AC55" s="5">
        <f t="shared" si="0"/>
        <v>1.0263157894736843</v>
      </c>
    </row>
    <row r="56" spans="1:29" ht="15.75" customHeight="1">
      <c r="A56" s="1" t="s">
        <v>151</v>
      </c>
      <c r="B56" s="3" t="s">
        <v>81</v>
      </c>
      <c r="C56" s="4" t="s">
        <v>8</v>
      </c>
      <c r="D56" s="4">
        <v>40</v>
      </c>
      <c r="E56" s="4">
        <v>820</v>
      </c>
      <c r="F56" s="4">
        <v>40</v>
      </c>
      <c r="G56" s="4">
        <v>19</v>
      </c>
      <c r="H56" s="4">
        <v>820</v>
      </c>
      <c r="I56" s="4">
        <v>68</v>
      </c>
      <c r="J56" s="4">
        <v>199</v>
      </c>
      <c r="K56" s="4">
        <v>0.34200000000000003</v>
      </c>
      <c r="L56" s="4">
        <v>20</v>
      </c>
      <c r="M56" s="4">
        <v>84</v>
      </c>
      <c r="N56" s="4">
        <v>0.23799999999999999</v>
      </c>
      <c r="O56" s="4">
        <v>48</v>
      </c>
      <c r="P56" s="4">
        <v>115</v>
      </c>
      <c r="Q56" s="4">
        <v>0.41699999999999998</v>
      </c>
      <c r="R56" s="4">
        <v>19</v>
      </c>
      <c r="S56" s="4">
        <v>23</v>
      </c>
      <c r="T56" s="4">
        <v>0.82599999999999996</v>
      </c>
      <c r="U56" s="4">
        <v>9</v>
      </c>
      <c r="V56" s="4">
        <v>65</v>
      </c>
      <c r="W56" s="4">
        <v>119</v>
      </c>
      <c r="X56" s="4">
        <v>37</v>
      </c>
      <c r="Y56" s="4">
        <v>11</v>
      </c>
      <c r="Z56" s="4">
        <v>73</v>
      </c>
      <c r="AA56" s="4">
        <v>60</v>
      </c>
      <c r="AB56" s="4">
        <v>175</v>
      </c>
      <c r="AC56" s="5">
        <f t="shared" si="0"/>
        <v>1.6301369863013699</v>
      </c>
    </row>
    <row r="57" spans="1:29" ht="15.75" customHeight="1">
      <c r="A57" s="1" t="s">
        <v>152</v>
      </c>
      <c r="B57" s="3" t="s">
        <v>85</v>
      </c>
      <c r="C57" s="4" t="s">
        <v>8</v>
      </c>
      <c r="D57" s="4">
        <v>40</v>
      </c>
      <c r="E57" s="4">
        <v>810</v>
      </c>
      <c r="F57" s="4">
        <v>40</v>
      </c>
      <c r="G57" s="4">
        <v>27</v>
      </c>
      <c r="H57" s="4">
        <v>810</v>
      </c>
      <c r="I57" s="4">
        <v>102</v>
      </c>
      <c r="J57" s="4">
        <v>263</v>
      </c>
      <c r="K57" s="4">
        <v>0.38800000000000001</v>
      </c>
      <c r="L57" s="4">
        <v>53</v>
      </c>
      <c r="M57" s="4">
        <v>160</v>
      </c>
      <c r="N57" s="4">
        <v>0.33100000000000002</v>
      </c>
      <c r="O57" s="4">
        <v>49</v>
      </c>
      <c r="P57" s="4">
        <v>103</v>
      </c>
      <c r="Q57" s="4">
        <v>0.47599999999999998</v>
      </c>
      <c r="R57" s="4">
        <v>46</v>
      </c>
      <c r="S57" s="4">
        <v>58</v>
      </c>
      <c r="T57" s="4">
        <v>0.79300000000000004</v>
      </c>
      <c r="U57" s="4">
        <v>17</v>
      </c>
      <c r="V57" s="4">
        <v>64</v>
      </c>
      <c r="W57" s="4">
        <v>53</v>
      </c>
      <c r="X57" s="4">
        <v>19</v>
      </c>
      <c r="Y57" s="4">
        <v>1</v>
      </c>
      <c r="Z57" s="4">
        <v>49</v>
      </c>
      <c r="AA57" s="4">
        <v>72</v>
      </c>
      <c r="AB57" s="4">
        <v>303</v>
      </c>
      <c r="AC57" s="5">
        <f t="shared" si="0"/>
        <v>1.0816326530612246</v>
      </c>
    </row>
    <row r="58" spans="1:29" ht="15.75" customHeight="1">
      <c r="A58" s="1" t="s">
        <v>153</v>
      </c>
      <c r="B58" s="3" t="s">
        <v>104</v>
      </c>
      <c r="C58" s="4" t="s">
        <v>86</v>
      </c>
      <c r="D58" s="4">
        <v>40</v>
      </c>
      <c r="E58" s="4">
        <v>809</v>
      </c>
      <c r="F58" s="4">
        <v>40</v>
      </c>
      <c r="G58" s="4">
        <v>11</v>
      </c>
      <c r="H58" s="4">
        <v>809</v>
      </c>
      <c r="I58" s="4">
        <v>77</v>
      </c>
      <c r="J58" s="4">
        <v>203</v>
      </c>
      <c r="K58" s="4">
        <v>0.379</v>
      </c>
      <c r="L58" s="4">
        <v>45</v>
      </c>
      <c r="M58" s="4">
        <v>126</v>
      </c>
      <c r="N58" s="4">
        <v>0.35699999999999998</v>
      </c>
      <c r="O58" s="4">
        <v>32</v>
      </c>
      <c r="P58" s="4">
        <v>77</v>
      </c>
      <c r="Q58" s="4">
        <v>0.41599999999999998</v>
      </c>
      <c r="R58" s="4">
        <v>22</v>
      </c>
      <c r="S58" s="4">
        <v>26</v>
      </c>
      <c r="T58" s="4">
        <v>0.84599999999999997</v>
      </c>
      <c r="U58" s="4">
        <v>39</v>
      </c>
      <c r="V58" s="4">
        <v>103</v>
      </c>
      <c r="W58" s="4">
        <v>27</v>
      </c>
      <c r="X58" s="4">
        <v>29</v>
      </c>
      <c r="Y58" s="4">
        <v>9</v>
      </c>
      <c r="Z58" s="4">
        <v>23</v>
      </c>
      <c r="AA58" s="4">
        <v>56</v>
      </c>
      <c r="AB58" s="4">
        <v>221</v>
      </c>
      <c r="AC58" s="5">
        <f t="shared" si="0"/>
        <v>1.173913043478261</v>
      </c>
    </row>
    <row r="59" spans="1:29" ht="15.75" customHeight="1">
      <c r="A59" s="1" t="s">
        <v>154</v>
      </c>
      <c r="B59" s="3" t="s">
        <v>110</v>
      </c>
      <c r="C59" s="4" t="s">
        <v>86</v>
      </c>
      <c r="D59" s="4">
        <v>40</v>
      </c>
      <c r="E59" s="4">
        <v>746</v>
      </c>
      <c r="F59" s="4">
        <v>40</v>
      </c>
      <c r="G59" s="4">
        <v>11</v>
      </c>
      <c r="H59" s="4">
        <v>746</v>
      </c>
      <c r="I59" s="4">
        <v>120</v>
      </c>
      <c r="J59" s="4">
        <v>244</v>
      </c>
      <c r="K59" s="4">
        <v>0.49199999999999999</v>
      </c>
      <c r="L59" s="4">
        <v>18</v>
      </c>
      <c r="M59" s="4">
        <v>50</v>
      </c>
      <c r="N59" s="4">
        <v>0.36</v>
      </c>
      <c r="O59" s="4">
        <v>102</v>
      </c>
      <c r="P59" s="4">
        <v>194</v>
      </c>
      <c r="Q59" s="4">
        <v>0.52600000000000002</v>
      </c>
      <c r="R59" s="4">
        <v>55</v>
      </c>
      <c r="S59" s="4">
        <v>66</v>
      </c>
      <c r="T59" s="4">
        <v>0.83299999999999996</v>
      </c>
      <c r="U59" s="4">
        <v>42</v>
      </c>
      <c r="V59" s="4">
        <v>187</v>
      </c>
      <c r="W59" s="4">
        <v>102</v>
      </c>
      <c r="X59" s="4">
        <v>26</v>
      </c>
      <c r="Y59" s="4">
        <v>4</v>
      </c>
      <c r="Z59" s="4">
        <v>56</v>
      </c>
      <c r="AA59" s="4">
        <v>81</v>
      </c>
      <c r="AB59" s="4">
        <v>313</v>
      </c>
      <c r="AC59" s="5">
        <f t="shared" si="0"/>
        <v>1.8214285714285714</v>
      </c>
    </row>
    <row r="60" spans="1:29" ht="15.75" customHeight="1">
      <c r="A60" s="1" t="s">
        <v>155</v>
      </c>
      <c r="B60" s="3" t="s">
        <v>128</v>
      </c>
      <c r="C60" s="4" t="s">
        <v>8</v>
      </c>
      <c r="D60" s="4">
        <v>39</v>
      </c>
      <c r="E60" s="4">
        <v>743</v>
      </c>
      <c r="F60" s="4">
        <v>39</v>
      </c>
      <c r="G60" s="4">
        <v>12</v>
      </c>
      <c r="H60" s="4">
        <v>743</v>
      </c>
      <c r="I60" s="4">
        <v>95</v>
      </c>
      <c r="J60" s="4">
        <v>252</v>
      </c>
      <c r="K60" s="4">
        <v>0.377</v>
      </c>
      <c r="L60" s="4">
        <v>41</v>
      </c>
      <c r="M60" s="4">
        <v>109</v>
      </c>
      <c r="N60" s="4">
        <v>0.376</v>
      </c>
      <c r="O60" s="4">
        <v>54</v>
      </c>
      <c r="P60" s="4">
        <v>143</v>
      </c>
      <c r="Q60" s="4">
        <v>0.378</v>
      </c>
      <c r="R60" s="4">
        <v>48</v>
      </c>
      <c r="S60" s="4">
        <v>50</v>
      </c>
      <c r="T60" s="4">
        <v>0.96</v>
      </c>
      <c r="U60" s="4">
        <v>5</v>
      </c>
      <c r="V60" s="4">
        <v>43</v>
      </c>
      <c r="W60" s="4">
        <v>94</v>
      </c>
      <c r="X60" s="4">
        <v>26</v>
      </c>
      <c r="Y60" s="4">
        <v>5</v>
      </c>
      <c r="Z60" s="4">
        <v>53</v>
      </c>
      <c r="AA60" s="4">
        <v>48</v>
      </c>
      <c r="AB60" s="4">
        <v>279</v>
      </c>
      <c r="AC60" s="5">
        <f t="shared" si="0"/>
        <v>1.7735849056603774</v>
      </c>
    </row>
    <row r="61" spans="1:29" ht="15.75" customHeight="1">
      <c r="A61" s="1" t="s">
        <v>156</v>
      </c>
      <c r="B61" s="3" t="s">
        <v>115</v>
      </c>
      <c r="C61" s="4" t="s">
        <v>86</v>
      </c>
      <c r="D61" s="4">
        <v>34</v>
      </c>
      <c r="E61" s="4">
        <v>741</v>
      </c>
      <c r="F61" s="4">
        <v>34</v>
      </c>
      <c r="G61" s="4">
        <v>17</v>
      </c>
      <c r="H61" s="4">
        <v>741</v>
      </c>
      <c r="I61" s="4">
        <v>103</v>
      </c>
      <c r="J61" s="4">
        <v>210</v>
      </c>
      <c r="K61" s="4">
        <v>0.49</v>
      </c>
      <c r="L61" s="4">
        <v>0</v>
      </c>
      <c r="M61" s="4">
        <v>7</v>
      </c>
      <c r="N61" s="4">
        <v>0</v>
      </c>
      <c r="O61" s="4">
        <v>103</v>
      </c>
      <c r="P61" s="4">
        <v>203</v>
      </c>
      <c r="Q61" s="4">
        <v>0.50700000000000001</v>
      </c>
      <c r="R61" s="4">
        <v>52</v>
      </c>
      <c r="S61" s="4">
        <v>80</v>
      </c>
      <c r="T61" s="4">
        <v>0.65</v>
      </c>
      <c r="U61" s="4">
        <v>48</v>
      </c>
      <c r="V61" s="4">
        <v>191</v>
      </c>
      <c r="W61" s="4">
        <v>48</v>
      </c>
      <c r="X61" s="4">
        <v>25</v>
      </c>
      <c r="Y61" s="4">
        <v>27</v>
      </c>
      <c r="Z61" s="4">
        <v>50</v>
      </c>
      <c r="AA61" s="4">
        <v>91</v>
      </c>
      <c r="AB61" s="4">
        <v>258</v>
      </c>
      <c r="AC61" s="5">
        <f t="shared" si="0"/>
        <v>0.96</v>
      </c>
    </row>
    <row r="62" spans="1:29" ht="15.75" customHeight="1">
      <c r="A62" s="1" t="s">
        <v>157</v>
      </c>
      <c r="B62" s="3" t="s">
        <v>90</v>
      </c>
      <c r="C62" s="4" t="s">
        <v>91</v>
      </c>
      <c r="D62" s="4">
        <v>39</v>
      </c>
      <c r="E62" s="4">
        <v>716</v>
      </c>
      <c r="F62" s="4">
        <v>39</v>
      </c>
      <c r="G62" s="4">
        <v>29</v>
      </c>
      <c r="H62" s="4">
        <v>716</v>
      </c>
      <c r="I62" s="4">
        <v>20</v>
      </c>
      <c r="J62" s="4">
        <v>62</v>
      </c>
      <c r="K62" s="4">
        <v>0.32300000000000001</v>
      </c>
      <c r="L62" s="4">
        <v>9</v>
      </c>
      <c r="M62" s="4">
        <v>40</v>
      </c>
      <c r="N62" s="4">
        <v>0.22500000000000001</v>
      </c>
      <c r="O62" s="4">
        <v>11</v>
      </c>
      <c r="P62" s="4">
        <v>22</v>
      </c>
      <c r="Q62" s="4">
        <v>0.5</v>
      </c>
      <c r="R62" s="4">
        <v>6</v>
      </c>
      <c r="S62" s="4">
        <v>9</v>
      </c>
      <c r="T62" s="4">
        <v>0.66700000000000004</v>
      </c>
      <c r="U62" s="4">
        <v>23</v>
      </c>
      <c r="V62" s="4">
        <v>184</v>
      </c>
      <c r="W62" s="4">
        <v>28</v>
      </c>
      <c r="X62" s="4">
        <v>21</v>
      </c>
      <c r="Y62" s="4">
        <v>33</v>
      </c>
      <c r="Z62" s="4">
        <v>15</v>
      </c>
      <c r="AA62" s="4">
        <v>68</v>
      </c>
      <c r="AB62" s="4">
        <v>55</v>
      </c>
      <c r="AC62" s="5">
        <f t="shared" si="0"/>
        <v>1.8666666666666667</v>
      </c>
    </row>
    <row r="63" spans="1:29" ht="15.75" customHeight="1">
      <c r="A63" s="1" t="s">
        <v>158</v>
      </c>
      <c r="B63" s="3" t="s">
        <v>88</v>
      </c>
      <c r="C63" s="4" t="s">
        <v>159</v>
      </c>
      <c r="D63" s="4">
        <v>40</v>
      </c>
      <c r="E63" s="4">
        <v>712</v>
      </c>
      <c r="F63" s="4">
        <v>40</v>
      </c>
      <c r="G63" s="4">
        <v>24</v>
      </c>
      <c r="H63" s="4">
        <v>712</v>
      </c>
      <c r="I63" s="4">
        <v>58</v>
      </c>
      <c r="J63" s="4">
        <v>146</v>
      </c>
      <c r="K63" s="4">
        <v>0.39700000000000002</v>
      </c>
      <c r="L63" s="4">
        <v>6</v>
      </c>
      <c r="M63" s="4">
        <v>28</v>
      </c>
      <c r="N63" s="4">
        <v>0.214</v>
      </c>
      <c r="O63" s="4">
        <v>52</v>
      </c>
      <c r="P63" s="4">
        <v>118</v>
      </c>
      <c r="Q63" s="4">
        <v>0.441</v>
      </c>
      <c r="R63" s="4">
        <v>33</v>
      </c>
      <c r="S63" s="4">
        <v>47</v>
      </c>
      <c r="T63" s="4">
        <v>0.70199999999999996</v>
      </c>
      <c r="U63" s="4">
        <v>10</v>
      </c>
      <c r="V63" s="4">
        <v>88</v>
      </c>
      <c r="W63" s="4">
        <v>84</v>
      </c>
      <c r="X63" s="4">
        <v>14</v>
      </c>
      <c r="Y63" s="4">
        <v>11</v>
      </c>
      <c r="Z63" s="4">
        <v>68</v>
      </c>
      <c r="AA63" s="4">
        <v>80</v>
      </c>
      <c r="AB63" s="4">
        <v>155</v>
      </c>
      <c r="AC63" s="5">
        <f t="shared" si="0"/>
        <v>1.2352941176470589</v>
      </c>
    </row>
    <row r="64" spans="1:29" ht="15.75" customHeight="1">
      <c r="A64" s="1" t="s">
        <v>160</v>
      </c>
      <c r="B64" s="3" t="s">
        <v>115</v>
      </c>
      <c r="C64" s="4" t="s">
        <v>8</v>
      </c>
      <c r="D64" s="4">
        <v>29</v>
      </c>
      <c r="E64" s="4">
        <v>711</v>
      </c>
      <c r="F64" s="4">
        <v>29</v>
      </c>
      <c r="G64" s="4">
        <v>19</v>
      </c>
      <c r="H64" s="4">
        <v>711</v>
      </c>
      <c r="I64" s="4">
        <v>79</v>
      </c>
      <c r="J64" s="4">
        <v>193</v>
      </c>
      <c r="K64" s="4">
        <v>0.40899999999999997</v>
      </c>
      <c r="L64" s="4">
        <v>49</v>
      </c>
      <c r="M64" s="4">
        <v>123</v>
      </c>
      <c r="N64" s="4">
        <v>0.39800000000000002</v>
      </c>
      <c r="O64" s="4">
        <v>30</v>
      </c>
      <c r="P64" s="4">
        <v>70</v>
      </c>
      <c r="Q64" s="4">
        <v>0.42899999999999999</v>
      </c>
      <c r="R64" s="4">
        <v>36</v>
      </c>
      <c r="S64" s="4">
        <v>39</v>
      </c>
      <c r="T64" s="4">
        <v>0.92300000000000004</v>
      </c>
      <c r="U64" s="4">
        <v>15</v>
      </c>
      <c r="V64" s="4">
        <v>74</v>
      </c>
      <c r="W64" s="4">
        <v>62</v>
      </c>
      <c r="X64" s="4">
        <v>27</v>
      </c>
      <c r="Y64" s="4">
        <v>1</v>
      </c>
      <c r="Z64" s="4">
        <v>25</v>
      </c>
      <c r="AA64" s="4">
        <v>48</v>
      </c>
      <c r="AB64" s="4">
        <v>243</v>
      </c>
      <c r="AC64" s="5">
        <f t="shared" si="0"/>
        <v>2.48</v>
      </c>
    </row>
    <row r="65" spans="1:29" ht="15.75" customHeight="1">
      <c r="A65" s="1" t="s">
        <v>161</v>
      </c>
      <c r="B65" s="3" t="s">
        <v>90</v>
      </c>
      <c r="C65" s="4" t="s">
        <v>8</v>
      </c>
      <c r="D65" s="4">
        <v>33</v>
      </c>
      <c r="E65" s="4">
        <v>708</v>
      </c>
      <c r="F65" s="4">
        <v>33</v>
      </c>
      <c r="G65" s="4">
        <v>5</v>
      </c>
      <c r="H65" s="4">
        <v>708</v>
      </c>
      <c r="I65" s="4">
        <v>110</v>
      </c>
      <c r="J65" s="4">
        <v>220</v>
      </c>
      <c r="K65" s="4">
        <v>0.5</v>
      </c>
      <c r="L65" s="4">
        <v>33</v>
      </c>
      <c r="M65" s="4">
        <v>82</v>
      </c>
      <c r="N65" s="4">
        <v>0.40200000000000002</v>
      </c>
      <c r="O65" s="4">
        <v>77</v>
      </c>
      <c r="P65" s="4">
        <v>138</v>
      </c>
      <c r="Q65" s="4">
        <v>0.55800000000000005</v>
      </c>
      <c r="R65" s="4">
        <v>60</v>
      </c>
      <c r="S65" s="4">
        <v>84</v>
      </c>
      <c r="T65" s="4">
        <v>0.71399999999999997</v>
      </c>
      <c r="U65" s="4">
        <v>27</v>
      </c>
      <c r="V65" s="4">
        <v>92</v>
      </c>
      <c r="W65" s="4">
        <v>69</v>
      </c>
      <c r="X65" s="4">
        <v>25</v>
      </c>
      <c r="Y65" s="4">
        <v>9</v>
      </c>
      <c r="Z65" s="4">
        <v>28</v>
      </c>
      <c r="AA65" s="4">
        <v>68</v>
      </c>
      <c r="AB65" s="4">
        <v>313</v>
      </c>
      <c r="AC65" s="5">
        <f t="shared" si="0"/>
        <v>2.4642857142857144</v>
      </c>
    </row>
    <row r="66" spans="1:29" ht="15.75" customHeight="1">
      <c r="A66" s="1" t="s">
        <v>162</v>
      </c>
      <c r="B66" s="3" t="s">
        <v>90</v>
      </c>
      <c r="C66" s="4" t="s">
        <v>8</v>
      </c>
      <c r="D66" s="4">
        <v>27</v>
      </c>
      <c r="E66" s="4">
        <v>702</v>
      </c>
      <c r="F66" s="4">
        <v>27</v>
      </c>
      <c r="G66" s="4">
        <v>25</v>
      </c>
      <c r="H66" s="4">
        <v>702</v>
      </c>
      <c r="I66" s="4">
        <v>84</v>
      </c>
      <c r="J66" s="4">
        <v>206</v>
      </c>
      <c r="K66" s="4">
        <v>0.40799999999999997</v>
      </c>
      <c r="L66" s="4">
        <v>26</v>
      </c>
      <c r="M66" s="4">
        <v>77</v>
      </c>
      <c r="N66" s="4">
        <v>0.33800000000000002</v>
      </c>
      <c r="O66" s="4">
        <v>58</v>
      </c>
      <c r="P66" s="4">
        <v>129</v>
      </c>
      <c r="Q66" s="4">
        <v>0.45</v>
      </c>
      <c r="R66" s="4">
        <v>39</v>
      </c>
      <c r="S66" s="4">
        <v>48</v>
      </c>
      <c r="T66" s="4">
        <v>0.81299999999999994</v>
      </c>
      <c r="U66" s="4">
        <v>5</v>
      </c>
      <c r="V66" s="4">
        <v>79</v>
      </c>
      <c r="W66" s="4">
        <v>132</v>
      </c>
      <c r="X66" s="4">
        <v>34</v>
      </c>
      <c r="Y66" s="4">
        <v>19</v>
      </c>
      <c r="Z66" s="4">
        <v>64</v>
      </c>
      <c r="AA66" s="4">
        <v>37</v>
      </c>
      <c r="AB66" s="4">
        <v>233</v>
      </c>
      <c r="AC66" s="5">
        <f t="shared" si="0"/>
        <v>2.0625</v>
      </c>
    </row>
    <row r="67" spans="1:29" ht="15.75" customHeight="1">
      <c r="A67" s="1" t="s">
        <v>163</v>
      </c>
      <c r="B67" s="3" t="s">
        <v>110</v>
      </c>
      <c r="C67" s="4" t="s">
        <v>8</v>
      </c>
      <c r="D67" s="4">
        <v>24</v>
      </c>
      <c r="E67" s="4">
        <v>700</v>
      </c>
      <c r="F67" s="4">
        <v>24</v>
      </c>
      <c r="G67" s="4">
        <v>17</v>
      </c>
      <c r="H67" s="4">
        <v>700</v>
      </c>
      <c r="I67" s="4">
        <v>117</v>
      </c>
      <c r="J67" s="4">
        <v>242</v>
      </c>
      <c r="K67" s="4">
        <v>0.48299999999999998</v>
      </c>
      <c r="L67" s="4">
        <v>20</v>
      </c>
      <c r="M67" s="4">
        <v>58</v>
      </c>
      <c r="N67" s="4">
        <v>0.34499999999999997</v>
      </c>
      <c r="O67" s="4">
        <v>97</v>
      </c>
      <c r="P67" s="4">
        <v>184</v>
      </c>
      <c r="Q67" s="4">
        <v>0.52700000000000002</v>
      </c>
      <c r="R67" s="4">
        <v>48</v>
      </c>
      <c r="S67" s="4">
        <v>63</v>
      </c>
      <c r="T67" s="4">
        <v>0.76200000000000001</v>
      </c>
      <c r="U67" s="4">
        <v>17</v>
      </c>
      <c r="V67" s="4">
        <v>51</v>
      </c>
      <c r="W67" s="4">
        <v>127</v>
      </c>
      <c r="X67" s="4">
        <v>28</v>
      </c>
      <c r="Y67" s="4">
        <v>5</v>
      </c>
      <c r="Z67" s="4">
        <v>52</v>
      </c>
      <c r="AA67" s="4">
        <v>36</v>
      </c>
      <c r="AB67" s="4">
        <v>302</v>
      </c>
      <c r="AC67" s="5">
        <f t="shared" si="0"/>
        <v>2.4423076923076925</v>
      </c>
    </row>
    <row r="68" spans="1:29" ht="15.75" customHeight="1">
      <c r="A68" s="1" t="s">
        <v>164</v>
      </c>
      <c r="B68" s="3" t="s">
        <v>104</v>
      </c>
      <c r="C68" s="4" t="s">
        <v>8</v>
      </c>
      <c r="D68" s="4">
        <v>31</v>
      </c>
      <c r="E68" s="4">
        <v>691</v>
      </c>
      <c r="F68" s="4">
        <v>31</v>
      </c>
      <c r="G68" s="4">
        <v>31</v>
      </c>
      <c r="H68" s="4">
        <v>691</v>
      </c>
      <c r="I68" s="4">
        <v>81</v>
      </c>
      <c r="J68" s="4">
        <v>182</v>
      </c>
      <c r="K68" s="4">
        <v>0.44500000000000001</v>
      </c>
      <c r="L68" s="4">
        <v>18</v>
      </c>
      <c r="M68" s="4">
        <v>67</v>
      </c>
      <c r="N68" s="4">
        <v>0.26900000000000002</v>
      </c>
      <c r="O68" s="4">
        <v>63</v>
      </c>
      <c r="P68" s="4">
        <v>115</v>
      </c>
      <c r="Q68" s="4">
        <v>0.54800000000000004</v>
      </c>
      <c r="R68" s="4">
        <v>17</v>
      </c>
      <c r="S68" s="4">
        <v>31</v>
      </c>
      <c r="T68" s="4">
        <v>0.54800000000000004</v>
      </c>
      <c r="U68" s="4">
        <v>13</v>
      </c>
      <c r="V68" s="4">
        <v>81</v>
      </c>
      <c r="W68" s="4">
        <v>149</v>
      </c>
      <c r="X68" s="4">
        <v>25</v>
      </c>
      <c r="Y68" s="4">
        <v>15</v>
      </c>
      <c r="Z68" s="4">
        <v>56</v>
      </c>
      <c r="AA68" s="4">
        <v>53</v>
      </c>
      <c r="AB68" s="4">
        <v>197</v>
      </c>
      <c r="AC68" s="5">
        <f t="shared" ref="AC68:AC131" si="1">IF(Z68=0,"",W68/Z68)</f>
        <v>2.6607142857142856</v>
      </c>
    </row>
    <row r="69" spans="1:29" ht="15.75" customHeight="1">
      <c r="A69" s="1" t="s">
        <v>165</v>
      </c>
      <c r="B69" s="3" t="s">
        <v>83</v>
      </c>
      <c r="C69" s="4" t="s">
        <v>86</v>
      </c>
      <c r="D69" s="4">
        <v>37</v>
      </c>
      <c r="E69" s="4">
        <v>674</v>
      </c>
      <c r="F69" s="4">
        <v>37</v>
      </c>
      <c r="G69" s="4">
        <v>15</v>
      </c>
      <c r="H69" s="4">
        <v>674</v>
      </c>
      <c r="I69" s="4">
        <v>51</v>
      </c>
      <c r="J69" s="4">
        <v>146</v>
      </c>
      <c r="K69" s="4">
        <v>0.34899999999999998</v>
      </c>
      <c r="L69" s="4">
        <v>33</v>
      </c>
      <c r="M69" s="4">
        <v>100</v>
      </c>
      <c r="N69" s="4">
        <v>0.33</v>
      </c>
      <c r="O69" s="4">
        <v>18</v>
      </c>
      <c r="P69" s="4">
        <v>46</v>
      </c>
      <c r="Q69" s="4">
        <v>0.39100000000000001</v>
      </c>
      <c r="R69" s="4">
        <v>24</v>
      </c>
      <c r="S69" s="4">
        <v>25</v>
      </c>
      <c r="T69" s="4">
        <v>0.96</v>
      </c>
      <c r="U69" s="4">
        <v>17</v>
      </c>
      <c r="V69" s="4">
        <v>85</v>
      </c>
      <c r="W69" s="4">
        <v>51</v>
      </c>
      <c r="X69" s="4">
        <v>12</v>
      </c>
      <c r="Y69" s="4">
        <v>9</v>
      </c>
      <c r="Z69" s="4">
        <v>18</v>
      </c>
      <c r="AA69" s="4">
        <v>53</v>
      </c>
      <c r="AB69" s="4">
        <v>159</v>
      </c>
      <c r="AC69" s="5">
        <f t="shared" si="1"/>
        <v>2.8333333333333335</v>
      </c>
    </row>
    <row r="70" spans="1:29" ht="15.75" customHeight="1">
      <c r="A70" s="1" t="s">
        <v>166</v>
      </c>
      <c r="B70" s="3" t="s">
        <v>83</v>
      </c>
      <c r="C70" s="4" t="s">
        <v>8</v>
      </c>
      <c r="D70" s="4">
        <v>34</v>
      </c>
      <c r="E70" s="4">
        <v>671</v>
      </c>
      <c r="F70" s="4">
        <v>34</v>
      </c>
      <c r="G70" s="4">
        <v>11</v>
      </c>
      <c r="H70" s="4">
        <v>671</v>
      </c>
      <c r="I70" s="4">
        <v>60</v>
      </c>
      <c r="J70" s="4">
        <v>136</v>
      </c>
      <c r="K70" s="4">
        <v>0.441</v>
      </c>
      <c r="L70" s="4">
        <v>33</v>
      </c>
      <c r="M70" s="4">
        <v>70</v>
      </c>
      <c r="N70" s="4">
        <v>0.47099999999999997</v>
      </c>
      <c r="O70" s="4">
        <v>27</v>
      </c>
      <c r="P70" s="4">
        <v>66</v>
      </c>
      <c r="Q70" s="4">
        <v>0.40899999999999997</v>
      </c>
      <c r="R70" s="4">
        <v>33</v>
      </c>
      <c r="S70" s="4">
        <v>41</v>
      </c>
      <c r="T70" s="4">
        <v>0.80500000000000005</v>
      </c>
      <c r="U70" s="4">
        <v>33</v>
      </c>
      <c r="V70" s="4">
        <v>84</v>
      </c>
      <c r="W70" s="4">
        <v>36</v>
      </c>
      <c r="X70" s="4">
        <v>22</v>
      </c>
      <c r="Y70" s="4">
        <v>11</v>
      </c>
      <c r="Z70" s="4">
        <v>29</v>
      </c>
      <c r="AA70" s="4">
        <v>85</v>
      </c>
      <c r="AB70" s="4">
        <v>186</v>
      </c>
      <c r="AC70" s="5">
        <f t="shared" si="1"/>
        <v>1.2413793103448276</v>
      </c>
    </row>
    <row r="71" spans="1:29" ht="15.75" customHeight="1">
      <c r="A71" s="1" t="s">
        <v>167</v>
      </c>
      <c r="B71" s="3" t="s">
        <v>81</v>
      </c>
      <c r="C71" s="4" t="s">
        <v>86</v>
      </c>
      <c r="D71" s="4">
        <v>27</v>
      </c>
      <c r="E71" s="4">
        <v>644</v>
      </c>
      <c r="F71" s="4">
        <v>27</v>
      </c>
      <c r="G71" s="4">
        <v>13</v>
      </c>
      <c r="H71" s="4">
        <v>644</v>
      </c>
      <c r="I71" s="4">
        <v>106</v>
      </c>
      <c r="J71" s="4">
        <v>210</v>
      </c>
      <c r="K71" s="4">
        <v>0.505</v>
      </c>
      <c r="L71" s="4">
        <v>10</v>
      </c>
      <c r="M71" s="4">
        <v>37</v>
      </c>
      <c r="N71" s="4">
        <v>0.27</v>
      </c>
      <c r="O71" s="4">
        <v>96</v>
      </c>
      <c r="P71" s="4">
        <v>173</v>
      </c>
      <c r="Q71" s="4">
        <v>0.55500000000000005</v>
      </c>
      <c r="R71" s="4">
        <v>33</v>
      </c>
      <c r="S71" s="4">
        <v>43</v>
      </c>
      <c r="T71" s="4">
        <v>0.76700000000000002</v>
      </c>
      <c r="U71" s="4">
        <v>43</v>
      </c>
      <c r="V71" s="4">
        <v>90</v>
      </c>
      <c r="W71" s="4">
        <v>27</v>
      </c>
      <c r="X71" s="4">
        <v>10</v>
      </c>
      <c r="Y71" s="4">
        <v>10</v>
      </c>
      <c r="Z71" s="4">
        <v>15</v>
      </c>
      <c r="AA71" s="4">
        <v>33</v>
      </c>
      <c r="AB71" s="4">
        <v>255</v>
      </c>
      <c r="AC71" s="5">
        <f t="shared" si="1"/>
        <v>1.8</v>
      </c>
    </row>
    <row r="72" spans="1:29" ht="15.75" customHeight="1">
      <c r="A72" s="1" t="s">
        <v>168</v>
      </c>
      <c r="B72" s="3" t="s">
        <v>128</v>
      </c>
      <c r="C72" s="4" t="s">
        <v>86</v>
      </c>
      <c r="D72" s="4">
        <v>34</v>
      </c>
      <c r="E72" s="4">
        <v>636</v>
      </c>
      <c r="F72" s="4">
        <v>34</v>
      </c>
      <c r="G72" s="4">
        <v>18</v>
      </c>
      <c r="H72" s="4">
        <v>636</v>
      </c>
      <c r="I72" s="4">
        <v>88</v>
      </c>
      <c r="J72" s="4">
        <v>212</v>
      </c>
      <c r="K72" s="4">
        <v>0.41499999999999998</v>
      </c>
      <c r="L72" s="4">
        <v>25</v>
      </c>
      <c r="M72" s="4">
        <v>68</v>
      </c>
      <c r="N72" s="4">
        <v>0.36799999999999999</v>
      </c>
      <c r="O72" s="4">
        <v>63</v>
      </c>
      <c r="P72" s="4">
        <v>144</v>
      </c>
      <c r="Q72" s="4">
        <v>0.438</v>
      </c>
      <c r="R72" s="4">
        <v>25</v>
      </c>
      <c r="S72" s="4">
        <v>41</v>
      </c>
      <c r="T72" s="4">
        <v>0.61</v>
      </c>
      <c r="U72" s="4">
        <v>19</v>
      </c>
      <c r="V72" s="4">
        <v>62</v>
      </c>
      <c r="W72" s="4">
        <v>33</v>
      </c>
      <c r="X72" s="4">
        <v>19</v>
      </c>
      <c r="Y72" s="4">
        <v>12</v>
      </c>
      <c r="Z72" s="4">
        <v>43</v>
      </c>
      <c r="AA72" s="4">
        <v>68</v>
      </c>
      <c r="AB72" s="4">
        <v>226</v>
      </c>
      <c r="AC72" s="5">
        <f t="shared" si="1"/>
        <v>0.76744186046511631</v>
      </c>
    </row>
    <row r="73" spans="1:29" ht="15.75" customHeight="1">
      <c r="A73" s="1" t="s">
        <v>169</v>
      </c>
      <c r="B73" s="3" t="s">
        <v>88</v>
      </c>
      <c r="C73" s="4" t="s">
        <v>8</v>
      </c>
      <c r="D73" s="4">
        <v>20</v>
      </c>
      <c r="E73" s="4">
        <v>624</v>
      </c>
      <c r="F73" s="4">
        <v>20</v>
      </c>
      <c r="G73" s="4">
        <v>18</v>
      </c>
      <c r="H73" s="4">
        <v>624</v>
      </c>
      <c r="I73" s="4">
        <v>69</v>
      </c>
      <c r="J73" s="4">
        <v>177</v>
      </c>
      <c r="K73" s="4">
        <v>0.39</v>
      </c>
      <c r="L73" s="4">
        <v>16</v>
      </c>
      <c r="M73" s="4">
        <v>57</v>
      </c>
      <c r="N73" s="4">
        <v>0.28100000000000003</v>
      </c>
      <c r="O73" s="4">
        <v>53</v>
      </c>
      <c r="P73" s="4">
        <v>120</v>
      </c>
      <c r="Q73" s="4">
        <v>0.442</v>
      </c>
      <c r="R73" s="4">
        <v>57</v>
      </c>
      <c r="S73" s="4">
        <v>73</v>
      </c>
      <c r="T73" s="4">
        <v>0.78100000000000003</v>
      </c>
      <c r="U73" s="4">
        <v>12</v>
      </c>
      <c r="V73" s="4">
        <v>69</v>
      </c>
      <c r="W73" s="4">
        <v>116</v>
      </c>
      <c r="X73" s="4">
        <v>32</v>
      </c>
      <c r="Y73" s="4">
        <v>5</v>
      </c>
      <c r="Z73" s="4">
        <v>42</v>
      </c>
      <c r="AA73" s="4">
        <v>52</v>
      </c>
      <c r="AB73" s="4">
        <v>211</v>
      </c>
      <c r="AC73" s="5">
        <f t="shared" si="1"/>
        <v>2.7619047619047619</v>
      </c>
    </row>
    <row r="74" spans="1:29" ht="15.75" customHeight="1">
      <c r="A74" s="1" t="s">
        <v>170</v>
      </c>
      <c r="B74" s="3" t="s">
        <v>99</v>
      </c>
      <c r="C74" s="4" t="s">
        <v>124</v>
      </c>
      <c r="D74" s="4">
        <v>40</v>
      </c>
      <c r="E74" s="4">
        <v>619</v>
      </c>
      <c r="F74" s="4">
        <v>40</v>
      </c>
      <c r="G74" s="4">
        <v>11</v>
      </c>
      <c r="H74" s="4">
        <v>619</v>
      </c>
      <c r="I74" s="4">
        <v>71</v>
      </c>
      <c r="J74" s="4">
        <v>124</v>
      </c>
      <c r="K74" s="4">
        <v>0.57299999999999995</v>
      </c>
      <c r="L74" s="4">
        <v>0</v>
      </c>
      <c r="M74" s="4">
        <v>3</v>
      </c>
      <c r="N74" s="4">
        <v>0</v>
      </c>
      <c r="O74" s="4">
        <v>71</v>
      </c>
      <c r="P74" s="4">
        <v>121</v>
      </c>
      <c r="Q74" s="4">
        <v>0.58699999999999997</v>
      </c>
      <c r="R74" s="4">
        <v>11</v>
      </c>
      <c r="S74" s="4">
        <v>19</v>
      </c>
      <c r="T74" s="4">
        <v>0.57899999999999996</v>
      </c>
      <c r="U74" s="4">
        <v>60</v>
      </c>
      <c r="V74" s="4">
        <v>199</v>
      </c>
      <c r="W74" s="4">
        <v>44</v>
      </c>
      <c r="X74" s="4">
        <v>27</v>
      </c>
      <c r="Y74" s="4">
        <v>47</v>
      </c>
      <c r="Z74" s="4">
        <v>28</v>
      </c>
      <c r="AA74" s="4">
        <v>56</v>
      </c>
      <c r="AB74" s="4">
        <v>153</v>
      </c>
      <c r="AC74" s="5">
        <f t="shared" si="1"/>
        <v>1.5714285714285714</v>
      </c>
    </row>
    <row r="75" spans="1:29" ht="15.75" customHeight="1">
      <c r="A75" s="1" t="s">
        <v>171</v>
      </c>
      <c r="B75" s="4" t="s">
        <v>101</v>
      </c>
      <c r="C75" s="4" t="s">
        <v>8</v>
      </c>
      <c r="D75" s="4">
        <v>40</v>
      </c>
      <c r="E75" s="4">
        <v>611</v>
      </c>
      <c r="F75" s="4">
        <v>40</v>
      </c>
      <c r="G75" s="4">
        <v>3</v>
      </c>
      <c r="H75" s="4">
        <v>611</v>
      </c>
      <c r="I75" s="4">
        <v>72</v>
      </c>
      <c r="J75" s="4">
        <v>208</v>
      </c>
      <c r="K75" s="4">
        <v>0.34599999999999997</v>
      </c>
      <c r="L75" s="4">
        <v>47</v>
      </c>
      <c r="M75" s="4">
        <v>161</v>
      </c>
      <c r="N75" s="4">
        <v>0.29199999999999998</v>
      </c>
      <c r="O75" s="4">
        <v>25</v>
      </c>
      <c r="P75" s="4">
        <v>47</v>
      </c>
      <c r="Q75" s="4">
        <v>0.53200000000000003</v>
      </c>
      <c r="R75" s="4">
        <v>9</v>
      </c>
      <c r="S75" s="4">
        <v>11</v>
      </c>
      <c r="T75" s="4">
        <v>0.81799999999999995</v>
      </c>
      <c r="U75" s="4">
        <v>15</v>
      </c>
      <c r="V75" s="4">
        <v>74</v>
      </c>
      <c r="W75" s="4">
        <v>64</v>
      </c>
      <c r="X75" s="4">
        <v>30</v>
      </c>
      <c r="Y75" s="4">
        <v>9</v>
      </c>
      <c r="Z75" s="4">
        <v>40</v>
      </c>
      <c r="AA75" s="4">
        <v>56</v>
      </c>
      <c r="AB75" s="4">
        <v>200</v>
      </c>
      <c r="AC75" s="5">
        <f t="shared" si="1"/>
        <v>1.6</v>
      </c>
    </row>
    <row r="76" spans="1:29" ht="15.75" customHeight="1">
      <c r="A76" s="1" t="s">
        <v>172</v>
      </c>
      <c r="B76" s="3" t="s">
        <v>106</v>
      </c>
      <c r="C76" s="4" t="s">
        <v>8</v>
      </c>
      <c r="D76" s="4">
        <v>40</v>
      </c>
      <c r="E76" s="4">
        <v>607</v>
      </c>
      <c r="F76" s="4">
        <v>40</v>
      </c>
      <c r="G76" s="4">
        <v>0</v>
      </c>
      <c r="H76" s="4">
        <v>607</v>
      </c>
      <c r="I76" s="4">
        <v>73</v>
      </c>
      <c r="J76" s="4">
        <v>192</v>
      </c>
      <c r="K76" s="4">
        <v>0.38</v>
      </c>
      <c r="L76" s="4">
        <v>23</v>
      </c>
      <c r="M76" s="4">
        <v>82</v>
      </c>
      <c r="N76" s="4">
        <v>0.28000000000000003</v>
      </c>
      <c r="O76" s="4">
        <v>50</v>
      </c>
      <c r="P76" s="4">
        <v>110</v>
      </c>
      <c r="Q76" s="4">
        <v>0.45500000000000002</v>
      </c>
      <c r="R76" s="4">
        <v>25</v>
      </c>
      <c r="S76" s="4">
        <v>34</v>
      </c>
      <c r="T76" s="4">
        <v>0.73499999999999999</v>
      </c>
      <c r="U76" s="4">
        <v>15</v>
      </c>
      <c r="V76" s="4">
        <v>62</v>
      </c>
      <c r="W76" s="4">
        <v>95</v>
      </c>
      <c r="X76" s="4">
        <v>32</v>
      </c>
      <c r="Y76" s="4">
        <v>6</v>
      </c>
      <c r="Z76" s="4">
        <v>44</v>
      </c>
      <c r="AA76" s="4">
        <v>49</v>
      </c>
      <c r="AB76" s="4">
        <v>194</v>
      </c>
      <c r="AC76" s="5">
        <f t="shared" si="1"/>
        <v>2.1590909090909092</v>
      </c>
    </row>
    <row r="77" spans="1:29" ht="15.75" customHeight="1">
      <c r="A77" s="1" t="s">
        <v>173</v>
      </c>
      <c r="B77" s="3" t="s">
        <v>85</v>
      </c>
      <c r="C77" s="4" t="s">
        <v>86</v>
      </c>
      <c r="D77" s="4">
        <v>37</v>
      </c>
      <c r="E77" s="4">
        <v>600</v>
      </c>
      <c r="F77" s="4">
        <v>37</v>
      </c>
      <c r="G77" s="4">
        <v>10</v>
      </c>
      <c r="H77" s="4">
        <v>600</v>
      </c>
      <c r="I77" s="4">
        <v>49</v>
      </c>
      <c r="J77" s="4">
        <v>124</v>
      </c>
      <c r="K77" s="4">
        <v>0.39500000000000002</v>
      </c>
      <c r="L77" s="4">
        <v>13</v>
      </c>
      <c r="M77" s="4">
        <v>50</v>
      </c>
      <c r="N77" s="4">
        <v>0.26</v>
      </c>
      <c r="O77" s="4">
        <v>36</v>
      </c>
      <c r="P77" s="4">
        <v>74</v>
      </c>
      <c r="Q77" s="4">
        <v>0.48599999999999999</v>
      </c>
      <c r="R77" s="4">
        <v>20</v>
      </c>
      <c r="S77" s="4">
        <v>29</v>
      </c>
      <c r="T77" s="4">
        <v>0.69</v>
      </c>
      <c r="U77" s="4">
        <v>21</v>
      </c>
      <c r="V77" s="4">
        <v>101</v>
      </c>
      <c r="W77" s="4">
        <v>76</v>
      </c>
      <c r="X77" s="4">
        <v>19</v>
      </c>
      <c r="Y77" s="4">
        <v>17</v>
      </c>
      <c r="Z77" s="4">
        <v>37</v>
      </c>
      <c r="AA77" s="4">
        <v>51</v>
      </c>
      <c r="AB77" s="4">
        <v>131</v>
      </c>
      <c r="AC77" s="5">
        <f t="shared" si="1"/>
        <v>2.0540540540540539</v>
      </c>
    </row>
    <row r="78" spans="1:29" ht="15.75" customHeight="1">
      <c r="A78" s="1" t="s">
        <v>174</v>
      </c>
      <c r="B78" s="3" t="s">
        <v>128</v>
      </c>
      <c r="C78" s="4" t="s">
        <v>86</v>
      </c>
      <c r="D78" s="4">
        <v>36</v>
      </c>
      <c r="E78" s="4">
        <v>587</v>
      </c>
      <c r="F78" s="4">
        <v>36</v>
      </c>
      <c r="G78" s="4">
        <v>5</v>
      </c>
      <c r="H78" s="4">
        <v>587</v>
      </c>
      <c r="I78" s="4">
        <v>95</v>
      </c>
      <c r="J78" s="4">
        <v>238</v>
      </c>
      <c r="K78" s="4">
        <v>0.39900000000000002</v>
      </c>
      <c r="L78" s="4">
        <v>3</v>
      </c>
      <c r="M78" s="4">
        <v>18</v>
      </c>
      <c r="N78" s="4">
        <v>0.16700000000000001</v>
      </c>
      <c r="O78" s="4">
        <v>92</v>
      </c>
      <c r="P78" s="4">
        <v>220</v>
      </c>
      <c r="Q78" s="4">
        <v>0.41799999999999998</v>
      </c>
      <c r="R78" s="4">
        <v>41</v>
      </c>
      <c r="S78" s="4">
        <v>50</v>
      </c>
      <c r="T78" s="4">
        <v>0.82</v>
      </c>
      <c r="U78" s="4">
        <v>38</v>
      </c>
      <c r="V78" s="4">
        <v>141</v>
      </c>
      <c r="W78" s="4">
        <v>27</v>
      </c>
      <c r="X78" s="4">
        <v>20</v>
      </c>
      <c r="Y78" s="4">
        <v>12</v>
      </c>
      <c r="Z78" s="4">
        <v>39</v>
      </c>
      <c r="AA78" s="4">
        <v>47</v>
      </c>
      <c r="AB78" s="4">
        <v>234</v>
      </c>
      <c r="AC78" s="5">
        <f t="shared" si="1"/>
        <v>0.69230769230769229</v>
      </c>
    </row>
    <row r="79" spans="1:29" ht="15.75" customHeight="1">
      <c r="A79" s="1" t="s">
        <v>175</v>
      </c>
      <c r="B79" s="3" t="s">
        <v>110</v>
      </c>
      <c r="C79" s="4" t="s">
        <v>8</v>
      </c>
      <c r="D79" s="4">
        <v>37</v>
      </c>
      <c r="E79" s="4">
        <v>586</v>
      </c>
      <c r="F79" s="4">
        <v>37</v>
      </c>
      <c r="G79" s="4">
        <v>9</v>
      </c>
      <c r="H79" s="4">
        <v>586</v>
      </c>
      <c r="I79" s="4">
        <v>71</v>
      </c>
      <c r="J79" s="4">
        <v>202</v>
      </c>
      <c r="K79" s="4">
        <v>0.35099999999999998</v>
      </c>
      <c r="L79" s="4">
        <v>52</v>
      </c>
      <c r="M79" s="4">
        <v>142</v>
      </c>
      <c r="N79" s="4">
        <v>0.36599999999999999</v>
      </c>
      <c r="O79" s="4">
        <v>19</v>
      </c>
      <c r="P79" s="4">
        <v>60</v>
      </c>
      <c r="Q79" s="4">
        <v>0.317</v>
      </c>
      <c r="R79" s="4">
        <v>16</v>
      </c>
      <c r="S79" s="4">
        <v>20</v>
      </c>
      <c r="T79" s="4">
        <v>0.8</v>
      </c>
      <c r="U79" s="4">
        <v>7</v>
      </c>
      <c r="V79" s="4">
        <v>53</v>
      </c>
      <c r="W79" s="4">
        <v>40</v>
      </c>
      <c r="X79" s="4">
        <v>14</v>
      </c>
      <c r="Y79" s="4">
        <v>7</v>
      </c>
      <c r="Z79" s="4">
        <v>20</v>
      </c>
      <c r="AA79" s="4">
        <v>58</v>
      </c>
      <c r="AB79" s="4">
        <v>210</v>
      </c>
      <c r="AC79" s="5">
        <f t="shared" si="1"/>
        <v>2</v>
      </c>
    </row>
    <row r="80" spans="1:29" ht="15.75" customHeight="1">
      <c r="A80" s="1" t="s">
        <v>176</v>
      </c>
      <c r="B80" s="3" t="s">
        <v>101</v>
      </c>
      <c r="C80" s="4" t="s">
        <v>91</v>
      </c>
      <c r="D80" s="4">
        <v>37</v>
      </c>
      <c r="E80" s="4">
        <v>583</v>
      </c>
      <c r="F80" s="4">
        <v>37</v>
      </c>
      <c r="G80" s="4">
        <v>6</v>
      </c>
      <c r="H80" s="4">
        <v>583</v>
      </c>
      <c r="I80" s="4">
        <v>62</v>
      </c>
      <c r="J80" s="4">
        <v>120</v>
      </c>
      <c r="K80" s="4">
        <v>0.51700000000000002</v>
      </c>
      <c r="L80" s="4">
        <v>0</v>
      </c>
      <c r="M80" s="4">
        <v>0</v>
      </c>
      <c r="N80" s="4">
        <v>0</v>
      </c>
      <c r="O80" s="4">
        <v>62</v>
      </c>
      <c r="P80" s="4">
        <v>120</v>
      </c>
      <c r="Q80" s="4">
        <v>0.51700000000000002</v>
      </c>
      <c r="R80" s="4">
        <v>21</v>
      </c>
      <c r="S80" s="4">
        <v>33</v>
      </c>
      <c r="T80" s="4">
        <v>0.63600000000000001</v>
      </c>
      <c r="U80" s="4">
        <v>26</v>
      </c>
      <c r="V80" s="4">
        <v>110</v>
      </c>
      <c r="W80" s="4">
        <v>30</v>
      </c>
      <c r="X80" s="4">
        <v>22</v>
      </c>
      <c r="Y80" s="4">
        <v>9</v>
      </c>
      <c r="Z80" s="4">
        <v>26</v>
      </c>
      <c r="AA80" s="4">
        <v>43</v>
      </c>
      <c r="AB80" s="4">
        <v>145</v>
      </c>
      <c r="AC80" s="5">
        <f t="shared" si="1"/>
        <v>1.1538461538461537</v>
      </c>
    </row>
    <row r="81" spans="1:29" ht="15.75" customHeight="1">
      <c r="A81" s="1" t="s">
        <v>177</v>
      </c>
      <c r="B81" s="3" t="s">
        <v>85</v>
      </c>
      <c r="C81" s="4" t="s">
        <v>97</v>
      </c>
      <c r="D81" s="4">
        <v>37</v>
      </c>
      <c r="E81" s="4">
        <v>579</v>
      </c>
      <c r="F81" s="4">
        <v>37</v>
      </c>
      <c r="G81" s="4">
        <v>7</v>
      </c>
      <c r="H81" s="4">
        <v>579</v>
      </c>
      <c r="I81" s="4">
        <v>59</v>
      </c>
      <c r="J81" s="4">
        <v>163</v>
      </c>
      <c r="K81" s="4">
        <v>0.36199999999999999</v>
      </c>
      <c r="L81" s="4">
        <v>24</v>
      </c>
      <c r="M81" s="4">
        <v>72</v>
      </c>
      <c r="N81" s="4">
        <v>0.33300000000000002</v>
      </c>
      <c r="O81" s="4">
        <v>35</v>
      </c>
      <c r="P81" s="4">
        <v>91</v>
      </c>
      <c r="Q81" s="4">
        <v>0.38500000000000001</v>
      </c>
      <c r="R81" s="4">
        <v>78</v>
      </c>
      <c r="S81" s="4">
        <v>100</v>
      </c>
      <c r="T81" s="4">
        <v>0.78</v>
      </c>
      <c r="U81" s="4">
        <v>21</v>
      </c>
      <c r="V81" s="4">
        <v>68</v>
      </c>
      <c r="W81" s="4">
        <v>42</v>
      </c>
      <c r="X81" s="4">
        <v>29</v>
      </c>
      <c r="Y81" s="4">
        <v>11</v>
      </c>
      <c r="Z81" s="4">
        <v>37</v>
      </c>
      <c r="AA81" s="4">
        <v>59</v>
      </c>
      <c r="AB81" s="4">
        <v>220</v>
      </c>
      <c r="AC81" s="5">
        <f t="shared" si="1"/>
        <v>1.1351351351351351</v>
      </c>
    </row>
    <row r="82" spans="1:29" ht="15.75" customHeight="1">
      <c r="A82" s="1" t="s">
        <v>178</v>
      </c>
      <c r="B82" s="3" t="s">
        <v>85</v>
      </c>
      <c r="C82" s="4" t="s">
        <v>8</v>
      </c>
      <c r="D82" s="4">
        <v>26</v>
      </c>
      <c r="E82" s="4">
        <v>568</v>
      </c>
      <c r="F82" s="4">
        <v>26</v>
      </c>
      <c r="G82" s="4">
        <v>10</v>
      </c>
      <c r="H82" s="4">
        <v>568</v>
      </c>
      <c r="I82" s="4">
        <v>77</v>
      </c>
      <c r="J82" s="4">
        <v>191</v>
      </c>
      <c r="K82" s="4">
        <v>0.40300000000000002</v>
      </c>
      <c r="L82" s="4">
        <v>29</v>
      </c>
      <c r="M82" s="4">
        <v>91</v>
      </c>
      <c r="N82" s="4">
        <v>0.31900000000000001</v>
      </c>
      <c r="O82" s="4">
        <v>48</v>
      </c>
      <c r="P82" s="4">
        <v>100</v>
      </c>
      <c r="Q82" s="4">
        <v>0.48</v>
      </c>
      <c r="R82" s="4">
        <v>43</v>
      </c>
      <c r="S82" s="4">
        <v>51</v>
      </c>
      <c r="T82" s="4">
        <v>0.84299999999999997</v>
      </c>
      <c r="U82" s="4">
        <v>12</v>
      </c>
      <c r="V82" s="4">
        <v>52</v>
      </c>
      <c r="W82" s="4">
        <v>96</v>
      </c>
      <c r="X82" s="4">
        <v>23</v>
      </c>
      <c r="Y82" s="4">
        <v>6</v>
      </c>
      <c r="Z82" s="4">
        <v>48</v>
      </c>
      <c r="AA82" s="4">
        <v>52</v>
      </c>
      <c r="AB82" s="4">
        <v>226</v>
      </c>
      <c r="AC82" s="5">
        <f t="shared" si="1"/>
        <v>2</v>
      </c>
    </row>
    <row r="83" spans="1:29" ht="15.75" customHeight="1">
      <c r="A83" s="1" t="s">
        <v>179</v>
      </c>
      <c r="B83" s="3" t="s">
        <v>106</v>
      </c>
      <c r="C83" s="4" t="s">
        <v>86</v>
      </c>
      <c r="D83" s="4">
        <v>34</v>
      </c>
      <c r="E83" s="4">
        <v>547</v>
      </c>
      <c r="F83" s="4">
        <v>34</v>
      </c>
      <c r="G83" s="4">
        <v>7</v>
      </c>
      <c r="H83" s="4">
        <v>547</v>
      </c>
      <c r="I83" s="4">
        <v>69</v>
      </c>
      <c r="J83" s="4">
        <v>144</v>
      </c>
      <c r="K83" s="4">
        <v>0.47899999999999998</v>
      </c>
      <c r="L83" s="4">
        <v>11</v>
      </c>
      <c r="M83" s="4">
        <v>34</v>
      </c>
      <c r="N83" s="4">
        <v>0.32400000000000001</v>
      </c>
      <c r="O83" s="4">
        <v>58</v>
      </c>
      <c r="P83" s="4">
        <v>110</v>
      </c>
      <c r="Q83" s="4">
        <v>0.52700000000000002</v>
      </c>
      <c r="R83" s="4">
        <v>13</v>
      </c>
      <c r="S83" s="4">
        <v>20</v>
      </c>
      <c r="T83" s="4">
        <v>0.65</v>
      </c>
      <c r="U83" s="4">
        <v>32</v>
      </c>
      <c r="V83" s="4">
        <v>129</v>
      </c>
      <c r="W83" s="4">
        <v>36</v>
      </c>
      <c r="X83" s="4">
        <v>15</v>
      </c>
      <c r="Y83" s="4">
        <v>13</v>
      </c>
      <c r="Z83" s="4">
        <v>21</v>
      </c>
      <c r="AA83" s="4">
        <v>39</v>
      </c>
      <c r="AB83" s="4">
        <v>162</v>
      </c>
      <c r="AC83" s="5">
        <f t="shared" si="1"/>
        <v>1.7142857142857142</v>
      </c>
    </row>
    <row r="84" spans="1:29" ht="15.75" customHeight="1">
      <c r="A84" s="1" t="s">
        <v>180</v>
      </c>
      <c r="B84" s="3" t="s">
        <v>83</v>
      </c>
      <c r="C84" s="4" t="s">
        <v>8</v>
      </c>
      <c r="D84" s="4">
        <v>39</v>
      </c>
      <c r="E84" s="4">
        <v>546</v>
      </c>
      <c r="F84" s="4">
        <v>39</v>
      </c>
      <c r="G84" s="4">
        <v>2</v>
      </c>
      <c r="H84" s="4">
        <v>546</v>
      </c>
      <c r="I84" s="4">
        <v>58</v>
      </c>
      <c r="J84" s="4">
        <v>141</v>
      </c>
      <c r="K84" s="4">
        <v>0.41099999999999998</v>
      </c>
      <c r="L84" s="4">
        <v>15</v>
      </c>
      <c r="M84" s="4">
        <v>52</v>
      </c>
      <c r="N84" s="4">
        <v>0.28799999999999998</v>
      </c>
      <c r="O84" s="4">
        <v>43</v>
      </c>
      <c r="P84" s="4">
        <v>89</v>
      </c>
      <c r="Q84" s="4">
        <v>0.48299999999999998</v>
      </c>
      <c r="R84" s="4">
        <v>11</v>
      </c>
      <c r="S84" s="4">
        <v>13</v>
      </c>
      <c r="T84" s="4">
        <v>0.84599999999999997</v>
      </c>
      <c r="U84" s="4">
        <v>7</v>
      </c>
      <c r="V84" s="4">
        <v>53</v>
      </c>
      <c r="W84" s="4">
        <v>69</v>
      </c>
      <c r="X84" s="4">
        <v>17</v>
      </c>
      <c r="Y84" s="4">
        <v>4</v>
      </c>
      <c r="Z84" s="4">
        <v>35</v>
      </c>
      <c r="AA84" s="4">
        <v>45</v>
      </c>
      <c r="AB84" s="4">
        <v>142</v>
      </c>
      <c r="AC84" s="5">
        <f t="shared" si="1"/>
        <v>1.9714285714285715</v>
      </c>
    </row>
    <row r="85" spans="1:29" ht="15.75" customHeight="1">
      <c r="A85" s="1" t="s">
        <v>181</v>
      </c>
      <c r="B85" s="3" t="s">
        <v>85</v>
      </c>
      <c r="C85" s="4" t="s">
        <v>91</v>
      </c>
      <c r="D85" s="4">
        <v>38</v>
      </c>
      <c r="E85" s="4">
        <v>546</v>
      </c>
      <c r="F85" s="4">
        <v>38</v>
      </c>
      <c r="G85" s="4">
        <v>2</v>
      </c>
      <c r="H85" s="4">
        <v>546</v>
      </c>
      <c r="I85" s="4">
        <v>68</v>
      </c>
      <c r="J85" s="4">
        <v>147</v>
      </c>
      <c r="K85" s="4">
        <v>0.46300000000000002</v>
      </c>
      <c r="L85" s="4">
        <v>4</v>
      </c>
      <c r="M85" s="4">
        <v>15</v>
      </c>
      <c r="N85" s="4">
        <v>0.26700000000000002</v>
      </c>
      <c r="O85" s="4">
        <v>64</v>
      </c>
      <c r="P85" s="4">
        <v>132</v>
      </c>
      <c r="Q85" s="4">
        <v>0.48499999999999999</v>
      </c>
      <c r="R85" s="4">
        <v>53</v>
      </c>
      <c r="S85" s="4">
        <v>59</v>
      </c>
      <c r="T85" s="4">
        <v>0.89800000000000002</v>
      </c>
      <c r="U85" s="4">
        <v>55</v>
      </c>
      <c r="V85" s="4">
        <v>140</v>
      </c>
      <c r="W85" s="4">
        <v>22</v>
      </c>
      <c r="X85" s="4">
        <v>12</v>
      </c>
      <c r="Y85" s="4">
        <v>9</v>
      </c>
      <c r="Z85" s="4">
        <v>33</v>
      </c>
      <c r="AA85" s="4">
        <v>80</v>
      </c>
      <c r="AB85" s="4">
        <v>193</v>
      </c>
      <c r="AC85" s="5">
        <f t="shared" si="1"/>
        <v>0.66666666666666663</v>
      </c>
    </row>
    <row r="86" spans="1:29" ht="15.75" customHeight="1">
      <c r="A86" s="1" t="s">
        <v>182</v>
      </c>
      <c r="B86" s="3" t="s">
        <v>88</v>
      </c>
      <c r="C86" s="4" t="s">
        <v>86</v>
      </c>
      <c r="D86" s="4">
        <v>40</v>
      </c>
      <c r="E86" s="4">
        <v>534</v>
      </c>
      <c r="F86" s="4">
        <v>40</v>
      </c>
      <c r="G86" s="4">
        <v>11</v>
      </c>
      <c r="H86" s="4">
        <v>534</v>
      </c>
      <c r="I86" s="4">
        <v>48</v>
      </c>
      <c r="J86" s="4">
        <v>148</v>
      </c>
      <c r="K86" s="4">
        <v>0.32400000000000001</v>
      </c>
      <c r="L86" s="4">
        <v>18</v>
      </c>
      <c r="M86" s="4">
        <v>66</v>
      </c>
      <c r="N86" s="4">
        <v>0.27300000000000002</v>
      </c>
      <c r="O86" s="4">
        <v>30</v>
      </c>
      <c r="P86" s="4">
        <v>82</v>
      </c>
      <c r="Q86" s="4">
        <v>0.36599999999999999</v>
      </c>
      <c r="R86" s="4">
        <v>16</v>
      </c>
      <c r="S86" s="4">
        <v>21</v>
      </c>
      <c r="T86" s="4">
        <v>0.76200000000000001</v>
      </c>
      <c r="U86" s="4">
        <v>19</v>
      </c>
      <c r="V86" s="4">
        <v>95</v>
      </c>
      <c r="W86" s="4">
        <v>46</v>
      </c>
      <c r="X86" s="4">
        <v>12</v>
      </c>
      <c r="Y86" s="4">
        <v>26</v>
      </c>
      <c r="Z86" s="4">
        <v>40</v>
      </c>
      <c r="AA86" s="4">
        <v>48</v>
      </c>
      <c r="AB86" s="4">
        <v>130</v>
      </c>
      <c r="AC86" s="5">
        <f t="shared" si="1"/>
        <v>1.1499999999999999</v>
      </c>
    </row>
    <row r="87" spans="1:29" ht="15.75" customHeight="1">
      <c r="A87" s="1" t="s">
        <v>183</v>
      </c>
      <c r="B87" s="3" t="s">
        <v>115</v>
      </c>
      <c r="C87" s="4" t="s">
        <v>8</v>
      </c>
      <c r="D87" s="4">
        <v>37</v>
      </c>
      <c r="E87" s="4">
        <v>525</v>
      </c>
      <c r="F87" s="4">
        <v>37</v>
      </c>
      <c r="G87" s="4">
        <v>0</v>
      </c>
      <c r="H87" s="4">
        <v>525</v>
      </c>
      <c r="I87" s="4">
        <v>72</v>
      </c>
      <c r="J87" s="4">
        <v>166</v>
      </c>
      <c r="K87" s="4">
        <v>0.434</v>
      </c>
      <c r="L87" s="4">
        <v>20</v>
      </c>
      <c r="M87" s="4">
        <v>56</v>
      </c>
      <c r="N87" s="4">
        <v>0.35699999999999998</v>
      </c>
      <c r="O87" s="4">
        <v>52</v>
      </c>
      <c r="P87" s="4">
        <v>110</v>
      </c>
      <c r="Q87" s="4">
        <v>0.47299999999999998</v>
      </c>
      <c r="R87" s="4">
        <v>35</v>
      </c>
      <c r="S87" s="4">
        <v>49</v>
      </c>
      <c r="T87" s="4">
        <v>0.71399999999999997</v>
      </c>
      <c r="U87" s="4">
        <v>13</v>
      </c>
      <c r="V87" s="4">
        <v>55</v>
      </c>
      <c r="W87" s="4">
        <v>59</v>
      </c>
      <c r="X87" s="4">
        <v>24</v>
      </c>
      <c r="Y87" s="4">
        <v>5</v>
      </c>
      <c r="Z87" s="4">
        <v>62</v>
      </c>
      <c r="AA87" s="4">
        <v>54</v>
      </c>
      <c r="AB87" s="4">
        <v>199</v>
      </c>
      <c r="AC87" s="5">
        <f t="shared" si="1"/>
        <v>0.95161290322580649</v>
      </c>
    </row>
    <row r="88" spans="1:29" ht="15.75" customHeight="1">
      <c r="A88" s="1" t="s">
        <v>184</v>
      </c>
      <c r="B88" s="3" t="s">
        <v>81</v>
      </c>
      <c r="C88" s="4" t="s">
        <v>91</v>
      </c>
      <c r="D88" s="4">
        <v>39</v>
      </c>
      <c r="E88" s="4">
        <v>516</v>
      </c>
      <c r="F88" s="4">
        <v>39</v>
      </c>
      <c r="G88" s="4">
        <v>2</v>
      </c>
      <c r="H88" s="4">
        <v>516</v>
      </c>
      <c r="I88" s="4">
        <v>92</v>
      </c>
      <c r="J88" s="4">
        <v>158</v>
      </c>
      <c r="K88" s="4">
        <v>0.58199999999999996</v>
      </c>
      <c r="L88" s="4">
        <v>0</v>
      </c>
      <c r="M88" s="4">
        <v>3</v>
      </c>
      <c r="N88" s="4">
        <v>0</v>
      </c>
      <c r="O88" s="4">
        <v>92</v>
      </c>
      <c r="P88" s="4">
        <v>155</v>
      </c>
      <c r="Q88" s="4">
        <v>0.59399999999999997</v>
      </c>
      <c r="R88" s="4">
        <v>39</v>
      </c>
      <c r="S88" s="4">
        <v>59</v>
      </c>
      <c r="T88" s="4">
        <v>0.66100000000000003</v>
      </c>
      <c r="U88" s="4">
        <v>43</v>
      </c>
      <c r="V88" s="4">
        <v>119</v>
      </c>
      <c r="W88" s="4">
        <v>41</v>
      </c>
      <c r="X88" s="4">
        <v>7</v>
      </c>
      <c r="Y88" s="4">
        <v>22</v>
      </c>
      <c r="Z88" s="4">
        <v>48</v>
      </c>
      <c r="AA88" s="4">
        <v>63</v>
      </c>
      <c r="AB88" s="4">
        <v>223</v>
      </c>
      <c r="AC88" s="5">
        <f t="shared" si="1"/>
        <v>0.85416666666666663</v>
      </c>
    </row>
    <row r="89" spans="1:29" ht="15.75" customHeight="1">
      <c r="A89" s="1" t="s">
        <v>185</v>
      </c>
      <c r="B89" s="3" t="s">
        <v>81</v>
      </c>
      <c r="C89" s="4" t="s">
        <v>86</v>
      </c>
      <c r="D89" s="4">
        <v>15</v>
      </c>
      <c r="E89" s="4">
        <v>512</v>
      </c>
      <c r="F89" s="4">
        <v>15</v>
      </c>
      <c r="G89" s="4">
        <v>15</v>
      </c>
      <c r="H89" s="4">
        <v>512</v>
      </c>
      <c r="I89" s="4">
        <v>89</v>
      </c>
      <c r="J89" s="4">
        <v>209</v>
      </c>
      <c r="K89" s="4">
        <v>0.42599999999999999</v>
      </c>
      <c r="L89" s="4">
        <v>38</v>
      </c>
      <c r="M89" s="4">
        <v>84</v>
      </c>
      <c r="N89" s="4">
        <v>0.45200000000000001</v>
      </c>
      <c r="O89" s="4">
        <v>51</v>
      </c>
      <c r="P89" s="4">
        <v>125</v>
      </c>
      <c r="Q89" s="4">
        <v>0.40799999999999997</v>
      </c>
      <c r="R89" s="4">
        <v>53</v>
      </c>
      <c r="S89" s="4">
        <v>68</v>
      </c>
      <c r="T89" s="4">
        <v>0.77900000000000003</v>
      </c>
      <c r="U89" s="4">
        <v>18</v>
      </c>
      <c r="V89" s="4">
        <v>96</v>
      </c>
      <c r="W89" s="4">
        <v>75</v>
      </c>
      <c r="X89" s="4">
        <v>19</v>
      </c>
      <c r="Y89" s="4">
        <v>8</v>
      </c>
      <c r="Z89" s="4">
        <v>37</v>
      </c>
      <c r="AA89" s="4">
        <v>48</v>
      </c>
      <c r="AB89" s="4">
        <v>269</v>
      </c>
      <c r="AC89" s="5">
        <f t="shared" si="1"/>
        <v>2.0270270270270272</v>
      </c>
    </row>
    <row r="90" spans="1:29" ht="15.75" customHeight="1">
      <c r="A90" s="1" t="s">
        <v>186</v>
      </c>
      <c r="B90" s="3" t="s">
        <v>85</v>
      </c>
      <c r="C90" s="4" t="s">
        <v>124</v>
      </c>
      <c r="D90" s="4">
        <v>20</v>
      </c>
      <c r="E90" s="4">
        <v>493</v>
      </c>
      <c r="F90" s="4">
        <v>20</v>
      </c>
      <c r="G90" s="4">
        <v>19</v>
      </c>
      <c r="H90" s="4">
        <v>493</v>
      </c>
      <c r="I90" s="4">
        <v>71</v>
      </c>
      <c r="J90" s="4">
        <v>178</v>
      </c>
      <c r="K90" s="4">
        <v>0.39900000000000002</v>
      </c>
      <c r="L90" s="4">
        <v>28</v>
      </c>
      <c r="M90" s="4">
        <v>80</v>
      </c>
      <c r="N90" s="4">
        <v>0.35</v>
      </c>
      <c r="O90" s="4">
        <v>43</v>
      </c>
      <c r="P90" s="4">
        <v>98</v>
      </c>
      <c r="Q90" s="4">
        <v>0.439</v>
      </c>
      <c r="R90" s="4">
        <v>22</v>
      </c>
      <c r="S90" s="4">
        <v>27</v>
      </c>
      <c r="T90" s="4">
        <v>0.81499999999999995</v>
      </c>
      <c r="U90" s="4">
        <v>20</v>
      </c>
      <c r="V90" s="4">
        <v>140</v>
      </c>
      <c r="W90" s="4">
        <v>38</v>
      </c>
      <c r="X90" s="4">
        <v>17</v>
      </c>
      <c r="Y90" s="4">
        <v>18</v>
      </c>
      <c r="Z90" s="4">
        <v>36</v>
      </c>
      <c r="AA90" s="4">
        <v>39</v>
      </c>
      <c r="AB90" s="4">
        <v>192</v>
      </c>
      <c r="AC90" s="5">
        <f t="shared" si="1"/>
        <v>1.0555555555555556</v>
      </c>
    </row>
    <row r="91" spans="1:29" ht="15.75" customHeight="1">
      <c r="A91" s="1" t="s">
        <v>187</v>
      </c>
      <c r="B91" s="3" t="s">
        <v>88</v>
      </c>
      <c r="C91" s="4" t="s">
        <v>86</v>
      </c>
      <c r="D91" s="4">
        <v>25</v>
      </c>
      <c r="E91" s="4">
        <v>492</v>
      </c>
      <c r="F91" s="4">
        <v>25</v>
      </c>
      <c r="G91" s="4">
        <v>11</v>
      </c>
      <c r="H91" s="4">
        <v>492</v>
      </c>
      <c r="I91" s="4">
        <v>83</v>
      </c>
      <c r="J91" s="4">
        <v>187</v>
      </c>
      <c r="K91" s="4">
        <v>0.44400000000000001</v>
      </c>
      <c r="L91" s="4">
        <v>3</v>
      </c>
      <c r="M91" s="4">
        <v>14</v>
      </c>
      <c r="N91" s="4">
        <v>0.214</v>
      </c>
      <c r="O91" s="4">
        <v>80</v>
      </c>
      <c r="P91" s="4">
        <v>173</v>
      </c>
      <c r="Q91" s="4">
        <v>0.46200000000000002</v>
      </c>
      <c r="R91" s="4">
        <v>62</v>
      </c>
      <c r="S91" s="4">
        <v>70</v>
      </c>
      <c r="T91" s="4">
        <v>0.88600000000000001</v>
      </c>
      <c r="U91" s="4">
        <v>31</v>
      </c>
      <c r="V91" s="4">
        <v>121</v>
      </c>
      <c r="W91" s="4">
        <v>37</v>
      </c>
      <c r="X91" s="4">
        <v>21</v>
      </c>
      <c r="Y91" s="4">
        <v>9</v>
      </c>
      <c r="Z91" s="4">
        <v>52</v>
      </c>
      <c r="AA91" s="4">
        <v>60</v>
      </c>
      <c r="AB91" s="4">
        <v>231</v>
      </c>
      <c r="AC91" s="5">
        <f t="shared" si="1"/>
        <v>0.71153846153846156</v>
      </c>
    </row>
    <row r="92" spans="1:29" ht="15.75" customHeight="1">
      <c r="A92" s="1" t="s">
        <v>188</v>
      </c>
      <c r="B92" s="3" t="s">
        <v>106</v>
      </c>
      <c r="C92" s="4" t="s">
        <v>86</v>
      </c>
      <c r="D92" s="4">
        <v>40</v>
      </c>
      <c r="E92" s="4">
        <v>487</v>
      </c>
      <c r="F92" s="4">
        <v>40</v>
      </c>
      <c r="G92" s="4">
        <v>0</v>
      </c>
      <c r="H92" s="4">
        <v>487</v>
      </c>
      <c r="I92" s="4">
        <v>67</v>
      </c>
      <c r="J92" s="4">
        <v>148</v>
      </c>
      <c r="K92" s="4">
        <v>0.45300000000000001</v>
      </c>
      <c r="L92" s="4">
        <v>31</v>
      </c>
      <c r="M92" s="4">
        <v>70</v>
      </c>
      <c r="N92" s="4">
        <v>0.443</v>
      </c>
      <c r="O92" s="4">
        <v>36</v>
      </c>
      <c r="P92" s="4">
        <v>78</v>
      </c>
      <c r="Q92" s="4">
        <v>0.46200000000000002</v>
      </c>
      <c r="R92" s="4">
        <v>18</v>
      </c>
      <c r="S92" s="4">
        <v>29</v>
      </c>
      <c r="T92" s="4">
        <v>0.621</v>
      </c>
      <c r="U92" s="4">
        <v>5</v>
      </c>
      <c r="V92" s="4">
        <v>46</v>
      </c>
      <c r="W92" s="4">
        <v>43</v>
      </c>
      <c r="X92" s="4">
        <v>15</v>
      </c>
      <c r="Y92" s="4">
        <v>9</v>
      </c>
      <c r="Z92" s="4">
        <v>31</v>
      </c>
      <c r="AA92" s="4">
        <v>55</v>
      </c>
      <c r="AB92" s="4">
        <v>183</v>
      </c>
      <c r="AC92" s="5">
        <f t="shared" si="1"/>
        <v>1.3870967741935485</v>
      </c>
    </row>
    <row r="93" spans="1:29" ht="15.75" customHeight="1">
      <c r="A93" s="1" t="s">
        <v>189</v>
      </c>
      <c r="B93" s="3" t="s">
        <v>115</v>
      </c>
      <c r="C93" s="4" t="s">
        <v>86</v>
      </c>
      <c r="D93" s="4">
        <v>32</v>
      </c>
      <c r="E93" s="4">
        <v>464</v>
      </c>
      <c r="F93" s="4">
        <v>32</v>
      </c>
      <c r="G93" s="4">
        <v>3</v>
      </c>
      <c r="H93" s="4">
        <v>464</v>
      </c>
      <c r="I93" s="4">
        <v>76</v>
      </c>
      <c r="J93" s="4">
        <v>154</v>
      </c>
      <c r="K93" s="4">
        <v>0.49399999999999999</v>
      </c>
      <c r="L93" s="4">
        <v>27</v>
      </c>
      <c r="M93" s="4">
        <v>57</v>
      </c>
      <c r="N93" s="4">
        <v>0.47399999999999998</v>
      </c>
      <c r="O93" s="4">
        <v>49</v>
      </c>
      <c r="P93" s="4">
        <v>97</v>
      </c>
      <c r="Q93" s="4">
        <v>0.505</v>
      </c>
      <c r="R93" s="4">
        <v>18</v>
      </c>
      <c r="S93" s="4">
        <v>22</v>
      </c>
      <c r="T93" s="4">
        <v>0.81799999999999995</v>
      </c>
      <c r="U93" s="4">
        <v>44</v>
      </c>
      <c r="V93" s="4">
        <v>128</v>
      </c>
      <c r="W93" s="4">
        <v>47</v>
      </c>
      <c r="X93" s="4">
        <v>19</v>
      </c>
      <c r="Y93" s="4">
        <v>24</v>
      </c>
      <c r="Z93" s="4">
        <v>22</v>
      </c>
      <c r="AA93" s="4">
        <v>49</v>
      </c>
      <c r="AB93" s="4">
        <v>197</v>
      </c>
      <c r="AC93" s="5">
        <f t="shared" si="1"/>
        <v>2.1363636363636362</v>
      </c>
    </row>
    <row r="94" spans="1:29" ht="15.75" customHeight="1">
      <c r="A94" s="1" t="s">
        <v>190</v>
      </c>
      <c r="B94" s="3" t="s">
        <v>104</v>
      </c>
      <c r="C94" s="4" t="s">
        <v>97</v>
      </c>
      <c r="D94" s="4">
        <v>38</v>
      </c>
      <c r="E94" s="4">
        <v>459</v>
      </c>
      <c r="F94" s="4">
        <v>38</v>
      </c>
      <c r="G94" s="4">
        <v>3</v>
      </c>
      <c r="H94" s="4">
        <v>459</v>
      </c>
      <c r="I94" s="4">
        <v>54</v>
      </c>
      <c r="J94" s="4">
        <v>132</v>
      </c>
      <c r="K94" s="4">
        <v>0.40899999999999997</v>
      </c>
      <c r="L94" s="4">
        <v>15</v>
      </c>
      <c r="M94" s="4">
        <v>58</v>
      </c>
      <c r="N94" s="4">
        <v>0.25900000000000001</v>
      </c>
      <c r="O94" s="4">
        <v>39</v>
      </c>
      <c r="P94" s="4">
        <v>74</v>
      </c>
      <c r="Q94" s="4">
        <v>0.52700000000000002</v>
      </c>
      <c r="R94" s="4">
        <v>8</v>
      </c>
      <c r="S94" s="4">
        <v>12</v>
      </c>
      <c r="T94" s="4">
        <v>0.66700000000000004</v>
      </c>
      <c r="U94" s="4">
        <v>14</v>
      </c>
      <c r="V94" s="4">
        <v>58</v>
      </c>
      <c r="W94" s="4">
        <v>33</v>
      </c>
      <c r="X94" s="4">
        <v>24</v>
      </c>
      <c r="Y94" s="4">
        <v>11</v>
      </c>
      <c r="Z94" s="4">
        <v>27</v>
      </c>
      <c r="AA94" s="4">
        <v>37</v>
      </c>
      <c r="AB94" s="4">
        <v>131</v>
      </c>
      <c r="AC94" s="5">
        <f t="shared" si="1"/>
        <v>1.2222222222222223</v>
      </c>
    </row>
    <row r="95" spans="1:29" ht="15.75" customHeight="1">
      <c r="A95" s="1" t="s">
        <v>191</v>
      </c>
      <c r="B95" s="3" t="s">
        <v>99</v>
      </c>
      <c r="C95" s="4" t="s">
        <v>159</v>
      </c>
      <c r="D95" s="4">
        <v>18</v>
      </c>
      <c r="E95" s="4">
        <v>447</v>
      </c>
      <c r="F95" s="4">
        <v>18</v>
      </c>
      <c r="G95" s="4">
        <v>18</v>
      </c>
      <c r="H95" s="4">
        <v>447</v>
      </c>
      <c r="I95" s="4">
        <v>53</v>
      </c>
      <c r="J95" s="4">
        <v>126</v>
      </c>
      <c r="K95" s="4">
        <v>0.42099999999999999</v>
      </c>
      <c r="L95" s="4">
        <v>25</v>
      </c>
      <c r="M95" s="4">
        <v>70</v>
      </c>
      <c r="N95" s="4">
        <v>0.35699999999999998</v>
      </c>
      <c r="O95" s="4">
        <v>28</v>
      </c>
      <c r="P95" s="4">
        <v>56</v>
      </c>
      <c r="Q95" s="4">
        <v>0.5</v>
      </c>
      <c r="R95" s="4">
        <v>2</v>
      </c>
      <c r="S95" s="4">
        <v>3</v>
      </c>
      <c r="T95" s="4">
        <v>0.66700000000000004</v>
      </c>
      <c r="U95" s="4">
        <v>13</v>
      </c>
      <c r="V95" s="4">
        <v>71</v>
      </c>
      <c r="W95" s="4">
        <v>20</v>
      </c>
      <c r="X95" s="4">
        <v>17</v>
      </c>
      <c r="Y95" s="4">
        <v>12</v>
      </c>
      <c r="Z95" s="4">
        <v>18</v>
      </c>
      <c r="AA95" s="4">
        <v>35</v>
      </c>
      <c r="AB95" s="4">
        <v>133</v>
      </c>
      <c r="AC95" s="5">
        <f t="shared" si="1"/>
        <v>1.1111111111111112</v>
      </c>
    </row>
    <row r="96" spans="1:29" ht="15.75" customHeight="1">
      <c r="A96" s="1" t="s">
        <v>192</v>
      </c>
      <c r="B96" s="3" t="s">
        <v>83</v>
      </c>
      <c r="C96" s="4" t="s">
        <v>8</v>
      </c>
      <c r="D96" s="4">
        <v>26</v>
      </c>
      <c r="E96" s="4">
        <v>447</v>
      </c>
      <c r="F96" s="4">
        <v>26</v>
      </c>
      <c r="G96" s="4">
        <v>15</v>
      </c>
      <c r="H96" s="4">
        <v>447</v>
      </c>
      <c r="I96" s="4">
        <v>47</v>
      </c>
      <c r="J96" s="4">
        <v>117</v>
      </c>
      <c r="K96" s="4">
        <v>0.40200000000000002</v>
      </c>
      <c r="L96" s="4">
        <v>17</v>
      </c>
      <c r="M96" s="4">
        <v>58</v>
      </c>
      <c r="N96" s="4">
        <v>0.29299999999999998</v>
      </c>
      <c r="O96" s="4">
        <v>30</v>
      </c>
      <c r="P96" s="4">
        <v>59</v>
      </c>
      <c r="Q96" s="4">
        <v>0.50800000000000001</v>
      </c>
      <c r="R96" s="4">
        <v>12</v>
      </c>
      <c r="S96" s="4">
        <v>18</v>
      </c>
      <c r="T96" s="4">
        <v>0.66700000000000004</v>
      </c>
      <c r="U96" s="4">
        <v>11</v>
      </c>
      <c r="V96" s="4">
        <v>48</v>
      </c>
      <c r="W96" s="4">
        <v>45</v>
      </c>
      <c r="X96" s="4">
        <v>18</v>
      </c>
      <c r="Y96" s="4">
        <v>6</v>
      </c>
      <c r="Z96" s="4">
        <v>17</v>
      </c>
      <c r="AA96" s="4">
        <v>29</v>
      </c>
      <c r="AB96" s="4">
        <v>123</v>
      </c>
      <c r="AC96" s="5">
        <f t="shared" si="1"/>
        <v>2.6470588235294117</v>
      </c>
    </row>
    <row r="97" spans="1:29" ht="15.75" customHeight="1">
      <c r="A97" s="1" t="s">
        <v>193</v>
      </c>
      <c r="B97" s="3" t="s">
        <v>101</v>
      </c>
      <c r="C97" s="4" t="s">
        <v>97</v>
      </c>
      <c r="D97" s="4">
        <v>35</v>
      </c>
      <c r="E97" s="4">
        <v>445</v>
      </c>
      <c r="F97" s="4">
        <v>35</v>
      </c>
      <c r="G97" s="4">
        <v>15</v>
      </c>
      <c r="H97" s="4">
        <v>445</v>
      </c>
      <c r="I97" s="4">
        <v>41</v>
      </c>
      <c r="J97" s="4">
        <v>123</v>
      </c>
      <c r="K97" s="4">
        <v>0.33300000000000002</v>
      </c>
      <c r="L97" s="4">
        <v>22</v>
      </c>
      <c r="M97" s="4">
        <v>69</v>
      </c>
      <c r="N97" s="4">
        <v>0.31900000000000001</v>
      </c>
      <c r="O97" s="4">
        <v>19</v>
      </c>
      <c r="P97" s="4">
        <v>54</v>
      </c>
      <c r="Q97" s="4">
        <v>0.35199999999999998</v>
      </c>
      <c r="R97" s="4">
        <v>6</v>
      </c>
      <c r="S97" s="4">
        <v>9</v>
      </c>
      <c r="T97" s="4">
        <v>0.66700000000000004</v>
      </c>
      <c r="U97" s="4">
        <v>19</v>
      </c>
      <c r="V97" s="4">
        <v>69</v>
      </c>
      <c r="W97" s="4">
        <v>29</v>
      </c>
      <c r="X97" s="4">
        <v>13</v>
      </c>
      <c r="Y97" s="4">
        <v>7</v>
      </c>
      <c r="Z97" s="4">
        <v>20</v>
      </c>
      <c r="AA97" s="4">
        <v>42</v>
      </c>
      <c r="AB97" s="4">
        <v>110</v>
      </c>
      <c r="AC97" s="5">
        <f t="shared" si="1"/>
        <v>1.45</v>
      </c>
    </row>
    <row r="98" spans="1:29" ht="15.75" customHeight="1">
      <c r="A98" s="1" t="s">
        <v>194</v>
      </c>
      <c r="B98" s="3" t="s">
        <v>128</v>
      </c>
      <c r="C98" s="4" t="s">
        <v>8</v>
      </c>
      <c r="D98" s="4">
        <v>32</v>
      </c>
      <c r="E98" s="4">
        <v>441</v>
      </c>
      <c r="F98" s="4">
        <v>32</v>
      </c>
      <c r="G98" s="4">
        <v>10</v>
      </c>
      <c r="H98" s="4">
        <v>441</v>
      </c>
      <c r="I98" s="4">
        <v>56</v>
      </c>
      <c r="J98" s="4">
        <v>161</v>
      </c>
      <c r="K98" s="4">
        <v>0.34799999999999998</v>
      </c>
      <c r="L98" s="4">
        <v>9</v>
      </c>
      <c r="M98" s="4">
        <v>52</v>
      </c>
      <c r="N98" s="4">
        <v>0.17299999999999999</v>
      </c>
      <c r="O98" s="4">
        <v>47</v>
      </c>
      <c r="P98" s="4">
        <v>109</v>
      </c>
      <c r="Q98" s="4">
        <v>0.43099999999999999</v>
      </c>
      <c r="R98" s="4">
        <v>22</v>
      </c>
      <c r="S98" s="4">
        <v>36</v>
      </c>
      <c r="T98" s="4">
        <v>0.61099999999999999</v>
      </c>
      <c r="U98" s="4">
        <v>7</v>
      </c>
      <c r="V98" s="4">
        <v>46</v>
      </c>
      <c r="W98" s="4">
        <v>43</v>
      </c>
      <c r="X98" s="4">
        <v>20</v>
      </c>
      <c r="Y98" s="4">
        <v>8</v>
      </c>
      <c r="Z98" s="4">
        <v>29</v>
      </c>
      <c r="AA98" s="4">
        <v>52</v>
      </c>
      <c r="AB98" s="4">
        <v>143</v>
      </c>
      <c r="AC98" s="5">
        <f t="shared" si="1"/>
        <v>1.4827586206896552</v>
      </c>
    </row>
    <row r="99" spans="1:29" ht="15.75" customHeight="1">
      <c r="A99" s="1" t="s">
        <v>195</v>
      </c>
      <c r="B99" s="3" t="s">
        <v>110</v>
      </c>
      <c r="C99" s="4" t="s">
        <v>8</v>
      </c>
      <c r="D99" s="4">
        <v>33</v>
      </c>
      <c r="E99" s="4">
        <v>441</v>
      </c>
      <c r="F99" s="4">
        <v>33</v>
      </c>
      <c r="G99" s="4">
        <v>5</v>
      </c>
      <c r="H99" s="4">
        <v>441</v>
      </c>
      <c r="I99" s="4">
        <v>37</v>
      </c>
      <c r="J99" s="4">
        <v>131</v>
      </c>
      <c r="K99" s="4">
        <v>0.28199999999999997</v>
      </c>
      <c r="L99" s="4">
        <v>17</v>
      </c>
      <c r="M99" s="4">
        <v>62</v>
      </c>
      <c r="N99" s="4">
        <v>0.27400000000000002</v>
      </c>
      <c r="O99" s="4">
        <v>20</v>
      </c>
      <c r="P99" s="4">
        <v>69</v>
      </c>
      <c r="Q99" s="4">
        <v>0.28999999999999998</v>
      </c>
      <c r="R99" s="4">
        <v>15</v>
      </c>
      <c r="S99" s="4">
        <v>17</v>
      </c>
      <c r="T99" s="4">
        <v>0.88200000000000001</v>
      </c>
      <c r="U99" s="4">
        <v>2</v>
      </c>
      <c r="V99" s="4">
        <v>34</v>
      </c>
      <c r="W99" s="4">
        <v>62</v>
      </c>
      <c r="X99" s="4">
        <v>11</v>
      </c>
      <c r="Y99" s="4">
        <v>6</v>
      </c>
      <c r="Z99" s="4">
        <v>26</v>
      </c>
      <c r="AA99" s="4">
        <v>25</v>
      </c>
      <c r="AB99" s="4">
        <v>106</v>
      </c>
      <c r="AC99" s="5">
        <f t="shared" si="1"/>
        <v>2.3846153846153846</v>
      </c>
    </row>
    <row r="100" spans="1:29" ht="15.75" customHeight="1">
      <c r="A100" s="1" t="s">
        <v>196</v>
      </c>
      <c r="B100" s="3" t="s">
        <v>93</v>
      </c>
      <c r="C100" s="4" t="s">
        <v>91</v>
      </c>
      <c r="D100" s="4">
        <v>37</v>
      </c>
      <c r="E100" s="4">
        <v>437</v>
      </c>
      <c r="F100" s="4">
        <v>37</v>
      </c>
      <c r="G100" s="4">
        <v>0</v>
      </c>
      <c r="H100" s="4">
        <v>437</v>
      </c>
      <c r="I100" s="4">
        <v>49</v>
      </c>
      <c r="J100" s="4">
        <v>99</v>
      </c>
      <c r="K100" s="4">
        <v>0.495</v>
      </c>
      <c r="L100" s="4">
        <v>0</v>
      </c>
      <c r="M100" s="4">
        <v>0</v>
      </c>
      <c r="N100" s="4">
        <v>0</v>
      </c>
      <c r="O100" s="4">
        <v>49</v>
      </c>
      <c r="P100" s="4">
        <v>99</v>
      </c>
      <c r="Q100" s="4">
        <v>0.495</v>
      </c>
      <c r="R100" s="4">
        <v>27</v>
      </c>
      <c r="S100" s="4">
        <v>41</v>
      </c>
      <c r="T100" s="4">
        <v>0.65900000000000003</v>
      </c>
      <c r="U100" s="4">
        <v>30</v>
      </c>
      <c r="V100" s="4">
        <v>93</v>
      </c>
      <c r="W100" s="4">
        <v>8</v>
      </c>
      <c r="X100" s="4">
        <v>14</v>
      </c>
      <c r="Y100" s="4">
        <v>21</v>
      </c>
      <c r="Z100" s="4">
        <v>29</v>
      </c>
      <c r="AA100" s="4">
        <v>63</v>
      </c>
      <c r="AB100" s="4">
        <v>125</v>
      </c>
      <c r="AC100" s="5">
        <f t="shared" si="1"/>
        <v>0.27586206896551724</v>
      </c>
    </row>
    <row r="101" spans="1:29" ht="15.75" customHeight="1">
      <c r="A101" s="1" t="s">
        <v>197</v>
      </c>
      <c r="B101" s="3" t="s">
        <v>115</v>
      </c>
      <c r="C101" s="4" t="s">
        <v>8</v>
      </c>
      <c r="D101" s="4">
        <v>18</v>
      </c>
      <c r="E101" s="4">
        <v>419</v>
      </c>
      <c r="F101" s="4">
        <v>18</v>
      </c>
      <c r="G101" s="4">
        <v>18</v>
      </c>
      <c r="H101" s="4">
        <v>419</v>
      </c>
      <c r="I101" s="4">
        <v>81</v>
      </c>
      <c r="J101" s="4">
        <v>200</v>
      </c>
      <c r="K101" s="4">
        <v>0.40500000000000003</v>
      </c>
      <c r="L101" s="4">
        <v>16</v>
      </c>
      <c r="M101" s="4">
        <v>59</v>
      </c>
      <c r="N101" s="4">
        <v>0.27100000000000002</v>
      </c>
      <c r="O101" s="4">
        <v>65</v>
      </c>
      <c r="P101" s="4">
        <v>141</v>
      </c>
      <c r="Q101" s="4">
        <v>0.46100000000000002</v>
      </c>
      <c r="R101" s="4">
        <v>42</v>
      </c>
      <c r="S101" s="4">
        <v>56</v>
      </c>
      <c r="T101" s="4">
        <v>0.75</v>
      </c>
      <c r="U101" s="4">
        <v>11</v>
      </c>
      <c r="V101" s="4">
        <v>73</v>
      </c>
      <c r="W101" s="4">
        <v>55</v>
      </c>
      <c r="X101" s="4">
        <v>16</v>
      </c>
      <c r="Y101" s="4">
        <v>7</v>
      </c>
      <c r="Z101" s="4">
        <v>40</v>
      </c>
      <c r="AA101" s="4">
        <v>26</v>
      </c>
      <c r="AB101" s="4">
        <v>220</v>
      </c>
      <c r="AC101" s="5">
        <f t="shared" si="1"/>
        <v>1.375</v>
      </c>
    </row>
    <row r="102" spans="1:29" ht="15.75" customHeight="1">
      <c r="A102" s="1" t="s">
        <v>198</v>
      </c>
      <c r="B102" s="3" t="s">
        <v>83</v>
      </c>
      <c r="C102" s="4" t="s">
        <v>91</v>
      </c>
      <c r="D102" s="4">
        <v>22</v>
      </c>
      <c r="E102" s="4">
        <v>415</v>
      </c>
      <c r="F102" s="4">
        <v>22</v>
      </c>
      <c r="G102" s="4">
        <v>2</v>
      </c>
      <c r="H102" s="4">
        <v>415</v>
      </c>
      <c r="I102" s="4">
        <v>58</v>
      </c>
      <c r="J102" s="4">
        <v>114</v>
      </c>
      <c r="K102" s="4">
        <v>0.50900000000000001</v>
      </c>
      <c r="L102" s="4">
        <v>2</v>
      </c>
      <c r="M102" s="4">
        <v>12</v>
      </c>
      <c r="N102" s="4">
        <v>0.16700000000000001</v>
      </c>
      <c r="O102" s="4">
        <v>56</v>
      </c>
      <c r="P102" s="4">
        <v>102</v>
      </c>
      <c r="Q102" s="4">
        <v>0.54900000000000004</v>
      </c>
      <c r="R102" s="4">
        <v>22</v>
      </c>
      <c r="S102" s="4">
        <v>28</v>
      </c>
      <c r="T102" s="4">
        <v>0.78600000000000003</v>
      </c>
      <c r="U102" s="4">
        <v>31</v>
      </c>
      <c r="V102" s="4">
        <v>104</v>
      </c>
      <c r="W102" s="4">
        <v>20</v>
      </c>
      <c r="X102" s="4">
        <v>11</v>
      </c>
      <c r="Y102" s="4">
        <v>15</v>
      </c>
      <c r="Z102" s="4">
        <v>27</v>
      </c>
      <c r="AA102" s="4">
        <v>66</v>
      </c>
      <c r="AB102" s="4">
        <v>140</v>
      </c>
      <c r="AC102" s="5">
        <f t="shared" si="1"/>
        <v>0.7407407407407407</v>
      </c>
    </row>
    <row r="103" spans="1:29" ht="15.75" customHeight="1">
      <c r="A103" s="1" t="s">
        <v>199</v>
      </c>
      <c r="B103" s="3" t="s">
        <v>88</v>
      </c>
      <c r="C103" s="4" t="s">
        <v>8</v>
      </c>
      <c r="D103" s="4">
        <v>25</v>
      </c>
      <c r="E103" s="4">
        <v>405</v>
      </c>
      <c r="F103" s="4">
        <v>25</v>
      </c>
      <c r="G103" s="4">
        <v>6</v>
      </c>
      <c r="H103" s="4">
        <v>405</v>
      </c>
      <c r="I103" s="4">
        <v>52</v>
      </c>
      <c r="J103" s="4">
        <v>125</v>
      </c>
      <c r="K103" s="4">
        <v>0.41599999999999998</v>
      </c>
      <c r="L103" s="4">
        <v>15</v>
      </c>
      <c r="M103" s="4">
        <v>50</v>
      </c>
      <c r="N103" s="4">
        <v>0.3</v>
      </c>
      <c r="O103" s="4">
        <v>37</v>
      </c>
      <c r="P103" s="4">
        <v>75</v>
      </c>
      <c r="Q103" s="4">
        <v>0.49299999999999999</v>
      </c>
      <c r="R103" s="4">
        <v>12</v>
      </c>
      <c r="S103" s="4">
        <v>15</v>
      </c>
      <c r="T103" s="4">
        <v>0.8</v>
      </c>
      <c r="U103" s="4">
        <v>20</v>
      </c>
      <c r="V103" s="4">
        <v>45</v>
      </c>
      <c r="W103" s="4">
        <v>27</v>
      </c>
      <c r="X103" s="4">
        <v>15</v>
      </c>
      <c r="Y103" s="4">
        <v>5</v>
      </c>
      <c r="Z103" s="4">
        <v>23</v>
      </c>
      <c r="AA103" s="4">
        <v>30</v>
      </c>
      <c r="AB103" s="4">
        <v>131</v>
      </c>
      <c r="AC103" s="5">
        <f t="shared" si="1"/>
        <v>1.173913043478261</v>
      </c>
    </row>
    <row r="104" spans="1:29" ht="15.75" customHeight="1">
      <c r="A104" s="1" t="s">
        <v>200</v>
      </c>
      <c r="B104" s="3" t="s">
        <v>90</v>
      </c>
      <c r="C104" s="4" t="s">
        <v>91</v>
      </c>
      <c r="D104" s="4">
        <v>38</v>
      </c>
      <c r="E104" s="4">
        <v>405</v>
      </c>
      <c r="F104" s="4">
        <v>38</v>
      </c>
      <c r="G104" s="4">
        <v>7</v>
      </c>
      <c r="H104" s="4">
        <v>405</v>
      </c>
      <c r="I104" s="4">
        <v>53</v>
      </c>
      <c r="J104" s="4">
        <v>106</v>
      </c>
      <c r="K104" s="4">
        <v>0.5</v>
      </c>
      <c r="L104" s="4">
        <v>22</v>
      </c>
      <c r="M104" s="4">
        <v>57</v>
      </c>
      <c r="N104" s="4">
        <v>0.38600000000000001</v>
      </c>
      <c r="O104" s="4">
        <v>31</v>
      </c>
      <c r="P104" s="4">
        <v>49</v>
      </c>
      <c r="Q104" s="4">
        <v>0.63300000000000001</v>
      </c>
      <c r="R104" s="4">
        <v>13</v>
      </c>
      <c r="S104" s="4">
        <v>17</v>
      </c>
      <c r="T104" s="4">
        <v>0.76500000000000001</v>
      </c>
      <c r="U104" s="4">
        <v>23</v>
      </c>
      <c r="V104" s="4">
        <v>73</v>
      </c>
      <c r="W104" s="4">
        <v>9</v>
      </c>
      <c r="X104" s="4">
        <v>13</v>
      </c>
      <c r="Y104" s="4">
        <v>5</v>
      </c>
      <c r="Z104" s="4">
        <v>14</v>
      </c>
      <c r="AA104" s="4">
        <v>59</v>
      </c>
      <c r="AB104" s="4">
        <v>141</v>
      </c>
      <c r="AC104" s="5">
        <f t="shared" si="1"/>
        <v>0.6428571428571429</v>
      </c>
    </row>
    <row r="105" spans="1:29" ht="15.75" customHeight="1">
      <c r="A105" s="1" t="s">
        <v>201</v>
      </c>
      <c r="B105" s="3" t="s">
        <v>93</v>
      </c>
      <c r="C105" s="4" t="s">
        <v>8</v>
      </c>
      <c r="D105" s="4">
        <v>31</v>
      </c>
      <c r="E105" s="4">
        <v>393</v>
      </c>
      <c r="F105" s="4">
        <v>31</v>
      </c>
      <c r="G105" s="4">
        <v>1</v>
      </c>
      <c r="H105" s="4">
        <v>393</v>
      </c>
      <c r="I105" s="4">
        <v>26</v>
      </c>
      <c r="J105" s="4">
        <v>72</v>
      </c>
      <c r="K105" s="4">
        <v>0.36099999999999999</v>
      </c>
      <c r="L105" s="4">
        <v>13</v>
      </c>
      <c r="M105" s="4">
        <v>37</v>
      </c>
      <c r="N105" s="4">
        <v>0.35099999999999998</v>
      </c>
      <c r="O105" s="4">
        <v>13</v>
      </c>
      <c r="P105" s="4">
        <v>35</v>
      </c>
      <c r="Q105" s="4">
        <v>0.371</v>
      </c>
      <c r="R105" s="4">
        <v>31</v>
      </c>
      <c r="S105" s="4">
        <v>37</v>
      </c>
      <c r="T105" s="4">
        <v>0.83799999999999997</v>
      </c>
      <c r="U105" s="4">
        <v>13</v>
      </c>
      <c r="V105" s="4">
        <v>44</v>
      </c>
      <c r="W105" s="4">
        <v>58</v>
      </c>
      <c r="X105" s="4">
        <v>14</v>
      </c>
      <c r="Y105" s="4">
        <v>7</v>
      </c>
      <c r="Z105" s="4">
        <v>15</v>
      </c>
      <c r="AA105" s="4">
        <v>32</v>
      </c>
      <c r="AB105" s="4">
        <v>96</v>
      </c>
      <c r="AC105" s="5">
        <f t="shared" si="1"/>
        <v>3.8666666666666667</v>
      </c>
    </row>
    <row r="106" spans="1:29" ht="15.75" customHeight="1">
      <c r="A106" s="1" t="s">
        <v>202</v>
      </c>
      <c r="B106" s="3" t="s">
        <v>90</v>
      </c>
      <c r="C106" s="4" t="s">
        <v>8</v>
      </c>
      <c r="D106" s="4">
        <v>34</v>
      </c>
      <c r="E106" s="4">
        <v>392</v>
      </c>
      <c r="F106" s="4">
        <v>34</v>
      </c>
      <c r="G106" s="4">
        <v>2</v>
      </c>
      <c r="H106" s="4">
        <v>392</v>
      </c>
      <c r="I106" s="4">
        <v>27</v>
      </c>
      <c r="J106" s="4">
        <v>88</v>
      </c>
      <c r="K106" s="4">
        <v>0.307</v>
      </c>
      <c r="L106" s="4">
        <v>22</v>
      </c>
      <c r="M106" s="4">
        <v>62</v>
      </c>
      <c r="N106" s="4">
        <v>0.35499999999999998</v>
      </c>
      <c r="O106" s="4">
        <v>5</v>
      </c>
      <c r="P106" s="4">
        <v>26</v>
      </c>
      <c r="Q106" s="4">
        <v>0.192</v>
      </c>
      <c r="R106" s="4">
        <v>11</v>
      </c>
      <c r="S106" s="4">
        <v>12</v>
      </c>
      <c r="T106" s="4">
        <v>0.91700000000000004</v>
      </c>
      <c r="U106" s="4">
        <v>6</v>
      </c>
      <c r="V106" s="4">
        <v>54</v>
      </c>
      <c r="W106" s="4">
        <v>30</v>
      </c>
      <c r="X106" s="4">
        <v>7</v>
      </c>
      <c r="Y106" s="4">
        <v>8</v>
      </c>
      <c r="Z106" s="4">
        <v>21</v>
      </c>
      <c r="AA106" s="4">
        <v>29</v>
      </c>
      <c r="AB106" s="4">
        <v>87</v>
      </c>
      <c r="AC106" s="5">
        <f t="shared" si="1"/>
        <v>1.4285714285714286</v>
      </c>
    </row>
    <row r="107" spans="1:29" ht="15.75" customHeight="1">
      <c r="A107" s="1" t="s">
        <v>203</v>
      </c>
      <c r="B107" s="3" t="s">
        <v>93</v>
      </c>
      <c r="C107" s="4" t="s">
        <v>8</v>
      </c>
      <c r="D107" s="4">
        <v>24</v>
      </c>
      <c r="E107" s="4">
        <v>392</v>
      </c>
      <c r="F107" s="4">
        <v>24</v>
      </c>
      <c r="G107" s="4">
        <v>0</v>
      </c>
      <c r="H107" s="4">
        <v>392</v>
      </c>
      <c r="I107" s="4">
        <v>38</v>
      </c>
      <c r="J107" s="4">
        <v>109</v>
      </c>
      <c r="K107" s="4">
        <v>0.34899999999999998</v>
      </c>
      <c r="L107" s="4">
        <v>6</v>
      </c>
      <c r="M107" s="4">
        <v>24</v>
      </c>
      <c r="N107" s="4">
        <v>0.25</v>
      </c>
      <c r="O107" s="4">
        <v>32</v>
      </c>
      <c r="P107" s="4">
        <v>85</v>
      </c>
      <c r="Q107" s="4">
        <v>0.376</v>
      </c>
      <c r="R107" s="4">
        <v>36</v>
      </c>
      <c r="S107" s="4">
        <v>46</v>
      </c>
      <c r="T107" s="4">
        <v>0.78300000000000003</v>
      </c>
      <c r="U107" s="4">
        <v>11</v>
      </c>
      <c r="V107" s="4">
        <v>37</v>
      </c>
      <c r="W107" s="4">
        <v>19</v>
      </c>
      <c r="X107" s="4">
        <v>11</v>
      </c>
      <c r="Y107" s="4">
        <v>1</v>
      </c>
      <c r="Z107" s="4">
        <v>15</v>
      </c>
      <c r="AA107" s="4">
        <v>29</v>
      </c>
      <c r="AB107" s="4">
        <v>118</v>
      </c>
      <c r="AC107" s="5">
        <f t="shared" si="1"/>
        <v>1.2666666666666666</v>
      </c>
    </row>
    <row r="108" spans="1:29" ht="15.75" customHeight="1">
      <c r="A108" s="1" t="s">
        <v>204</v>
      </c>
      <c r="B108" s="3" t="s">
        <v>85</v>
      </c>
      <c r="C108" s="4" t="s">
        <v>8</v>
      </c>
      <c r="D108" s="4">
        <v>16</v>
      </c>
      <c r="E108" s="4">
        <v>379</v>
      </c>
      <c r="F108" s="4">
        <v>16</v>
      </c>
      <c r="G108" s="4">
        <v>8</v>
      </c>
      <c r="H108" s="4">
        <v>379</v>
      </c>
      <c r="I108" s="4">
        <v>42</v>
      </c>
      <c r="J108" s="4">
        <v>131</v>
      </c>
      <c r="K108" s="4">
        <v>0.32100000000000001</v>
      </c>
      <c r="L108" s="4">
        <v>21</v>
      </c>
      <c r="M108" s="4">
        <v>69</v>
      </c>
      <c r="N108" s="4">
        <v>0.30399999999999999</v>
      </c>
      <c r="O108" s="4">
        <v>21</v>
      </c>
      <c r="P108" s="4">
        <v>62</v>
      </c>
      <c r="Q108" s="4">
        <v>0.33900000000000002</v>
      </c>
      <c r="R108" s="4">
        <v>24</v>
      </c>
      <c r="S108" s="4">
        <v>27</v>
      </c>
      <c r="T108" s="4">
        <v>0.88900000000000001</v>
      </c>
      <c r="U108" s="4">
        <v>1</v>
      </c>
      <c r="V108" s="4">
        <v>37</v>
      </c>
      <c r="W108" s="4">
        <v>53</v>
      </c>
      <c r="X108" s="4">
        <v>17</v>
      </c>
      <c r="Y108" s="4">
        <v>2</v>
      </c>
      <c r="Z108" s="4">
        <v>31</v>
      </c>
      <c r="AA108" s="4">
        <v>22</v>
      </c>
      <c r="AB108" s="4">
        <v>129</v>
      </c>
      <c r="AC108" s="5">
        <f t="shared" si="1"/>
        <v>1.7096774193548387</v>
      </c>
    </row>
    <row r="109" spans="1:29" ht="15.75" customHeight="1">
      <c r="A109" s="1" t="s">
        <v>205</v>
      </c>
      <c r="B109" s="3" t="s">
        <v>110</v>
      </c>
      <c r="C109" s="4" t="s">
        <v>8</v>
      </c>
      <c r="D109" s="4">
        <v>29</v>
      </c>
      <c r="E109" s="4">
        <v>379</v>
      </c>
      <c r="F109" s="4">
        <v>29</v>
      </c>
      <c r="G109" s="4">
        <v>0</v>
      </c>
      <c r="H109" s="4">
        <v>379</v>
      </c>
      <c r="I109" s="4">
        <v>24</v>
      </c>
      <c r="J109" s="4">
        <v>79</v>
      </c>
      <c r="K109" s="4">
        <v>0.30399999999999999</v>
      </c>
      <c r="L109" s="4">
        <v>10</v>
      </c>
      <c r="M109" s="4">
        <v>41</v>
      </c>
      <c r="N109" s="4">
        <v>0.24399999999999999</v>
      </c>
      <c r="O109" s="4">
        <v>14</v>
      </c>
      <c r="P109" s="4">
        <v>38</v>
      </c>
      <c r="Q109" s="4">
        <v>0.36799999999999999</v>
      </c>
      <c r="R109" s="4">
        <v>9</v>
      </c>
      <c r="S109" s="4">
        <v>13</v>
      </c>
      <c r="T109" s="4">
        <v>0.69199999999999995</v>
      </c>
      <c r="U109" s="4">
        <v>6</v>
      </c>
      <c r="V109" s="4">
        <v>28</v>
      </c>
      <c r="W109" s="4">
        <v>62</v>
      </c>
      <c r="X109" s="4">
        <v>16</v>
      </c>
      <c r="Y109" s="4">
        <v>1</v>
      </c>
      <c r="Z109" s="4">
        <v>34</v>
      </c>
      <c r="AA109" s="4">
        <v>26</v>
      </c>
      <c r="AB109" s="4">
        <v>67</v>
      </c>
      <c r="AC109" s="5">
        <f t="shared" si="1"/>
        <v>1.8235294117647058</v>
      </c>
    </row>
    <row r="110" spans="1:29" ht="15.75" customHeight="1">
      <c r="A110" s="1" t="s">
        <v>206</v>
      </c>
      <c r="B110" s="4" t="s">
        <v>104</v>
      </c>
      <c r="C110" s="4" t="s">
        <v>91</v>
      </c>
      <c r="D110" s="4">
        <v>26</v>
      </c>
      <c r="E110" s="4">
        <v>352</v>
      </c>
      <c r="F110" s="4">
        <v>26</v>
      </c>
      <c r="G110" s="4">
        <v>0</v>
      </c>
      <c r="H110" s="4">
        <v>352</v>
      </c>
      <c r="I110" s="4">
        <v>50</v>
      </c>
      <c r="J110" s="4">
        <v>87</v>
      </c>
      <c r="K110" s="4">
        <v>0.57499999999999996</v>
      </c>
      <c r="L110" s="4">
        <v>0</v>
      </c>
      <c r="M110" s="4">
        <v>2</v>
      </c>
      <c r="N110" s="4">
        <v>0</v>
      </c>
      <c r="O110" s="4">
        <v>50</v>
      </c>
      <c r="P110" s="4">
        <v>85</v>
      </c>
      <c r="Q110" s="4">
        <v>0.58799999999999997</v>
      </c>
      <c r="R110" s="4">
        <v>28</v>
      </c>
      <c r="S110" s="4">
        <v>40</v>
      </c>
      <c r="T110" s="4">
        <v>0.7</v>
      </c>
      <c r="U110" s="4">
        <v>34</v>
      </c>
      <c r="V110" s="4">
        <v>105</v>
      </c>
      <c r="W110" s="4">
        <v>15</v>
      </c>
      <c r="X110" s="4">
        <v>23</v>
      </c>
      <c r="Y110" s="4">
        <v>19</v>
      </c>
      <c r="Z110" s="4">
        <v>13</v>
      </c>
      <c r="AA110" s="4">
        <v>41</v>
      </c>
      <c r="AB110" s="4">
        <v>128</v>
      </c>
      <c r="AC110" s="5">
        <f t="shared" si="1"/>
        <v>1.1538461538461537</v>
      </c>
    </row>
    <row r="111" spans="1:29" ht="15.75" customHeight="1">
      <c r="A111" s="1" t="s">
        <v>207</v>
      </c>
      <c r="B111" s="4" t="s">
        <v>101</v>
      </c>
      <c r="C111" s="4" t="s">
        <v>86</v>
      </c>
      <c r="D111" s="4">
        <v>12</v>
      </c>
      <c r="E111" s="4">
        <v>351</v>
      </c>
      <c r="F111" s="4">
        <v>12</v>
      </c>
      <c r="G111" s="4">
        <v>11</v>
      </c>
      <c r="H111" s="4">
        <v>351</v>
      </c>
      <c r="I111" s="4">
        <v>50</v>
      </c>
      <c r="J111" s="4">
        <v>104</v>
      </c>
      <c r="K111" s="4">
        <v>0.48099999999999998</v>
      </c>
      <c r="L111" s="4">
        <v>10</v>
      </c>
      <c r="M111" s="4">
        <v>31</v>
      </c>
      <c r="N111" s="4">
        <v>0.32300000000000001</v>
      </c>
      <c r="O111" s="4">
        <v>40</v>
      </c>
      <c r="P111" s="4">
        <v>73</v>
      </c>
      <c r="Q111" s="4">
        <v>0.54800000000000004</v>
      </c>
      <c r="R111" s="4">
        <v>14</v>
      </c>
      <c r="S111" s="4">
        <v>19</v>
      </c>
      <c r="T111" s="4">
        <v>0.73699999999999999</v>
      </c>
      <c r="U111" s="4">
        <v>9</v>
      </c>
      <c r="V111" s="4">
        <v>48</v>
      </c>
      <c r="W111" s="4">
        <v>44</v>
      </c>
      <c r="X111" s="4">
        <v>20</v>
      </c>
      <c r="Y111" s="4">
        <v>3</v>
      </c>
      <c r="Z111" s="4">
        <v>17</v>
      </c>
      <c r="AA111" s="4">
        <v>21</v>
      </c>
      <c r="AB111" s="4">
        <v>124</v>
      </c>
      <c r="AC111" s="5">
        <f t="shared" si="1"/>
        <v>2.5882352941176472</v>
      </c>
    </row>
    <row r="112" spans="1:29" ht="15.75" customHeight="1">
      <c r="A112" s="1" t="s">
        <v>208</v>
      </c>
      <c r="B112" s="3" t="s">
        <v>99</v>
      </c>
      <c r="C112" s="4" t="s">
        <v>86</v>
      </c>
      <c r="D112" s="4">
        <v>31</v>
      </c>
      <c r="E112" s="4">
        <v>336</v>
      </c>
      <c r="F112" s="4">
        <v>31</v>
      </c>
      <c r="G112" s="4">
        <v>3</v>
      </c>
      <c r="H112" s="4">
        <v>336</v>
      </c>
      <c r="I112" s="4">
        <v>35</v>
      </c>
      <c r="J112" s="4">
        <v>86</v>
      </c>
      <c r="K112" s="4">
        <v>0.40699999999999997</v>
      </c>
      <c r="L112" s="4">
        <v>17</v>
      </c>
      <c r="M112" s="4">
        <v>53</v>
      </c>
      <c r="N112" s="4">
        <v>0.32100000000000001</v>
      </c>
      <c r="O112" s="4">
        <v>18</v>
      </c>
      <c r="P112" s="4">
        <v>33</v>
      </c>
      <c r="Q112" s="4">
        <v>0.54500000000000004</v>
      </c>
      <c r="R112" s="4">
        <v>11</v>
      </c>
      <c r="S112" s="4">
        <v>20</v>
      </c>
      <c r="T112" s="4">
        <v>0.55000000000000004</v>
      </c>
      <c r="U112" s="4">
        <v>15</v>
      </c>
      <c r="V112" s="4">
        <v>45</v>
      </c>
      <c r="W112" s="4">
        <v>9</v>
      </c>
      <c r="X112" s="4">
        <v>16</v>
      </c>
      <c r="Y112" s="4">
        <v>11</v>
      </c>
      <c r="Z112" s="4">
        <v>15</v>
      </c>
      <c r="AA112" s="4">
        <v>28</v>
      </c>
      <c r="AB112" s="4">
        <v>98</v>
      </c>
      <c r="AC112" s="5">
        <f t="shared" si="1"/>
        <v>0.6</v>
      </c>
    </row>
    <row r="113" spans="1:29" ht="15.75" customHeight="1">
      <c r="A113" s="1" t="s">
        <v>209</v>
      </c>
      <c r="B113" s="3" t="s">
        <v>85</v>
      </c>
      <c r="C113" s="4" t="s">
        <v>8</v>
      </c>
      <c r="D113" s="4">
        <v>21</v>
      </c>
      <c r="E113" s="4">
        <v>335</v>
      </c>
      <c r="F113" s="4">
        <v>21</v>
      </c>
      <c r="G113" s="4">
        <v>12</v>
      </c>
      <c r="H113" s="4">
        <v>335</v>
      </c>
      <c r="I113" s="4">
        <v>32</v>
      </c>
      <c r="J113" s="4">
        <v>75</v>
      </c>
      <c r="K113" s="4">
        <v>0.42699999999999999</v>
      </c>
      <c r="L113" s="4">
        <v>7</v>
      </c>
      <c r="M113" s="4">
        <v>20</v>
      </c>
      <c r="N113" s="4">
        <v>0.35</v>
      </c>
      <c r="O113" s="4">
        <v>25</v>
      </c>
      <c r="P113" s="4">
        <v>55</v>
      </c>
      <c r="Q113" s="4">
        <v>0.45500000000000002</v>
      </c>
      <c r="R113" s="4">
        <v>20</v>
      </c>
      <c r="S113" s="4">
        <v>23</v>
      </c>
      <c r="T113" s="4">
        <v>0.87</v>
      </c>
      <c r="U113" s="4">
        <v>6</v>
      </c>
      <c r="V113" s="4">
        <v>38</v>
      </c>
      <c r="W113" s="4">
        <v>54</v>
      </c>
      <c r="X113" s="4">
        <v>15</v>
      </c>
      <c r="Y113" s="4">
        <v>1</v>
      </c>
      <c r="Z113" s="4">
        <v>25</v>
      </c>
      <c r="AA113" s="4">
        <v>44</v>
      </c>
      <c r="AB113" s="4">
        <v>91</v>
      </c>
      <c r="AC113" s="5">
        <f t="shared" si="1"/>
        <v>2.16</v>
      </c>
    </row>
    <row r="114" spans="1:29" ht="15.75" customHeight="1">
      <c r="A114" s="1" t="s">
        <v>210</v>
      </c>
      <c r="B114" s="3" t="s">
        <v>85</v>
      </c>
      <c r="C114" s="4" t="s">
        <v>86</v>
      </c>
      <c r="D114" s="4">
        <v>15</v>
      </c>
      <c r="E114" s="4">
        <v>329</v>
      </c>
      <c r="F114" s="4">
        <v>15</v>
      </c>
      <c r="G114" s="4">
        <v>15</v>
      </c>
      <c r="H114" s="4">
        <v>329</v>
      </c>
      <c r="I114" s="4">
        <v>41</v>
      </c>
      <c r="J114" s="4">
        <v>103</v>
      </c>
      <c r="K114" s="4">
        <v>0.39800000000000002</v>
      </c>
      <c r="L114" s="4">
        <v>10</v>
      </c>
      <c r="M114" s="4">
        <v>31</v>
      </c>
      <c r="N114" s="4">
        <v>0.32300000000000001</v>
      </c>
      <c r="O114" s="4">
        <v>31</v>
      </c>
      <c r="P114" s="4">
        <v>72</v>
      </c>
      <c r="Q114" s="4">
        <v>0.43099999999999999</v>
      </c>
      <c r="R114" s="4">
        <v>21</v>
      </c>
      <c r="S114" s="4">
        <v>25</v>
      </c>
      <c r="T114" s="4">
        <v>0.84</v>
      </c>
      <c r="U114" s="4">
        <v>18</v>
      </c>
      <c r="V114" s="4">
        <v>80</v>
      </c>
      <c r="W114" s="4">
        <v>25</v>
      </c>
      <c r="X114" s="4">
        <v>16</v>
      </c>
      <c r="Y114" s="4">
        <v>35</v>
      </c>
      <c r="Z114" s="4">
        <v>34</v>
      </c>
      <c r="AA114" s="4">
        <v>60</v>
      </c>
      <c r="AB114" s="4">
        <v>113</v>
      </c>
      <c r="AC114" s="5">
        <f t="shared" si="1"/>
        <v>0.73529411764705888</v>
      </c>
    </row>
    <row r="115" spans="1:29" ht="15.75" customHeight="1">
      <c r="A115" s="1" t="s">
        <v>211</v>
      </c>
      <c r="B115" s="3" t="s">
        <v>110</v>
      </c>
      <c r="C115" s="4" t="s">
        <v>8</v>
      </c>
      <c r="D115" s="4">
        <v>22</v>
      </c>
      <c r="E115" s="4">
        <v>328</v>
      </c>
      <c r="F115" s="4">
        <v>22</v>
      </c>
      <c r="G115" s="4">
        <v>4</v>
      </c>
      <c r="H115" s="4">
        <v>328</v>
      </c>
      <c r="I115" s="4">
        <v>21</v>
      </c>
      <c r="J115" s="4">
        <v>62</v>
      </c>
      <c r="K115" s="4">
        <v>0.33900000000000002</v>
      </c>
      <c r="L115" s="4">
        <v>6</v>
      </c>
      <c r="M115" s="4">
        <v>30</v>
      </c>
      <c r="N115" s="4">
        <v>0.2</v>
      </c>
      <c r="O115" s="4">
        <v>15</v>
      </c>
      <c r="P115" s="4">
        <v>32</v>
      </c>
      <c r="Q115" s="4">
        <v>0.46899999999999997</v>
      </c>
      <c r="R115" s="4">
        <v>10</v>
      </c>
      <c r="S115" s="4">
        <v>18</v>
      </c>
      <c r="T115" s="4">
        <v>0.55600000000000005</v>
      </c>
      <c r="U115" s="4">
        <v>6</v>
      </c>
      <c r="V115" s="4">
        <v>28</v>
      </c>
      <c r="W115" s="4">
        <v>28</v>
      </c>
      <c r="X115" s="4">
        <v>15</v>
      </c>
      <c r="Y115" s="4">
        <v>10</v>
      </c>
      <c r="Z115" s="4">
        <v>22</v>
      </c>
      <c r="AA115" s="4">
        <v>22</v>
      </c>
      <c r="AB115" s="4">
        <v>58</v>
      </c>
      <c r="AC115" s="5">
        <f t="shared" si="1"/>
        <v>1.2727272727272727</v>
      </c>
    </row>
    <row r="116" spans="1:29" ht="15.75" customHeight="1">
      <c r="A116" s="1" t="s">
        <v>212</v>
      </c>
      <c r="B116" s="3" t="s">
        <v>88</v>
      </c>
      <c r="C116" s="4" t="s">
        <v>8</v>
      </c>
      <c r="D116" s="4">
        <v>17</v>
      </c>
      <c r="E116" s="4">
        <v>304</v>
      </c>
      <c r="F116" s="4">
        <v>17</v>
      </c>
      <c r="G116" s="4">
        <v>2</v>
      </c>
      <c r="H116" s="4">
        <v>304</v>
      </c>
      <c r="I116" s="4">
        <v>49</v>
      </c>
      <c r="J116" s="4">
        <v>138</v>
      </c>
      <c r="K116" s="4">
        <v>0.35499999999999998</v>
      </c>
      <c r="L116" s="4">
        <v>14</v>
      </c>
      <c r="M116" s="4">
        <v>36</v>
      </c>
      <c r="N116" s="4">
        <v>0.38900000000000001</v>
      </c>
      <c r="O116" s="4">
        <v>35</v>
      </c>
      <c r="P116" s="4">
        <v>102</v>
      </c>
      <c r="Q116" s="4">
        <v>0.34300000000000003</v>
      </c>
      <c r="R116" s="4">
        <v>34</v>
      </c>
      <c r="S116" s="4">
        <v>43</v>
      </c>
      <c r="T116" s="4">
        <v>0.79100000000000004</v>
      </c>
      <c r="U116" s="4">
        <v>15</v>
      </c>
      <c r="V116" s="4">
        <v>56</v>
      </c>
      <c r="W116" s="4">
        <v>24</v>
      </c>
      <c r="X116" s="4">
        <v>16</v>
      </c>
      <c r="Y116" s="4">
        <v>4</v>
      </c>
      <c r="Z116" s="4">
        <v>18</v>
      </c>
      <c r="AA116" s="4">
        <v>35</v>
      </c>
      <c r="AB116" s="4">
        <v>146</v>
      </c>
      <c r="AC116" s="5">
        <f t="shared" si="1"/>
        <v>1.3333333333333333</v>
      </c>
    </row>
    <row r="117" spans="1:29" ht="15.75" customHeight="1">
      <c r="A117" s="1" t="s">
        <v>213</v>
      </c>
      <c r="B117" s="3" t="s">
        <v>85</v>
      </c>
      <c r="C117" s="4" t="s">
        <v>8</v>
      </c>
      <c r="D117" s="4">
        <v>29</v>
      </c>
      <c r="E117" s="4">
        <v>257</v>
      </c>
      <c r="F117" s="4">
        <v>29</v>
      </c>
      <c r="G117" s="4">
        <v>0</v>
      </c>
      <c r="H117" s="4">
        <v>257</v>
      </c>
      <c r="I117" s="4">
        <v>36</v>
      </c>
      <c r="J117" s="4">
        <v>112</v>
      </c>
      <c r="K117" s="4">
        <v>0.32100000000000001</v>
      </c>
      <c r="L117" s="4">
        <v>11</v>
      </c>
      <c r="M117" s="4">
        <v>37</v>
      </c>
      <c r="N117" s="4">
        <v>0.29699999999999999</v>
      </c>
      <c r="O117" s="4">
        <v>25</v>
      </c>
      <c r="P117" s="4">
        <v>75</v>
      </c>
      <c r="Q117" s="4">
        <v>0.33300000000000002</v>
      </c>
      <c r="R117" s="4">
        <v>20</v>
      </c>
      <c r="S117" s="4">
        <v>29</v>
      </c>
      <c r="T117" s="4">
        <v>0.69</v>
      </c>
      <c r="U117" s="4">
        <v>3</v>
      </c>
      <c r="V117" s="4">
        <v>18</v>
      </c>
      <c r="W117" s="4">
        <v>17</v>
      </c>
      <c r="X117" s="4">
        <v>9</v>
      </c>
      <c r="Y117" s="4">
        <v>3</v>
      </c>
      <c r="Z117" s="4">
        <v>21</v>
      </c>
      <c r="AA117" s="4">
        <v>22</v>
      </c>
      <c r="AB117" s="4">
        <v>103</v>
      </c>
      <c r="AC117" s="5">
        <f t="shared" si="1"/>
        <v>0.80952380952380953</v>
      </c>
    </row>
    <row r="118" spans="1:29" ht="15.75" customHeight="1">
      <c r="A118" s="1" t="s">
        <v>214</v>
      </c>
      <c r="B118" s="3" t="s">
        <v>104</v>
      </c>
      <c r="C118" s="4" t="s">
        <v>8</v>
      </c>
      <c r="D118" s="4">
        <v>26</v>
      </c>
      <c r="E118" s="4">
        <v>257</v>
      </c>
      <c r="F118" s="4">
        <v>26</v>
      </c>
      <c r="G118" s="4">
        <v>0</v>
      </c>
      <c r="H118" s="4">
        <v>257</v>
      </c>
      <c r="I118" s="4">
        <v>25</v>
      </c>
      <c r="J118" s="4">
        <v>74</v>
      </c>
      <c r="K118" s="4">
        <v>0.33800000000000002</v>
      </c>
      <c r="L118" s="4">
        <v>16</v>
      </c>
      <c r="M118" s="4">
        <v>42</v>
      </c>
      <c r="N118" s="4">
        <v>0.38100000000000001</v>
      </c>
      <c r="O118" s="4">
        <v>9</v>
      </c>
      <c r="P118" s="4">
        <v>32</v>
      </c>
      <c r="Q118" s="4">
        <v>0.28100000000000003</v>
      </c>
      <c r="R118" s="4">
        <v>21</v>
      </c>
      <c r="S118" s="4">
        <v>27</v>
      </c>
      <c r="T118" s="4">
        <v>0.77800000000000002</v>
      </c>
      <c r="U118" s="4">
        <v>9</v>
      </c>
      <c r="V118" s="4">
        <v>22</v>
      </c>
      <c r="W118" s="4">
        <v>20</v>
      </c>
      <c r="X118" s="4">
        <v>9</v>
      </c>
      <c r="Y118" s="4">
        <v>1</v>
      </c>
      <c r="Z118" s="4">
        <v>14</v>
      </c>
      <c r="AA118" s="4">
        <v>26</v>
      </c>
      <c r="AB118" s="4">
        <v>87</v>
      </c>
      <c r="AC118" s="5">
        <f t="shared" si="1"/>
        <v>1.4285714285714286</v>
      </c>
    </row>
    <row r="119" spans="1:29" ht="15.75" customHeight="1">
      <c r="A119" s="1" t="s">
        <v>215</v>
      </c>
      <c r="B119" s="3" t="s">
        <v>128</v>
      </c>
      <c r="C119" s="4" t="s">
        <v>124</v>
      </c>
      <c r="D119" s="4">
        <v>27</v>
      </c>
      <c r="E119" s="4">
        <v>253</v>
      </c>
      <c r="F119" s="4">
        <v>27</v>
      </c>
      <c r="G119" s="4">
        <v>2</v>
      </c>
      <c r="H119" s="4">
        <v>253</v>
      </c>
      <c r="I119" s="4">
        <v>16</v>
      </c>
      <c r="J119" s="4">
        <v>26</v>
      </c>
      <c r="K119" s="4">
        <v>0.61499999999999999</v>
      </c>
      <c r="L119" s="4">
        <v>0</v>
      </c>
      <c r="M119" s="4">
        <v>0</v>
      </c>
      <c r="N119" s="4">
        <v>0</v>
      </c>
      <c r="O119" s="4">
        <v>16</v>
      </c>
      <c r="P119" s="4">
        <v>26</v>
      </c>
      <c r="Q119" s="4">
        <v>0.61499999999999999</v>
      </c>
      <c r="R119" s="4">
        <v>1</v>
      </c>
      <c r="S119" s="4">
        <v>2</v>
      </c>
      <c r="T119" s="4">
        <v>0.5</v>
      </c>
      <c r="U119" s="4">
        <v>11</v>
      </c>
      <c r="V119" s="4">
        <v>53</v>
      </c>
      <c r="W119" s="4">
        <v>10</v>
      </c>
      <c r="X119" s="4">
        <v>9</v>
      </c>
      <c r="Y119" s="4">
        <v>13</v>
      </c>
      <c r="Z119" s="4">
        <v>12</v>
      </c>
      <c r="AA119" s="4">
        <v>28</v>
      </c>
      <c r="AB119" s="4">
        <v>33</v>
      </c>
      <c r="AC119" s="5">
        <f t="shared" si="1"/>
        <v>0.83333333333333337</v>
      </c>
    </row>
    <row r="120" spans="1:29" ht="15.75" customHeight="1">
      <c r="A120" s="1" t="s">
        <v>216</v>
      </c>
      <c r="B120" s="3" t="s">
        <v>128</v>
      </c>
      <c r="C120" s="4" t="s">
        <v>108</v>
      </c>
      <c r="D120" s="4">
        <v>9</v>
      </c>
      <c r="E120" s="4">
        <v>249</v>
      </c>
      <c r="F120" s="4">
        <v>9</v>
      </c>
      <c r="G120" s="4">
        <v>9</v>
      </c>
      <c r="H120" s="4">
        <v>249</v>
      </c>
      <c r="I120" s="4">
        <v>37</v>
      </c>
      <c r="J120" s="4">
        <v>76</v>
      </c>
      <c r="K120" s="4">
        <v>0.48699999999999999</v>
      </c>
      <c r="L120" s="4">
        <v>0</v>
      </c>
      <c r="M120" s="4">
        <v>0</v>
      </c>
      <c r="N120" s="4">
        <v>0</v>
      </c>
      <c r="O120" s="4">
        <v>37</v>
      </c>
      <c r="P120" s="4">
        <v>76</v>
      </c>
      <c r="Q120" s="4">
        <v>0.48699999999999999</v>
      </c>
      <c r="R120" s="4">
        <v>16</v>
      </c>
      <c r="S120" s="4">
        <v>24</v>
      </c>
      <c r="T120" s="4">
        <v>0.66700000000000004</v>
      </c>
      <c r="U120" s="4">
        <v>25</v>
      </c>
      <c r="V120" s="4">
        <v>63</v>
      </c>
      <c r="W120" s="4">
        <v>14</v>
      </c>
      <c r="X120" s="4">
        <v>15</v>
      </c>
      <c r="Y120" s="4">
        <v>15</v>
      </c>
      <c r="Z120" s="4">
        <v>15</v>
      </c>
      <c r="AA120" s="4">
        <v>19</v>
      </c>
      <c r="AB120" s="4">
        <v>90</v>
      </c>
      <c r="AC120" s="5">
        <f t="shared" si="1"/>
        <v>0.93333333333333335</v>
      </c>
    </row>
    <row r="121" spans="1:29" ht="15.75" customHeight="1">
      <c r="A121" s="1" t="s">
        <v>217</v>
      </c>
      <c r="B121" s="3" t="s">
        <v>90</v>
      </c>
      <c r="C121" s="4" t="s">
        <v>8</v>
      </c>
      <c r="D121" s="4">
        <v>31</v>
      </c>
      <c r="E121" s="4">
        <v>248</v>
      </c>
      <c r="F121" s="4">
        <v>31</v>
      </c>
      <c r="G121" s="4">
        <v>1</v>
      </c>
      <c r="H121" s="4">
        <v>248</v>
      </c>
      <c r="I121" s="4">
        <v>27</v>
      </c>
      <c r="J121" s="4">
        <v>64</v>
      </c>
      <c r="K121" s="4">
        <v>0.42199999999999999</v>
      </c>
      <c r="L121" s="4">
        <v>14</v>
      </c>
      <c r="M121" s="4">
        <v>37</v>
      </c>
      <c r="N121" s="4">
        <v>0.378</v>
      </c>
      <c r="O121" s="4">
        <v>13</v>
      </c>
      <c r="P121" s="4">
        <v>27</v>
      </c>
      <c r="Q121" s="4">
        <v>0.48099999999999998</v>
      </c>
      <c r="R121" s="4">
        <v>8</v>
      </c>
      <c r="S121" s="4">
        <v>9</v>
      </c>
      <c r="T121" s="4">
        <v>0.88900000000000001</v>
      </c>
      <c r="U121" s="4">
        <v>1</v>
      </c>
      <c r="V121" s="4">
        <v>14</v>
      </c>
      <c r="W121" s="4">
        <v>30</v>
      </c>
      <c r="X121" s="4">
        <v>15</v>
      </c>
      <c r="Y121" s="4">
        <v>5</v>
      </c>
      <c r="Z121" s="4">
        <v>14</v>
      </c>
      <c r="AA121" s="4">
        <v>23</v>
      </c>
      <c r="AB121" s="4">
        <v>76</v>
      </c>
      <c r="AC121" s="5">
        <f t="shared" si="1"/>
        <v>2.1428571428571428</v>
      </c>
    </row>
    <row r="122" spans="1:29" ht="15.75" customHeight="1">
      <c r="A122" s="1" t="s">
        <v>218</v>
      </c>
      <c r="B122" s="4" t="s">
        <v>115</v>
      </c>
      <c r="C122" s="4" t="s">
        <v>124</v>
      </c>
      <c r="D122" s="4">
        <v>12</v>
      </c>
      <c r="E122" s="4">
        <v>238</v>
      </c>
      <c r="F122" s="4">
        <v>12</v>
      </c>
      <c r="G122" s="4">
        <v>11</v>
      </c>
      <c r="H122" s="4">
        <v>238</v>
      </c>
      <c r="I122" s="4">
        <v>52</v>
      </c>
      <c r="J122" s="4">
        <v>121</v>
      </c>
      <c r="K122" s="4">
        <v>0.43</v>
      </c>
      <c r="L122" s="4">
        <v>1</v>
      </c>
      <c r="M122" s="4">
        <v>4</v>
      </c>
      <c r="N122" s="4">
        <v>0.25</v>
      </c>
      <c r="O122" s="4">
        <v>51</v>
      </c>
      <c r="P122" s="4">
        <v>117</v>
      </c>
      <c r="Q122" s="4">
        <v>0.436</v>
      </c>
      <c r="R122" s="4">
        <v>36</v>
      </c>
      <c r="S122" s="4">
        <v>54</v>
      </c>
      <c r="T122" s="4">
        <v>0.66700000000000004</v>
      </c>
      <c r="U122" s="4">
        <v>21</v>
      </c>
      <c r="V122" s="4">
        <v>82</v>
      </c>
      <c r="W122" s="4">
        <v>11</v>
      </c>
      <c r="X122" s="4">
        <v>15</v>
      </c>
      <c r="Y122" s="4">
        <v>11</v>
      </c>
      <c r="Z122" s="4">
        <v>29</v>
      </c>
      <c r="AA122" s="4">
        <v>30</v>
      </c>
      <c r="AB122" s="4">
        <v>141</v>
      </c>
      <c r="AC122" s="5">
        <f t="shared" si="1"/>
        <v>0.37931034482758619</v>
      </c>
    </row>
    <row r="123" spans="1:29" ht="15.75" customHeight="1">
      <c r="A123" s="1" t="s">
        <v>219</v>
      </c>
      <c r="B123" s="3" t="s">
        <v>101</v>
      </c>
      <c r="C123" s="4" t="s">
        <v>86</v>
      </c>
      <c r="D123" s="4">
        <v>27</v>
      </c>
      <c r="E123" s="4">
        <v>231</v>
      </c>
      <c r="F123" s="4">
        <v>27</v>
      </c>
      <c r="G123" s="4">
        <v>0</v>
      </c>
      <c r="H123" s="4">
        <v>231</v>
      </c>
      <c r="I123" s="4">
        <v>33</v>
      </c>
      <c r="J123" s="4">
        <v>78</v>
      </c>
      <c r="K123" s="4">
        <v>0.42299999999999999</v>
      </c>
      <c r="L123" s="4">
        <v>6</v>
      </c>
      <c r="M123" s="4">
        <v>31</v>
      </c>
      <c r="N123" s="4">
        <v>0.19400000000000001</v>
      </c>
      <c r="O123" s="4">
        <v>27</v>
      </c>
      <c r="P123" s="4">
        <v>47</v>
      </c>
      <c r="Q123" s="4">
        <v>0.57399999999999995</v>
      </c>
      <c r="R123" s="4">
        <v>7</v>
      </c>
      <c r="S123" s="4">
        <v>11</v>
      </c>
      <c r="T123" s="4">
        <v>0.63600000000000001</v>
      </c>
      <c r="U123" s="4">
        <v>14</v>
      </c>
      <c r="V123" s="4">
        <v>49</v>
      </c>
      <c r="W123" s="4">
        <v>25</v>
      </c>
      <c r="X123" s="4">
        <v>6</v>
      </c>
      <c r="Y123" s="4">
        <v>6</v>
      </c>
      <c r="Z123" s="4">
        <v>21</v>
      </c>
      <c r="AA123" s="4">
        <v>28</v>
      </c>
      <c r="AB123" s="4">
        <v>79</v>
      </c>
      <c r="AC123" s="5">
        <f t="shared" si="1"/>
        <v>1.1904761904761905</v>
      </c>
    </row>
    <row r="124" spans="1:29" ht="15.75" customHeight="1">
      <c r="A124" s="1" t="s">
        <v>220</v>
      </c>
      <c r="B124" s="4" t="s">
        <v>88</v>
      </c>
      <c r="C124" s="4" t="s">
        <v>124</v>
      </c>
      <c r="D124" s="4">
        <v>28</v>
      </c>
      <c r="E124" s="4">
        <v>221</v>
      </c>
      <c r="F124" s="4">
        <v>28</v>
      </c>
      <c r="G124" s="4">
        <v>1</v>
      </c>
      <c r="H124" s="4">
        <v>221</v>
      </c>
      <c r="I124" s="4">
        <v>15</v>
      </c>
      <c r="J124" s="4">
        <v>35</v>
      </c>
      <c r="K124" s="4">
        <v>0.42899999999999999</v>
      </c>
      <c r="L124" s="4">
        <v>0</v>
      </c>
      <c r="M124" s="4">
        <v>0</v>
      </c>
      <c r="N124" s="4">
        <v>0</v>
      </c>
      <c r="O124" s="4">
        <v>15</v>
      </c>
      <c r="P124" s="4">
        <v>35</v>
      </c>
      <c r="Q124" s="4">
        <v>0.42899999999999999</v>
      </c>
      <c r="R124" s="4">
        <v>3</v>
      </c>
      <c r="S124" s="4">
        <v>5</v>
      </c>
      <c r="T124" s="4">
        <v>0.6</v>
      </c>
      <c r="U124" s="4">
        <v>19</v>
      </c>
      <c r="V124" s="4">
        <v>41</v>
      </c>
      <c r="W124" s="4">
        <v>15</v>
      </c>
      <c r="X124" s="4">
        <v>9</v>
      </c>
      <c r="Y124" s="4">
        <v>2</v>
      </c>
      <c r="Z124" s="4">
        <v>12</v>
      </c>
      <c r="AA124" s="4">
        <v>33</v>
      </c>
      <c r="AB124" s="4">
        <v>33</v>
      </c>
      <c r="AC124" s="5">
        <f t="shared" si="1"/>
        <v>1.25</v>
      </c>
    </row>
    <row r="125" spans="1:29" ht="15.75" customHeight="1">
      <c r="A125" s="1" t="s">
        <v>221</v>
      </c>
      <c r="B125" s="3" t="s">
        <v>110</v>
      </c>
      <c r="C125" s="4" t="s">
        <v>86</v>
      </c>
      <c r="D125" s="4">
        <v>27</v>
      </c>
      <c r="E125" s="4">
        <v>217</v>
      </c>
      <c r="F125" s="4">
        <v>27</v>
      </c>
      <c r="G125" s="4">
        <v>0</v>
      </c>
      <c r="H125" s="4">
        <v>217</v>
      </c>
      <c r="I125" s="4">
        <v>36</v>
      </c>
      <c r="J125" s="4">
        <v>84</v>
      </c>
      <c r="K125" s="4">
        <v>0.42899999999999999</v>
      </c>
      <c r="L125" s="4">
        <v>4</v>
      </c>
      <c r="M125" s="4">
        <v>7</v>
      </c>
      <c r="N125" s="4">
        <v>0.57099999999999995</v>
      </c>
      <c r="O125" s="4">
        <v>32</v>
      </c>
      <c r="P125" s="4">
        <v>77</v>
      </c>
      <c r="Q125" s="4">
        <v>0.41599999999999998</v>
      </c>
      <c r="R125" s="4">
        <v>31</v>
      </c>
      <c r="S125" s="4">
        <v>36</v>
      </c>
      <c r="T125" s="4">
        <v>0.86099999999999999</v>
      </c>
      <c r="U125" s="4">
        <v>14</v>
      </c>
      <c r="V125" s="4">
        <v>55</v>
      </c>
      <c r="W125" s="4">
        <v>12</v>
      </c>
      <c r="X125" s="4">
        <v>6</v>
      </c>
      <c r="Y125" s="4">
        <v>2</v>
      </c>
      <c r="Z125" s="4">
        <v>14</v>
      </c>
      <c r="AA125" s="4">
        <v>25</v>
      </c>
      <c r="AB125" s="4">
        <v>107</v>
      </c>
      <c r="AC125" s="5">
        <f t="shared" si="1"/>
        <v>0.8571428571428571</v>
      </c>
    </row>
    <row r="126" spans="1:29" ht="15.75" customHeight="1">
      <c r="A126" s="1" t="s">
        <v>222</v>
      </c>
      <c r="B126" s="3" t="s">
        <v>106</v>
      </c>
      <c r="C126" s="4" t="s">
        <v>86</v>
      </c>
      <c r="D126" s="4">
        <v>21</v>
      </c>
      <c r="E126" s="4">
        <v>213</v>
      </c>
      <c r="F126" s="4">
        <v>21</v>
      </c>
      <c r="G126" s="4">
        <v>4</v>
      </c>
      <c r="H126" s="4">
        <v>213</v>
      </c>
      <c r="I126" s="4">
        <v>21</v>
      </c>
      <c r="J126" s="4">
        <v>69</v>
      </c>
      <c r="K126" s="4">
        <v>0.30399999999999999</v>
      </c>
      <c r="L126" s="4">
        <v>5</v>
      </c>
      <c r="M126" s="4">
        <v>26</v>
      </c>
      <c r="N126" s="4">
        <v>0.192</v>
      </c>
      <c r="O126" s="4">
        <v>16</v>
      </c>
      <c r="P126" s="4">
        <v>43</v>
      </c>
      <c r="Q126" s="4">
        <v>0.372</v>
      </c>
      <c r="R126" s="4">
        <v>14</v>
      </c>
      <c r="S126" s="4">
        <v>24</v>
      </c>
      <c r="T126" s="4">
        <v>0.58299999999999996</v>
      </c>
      <c r="U126" s="4">
        <v>9</v>
      </c>
      <c r="V126" s="4">
        <v>37</v>
      </c>
      <c r="W126" s="4">
        <v>13</v>
      </c>
      <c r="X126" s="4">
        <v>7</v>
      </c>
      <c r="Y126" s="4">
        <v>1</v>
      </c>
      <c r="Z126" s="4">
        <v>19</v>
      </c>
      <c r="AA126" s="4">
        <v>23</v>
      </c>
      <c r="AB126" s="4">
        <v>61</v>
      </c>
      <c r="AC126" s="5">
        <f t="shared" si="1"/>
        <v>0.68421052631578949</v>
      </c>
    </row>
    <row r="127" spans="1:29" ht="15.75" customHeight="1">
      <c r="A127" s="1" t="s">
        <v>223</v>
      </c>
      <c r="B127" s="3" t="s">
        <v>83</v>
      </c>
      <c r="C127" s="4" t="s">
        <v>108</v>
      </c>
      <c r="D127" s="4">
        <v>20</v>
      </c>
      <c r="E127" s="4">
        <v>210</v>
      </c>
      <c r="F127" s="4">
        <v>20</v>
      </c>
      <c r="G127" s="4">
        <v>0</v>
      </c>
      <c r="H127" s="4">
        <v>210</v>
      </c>
      <c r="I127" s="4">
        <v>34</v>
      </c>
      <c r="J127" s="4">
        <v>74</v>
      </c>
      <c r="K127" s="4">
        <v>0.45900000000000002</v>
      </c>
      <c r="L127" s="4">
        <v>13</v>
      </c>
      <c r="M127" s="4">
        <v>33</v>
      </c>
      <c r="N127" s="4">
        <v>0.39400000000000002</v>
      </c>
      <c r="O127" s="4">
        <v>21</v>
      </c>
      <c r="P127" s="4">
        <v>41</v>
      </c>
      <c r="Q127" s="4">
        <v>0.51200000000000001</v>
      </c>
      <c r="R127" s="4">
        <v>8</v>
      </c>
      <c r="S127" s="4">
        <v>12</v>
      </c>
      <c r="T127" s="4">
        <v>0.66700000000000004</v>
      </c>
      <c r="U127" s="4">
        <v>4</v>
      </c>
      <c r="V127" s="4">
        <v>43</v>
      </c>
      <c r="W127" s="4">
        <v>12</v>
      </c>
      <c r="X127" s="4">
        <v>5</v>
      </c>
      <c r="Y127" s="4">
        <v>5</v>
      </c>
      <c r="Z127" s="4">
        <v>12</v>
      </c>
      <c r="AA127" s="4">
        <v>20</v>
      </c>
      <c r="AB127" s="4">
        <v>89</v>
      </c>
      <c r="AC127" s="5">
        <f t="shared" si="1"/>
        <v>1</v>
      </c>
    </row>
    <row r="128" spans="1:29" ht="15.75" customHeight="1">
      <c r="A128" s="1" t="s">
        <v>224</v>
      </c>
      <c r="B128" s="3" t="s">
        <v>115</v>
      </c>
      <c r="C128" s="4" t="s">
        <v>97</v>
      </c>
      <c r="D128" s="4">
        <v>19</v>
      </c>
      <c r="E128" s="4">
        <v>198</v>
      </c>
      <c r="F128" s="4">
        <v>19</v>
      </c>
      <c r="G128" s="4">
        <v>7</v>
      </c>
      <c r="H128" s="4">
        <v>198</v>
      </c>
      <c r="I128" s="4">
        <v>20</v>
      </c>
      <c r="J128" s="4">
        <v>50</v>
      </c>
      <c r="K128" s="4">
        <v>0.4</v>
      </c>
      <c r="L128" s="4">
        <v>0</v>
      </c>
      <c r="M128" s="4">
        <v>4</v>
      </c>
      <c r="N128" s="4">
        <v>0</v>
      </c>
      <c r="O128" s="4">
        <v>20</v>
      </c>
      <c r="P128" s="4">
        <v>46</v>
      </c>
      <c r="Q128" s="4">
        <v>0.435</v>
      </c>
      <c r="R128" s="4">
        <v>6</v>
      </c>
      <c r="S128" s="4">
        <v>14</v>
      </c>
      <c r="T128" s="4">
        <v>0.42899999999999999</v>
      </c>
      <c r="U128" s="4">
        <v>10</v>
      </c>
      <c r="V128" s="4">
        <v>29</v>
      </c>
      <c r="W128" s="4">
        <v>13</v>
      </c>
      <c r="X128" s="4">
        <v>2</v>
      </c>
      <c r="Y128" s="4">
        <v>4</v>
      </c>
      <c r="Z128" s="4">
        <v>7</v>
      </c>
      <c r="AA128" s="4">
        <v>15</v>
      </c>
      <c r="AB128" s="4">
        <v>46</v>
      </c>
      <c r="AC128" s="5">
        <f t="shared" si="1"/>
        <v>1.8571428571428572</v>
      </c>
    </row>
    <row r="129" spans="1:29" ht="15.75" customHeight="1">
      <c r="A129" s="1" t="s">
        <v>225</v>
      </c>
      <c r="B129" s="3" t="s">
        <v>110</v>
      </c>
      <c r="C129" s="4" t="s">
        <v>8</v>
      </c>
      <c r="D129" s="4">
        <v>23</v>
      </c>
      <c r="E129" s="4">
        <v>185</v>
      </c>
      <c r="F129" s="4">
        <v>23</v>
      </c>
      <c r="G129" s="4">
        <v>0</v>
      </c>
      <c r="H129" s="4">
        <v>185</v>
      </c>
      <c r="I129" s="4">
        <v>9</v>
      </c>
      <c r="J129" s="4">
        <v>42</v>
      </c>
      <c r="K129" s="4">
        <v>0.214</v>
      </c>
      <c r="L129" s="4">
        <v>4</v>
      </c>
      <c r="M129" s="4">
        <v>19</v>
      </c>
      <c r="N129" s="4">
        <v>0.21099999999999999</v>
      </c>
      <c r="O129" s="4">
        <v>5</v>
      </c>
      <c r="P129" s="4">
        <v>23</v>
      </c>
      <c r="Q129" s="4">
        <v>0.217</v>
      </c>
      <c r="R129" s="4">
        <v>9</v>
      </c>
      <c r="S129" s="4">
        <v>10</v>
      </c>
      <c r="T129" s="4">
        <v>0.9</v>
      </c>
      <c r="U129" s="4">
        <v>3</v>
      </c>
      <c r="V129" s="4">
        <v>9</v>
      </c>
      <c r="W129" s="4">
        <v>30</v>
      </c>
      <c r="X129" s="4">
        <v>8</v>
      </c>
      <c r="Y129" s="4">
        <v>0</v>
      </c>
      <c r="Z129" s="4">
        <v>8</v>
      </c>
      <c r="AA129" s="4">
        <v>17</v>
      </c>
      <c r="AB129" s="4">
        <v>31</v>
      </c>
      <c r="AC129" s="5">
        <f t="shared" si="1"/>
        <v>3.75</v>
      </c>
    </row>
    <row r="130" spans="1:29" ht="15.75" customHeight="1">
      <c r="A130" s="1" t="s">
        <v>226</v>
      </c>
      <c r="B130" s="3" t="s">
        <v>81</v>
      </c>
      <c r="C130" s="4" t="s">
        <v>91</v>
      </c>
      <c r="D130" s="4">
        <v>22</v>
      </c>
      <c r="E130" s="4">
        <v>175</v>
      </c>
      <c r="F130" s="4">
        <v>22</v>
      </c>
      <c r="G130" s="4">
        <v>3</v>
      </c>
      <c r="H130" s="4">
        <v>175</v>
      </c>
      <c r="I130" s="4">
        <v>10</v>
      </c>
      <c r="J130" s="4">
        <v>34</v>
      </c>
      <c r="K130" s="4">
        <v>0.29399999999999998</v>
      </c>
      <c r="L130" s="4">
        <v>2</v>
      </c>
      <c r="M130" s="4">
        <v>12</v>
      </c>
      <c r="N130" s="4">
        <v>0.16700000000000001</v>
      </c>
      <c r="O130" s="4">
        <v>8</v>
      </c>
      <c r="P130" s="4">
        <v>22</v>
      </c>
      <c r="Q130" s="4">
        <v>0.36399999999999999</v>
      </c>
      <c r="R130" s="4">
        <v>2</v>
      </c>
      <c r="S130" s="4">
        <v>2</v>
      </c>
      <c r="T130" s="4">
        <v>1</v>
      </c>
      <c r="U130" s="4">
        <v>18</v>
      </c>
      <c r="V130" s="4">
        <v>47</v>
      </c>
      <c r="W130" s="4">
        <v>10</v>
      </c>
      <c r="X130" s="4">
        <v>2</v>
      </c>
      <c r="Y130" s="4">
        <v>8</v>
      </c>
      <c r="Z130" s="4">
        <v>12</v>
      </c>
      <c r="AA130" s="4">
        <v>18</v>
      </c>
      <c r="AB130" s="4">
        <v>24</v>
      </c>
      <c r="AC130" s="5">
        <f t="shared" si="1"/>
        <v>0.83333333333333337</v>
      </c>
    </row>
    <row r="131" spans="1:29" ht="15.75" customHeight="1">
      <c r="A131" s="1" t="s">
        <v>227</v>
      </c>
      <c r="B131" s="3" t="s">
        <v>99</v>
      </c>
      <c r="C131" s="4" t="s">
        <v>86</v>
      </c>
      <c r="D131" s="4">
        <v>17</v>
      </c>
      <c r="E131" s="4">
        <v>160</v>
      </c>
      <c r="F131" s="4">
        <v>17</v>
      </c>
      <c r="G131" s="4">
        <v>0</v>
      </c>
      <c r="H131" s="4">
        <v>160</v>
      </c>
      <c r="I131" s="4">
        <v>11</v>
      </c>
      <c r="J131" s="4">
        <v>29</v>
      </c>
      <c r="K131" s="4">
        <v>0.379</v>
      </c>
      <c r="L131" s="4">
        <v>0</v>
      </c>
      <c r="M131" s="4">
        <v>0</v>
      </c>
      <c r="N131" s="4">
        <v>0</v>
      </c>
      <c r="O131" s="4">
        <v>11</v>
      </c>
      <c r="P131" s="4">
        <v>29</v>
      </c>
      <c r="Q131" s="4">
        <v>0.379</v>
      </c>
      <c r="R131" s="4">
        <v>8</v>
      </c>
      <c r="S131" s="4">
        <v>10</v>
      </c>
      <c r="T131" s="4">
        <v>0.8</v>
      </c>
      <c r="U131" s="4">
        <v>14</v>
      </c>
      <c r="V131" s="4">
        <v>41</v>
      </c>
      <c r="W131" s="4">
        <v>9</v>
      </c>
      <c r="X131" s="4">
        <v>1</v>
      </c>
      <c r="Y131" s="4">
        <v>9</v>
      </c>
      <c r="Z131" s="4">
        <v>8</v>
      </c>
      <c r="AA131" s="4">
        <v>13</v>
      </c>
      <c r="AB131" s="4">
        <v>30</v>
      </c>
      <c r="AC131" s="5">
        <f t="shared" si="1"/>
        <v>1.125</v>
      </c>
    </row>
    <row r="132" spans="1:29" ht="15.75" customHeight="1">
      <c r="A132" s="1" t="s">
        <v>228</v>
      </c>
      <c r="B132" s="4" t="s">
        <v>81</v>
      </c>
      <c r="C132" s="4" t="s">
        <v>97</v>
      </c>
      <c r="D132" s="4">
        <v>14</v>
      </c>
      <c r="E132" s="4">
        <v>141</v>
      </c>
      <c r="F132" s="4">
        <v>14</v>
      </c>
      <c r="G132" s="4">
        <v>1</v>
      </c>
      <c r="H132" s="4">
        <v>141</v>
      </c>
      <c r="I132" s="4">
        <v>15</v>
      </c>
      <c r="J132" s="4">
        <v>31</v>
      </c>
      <c r="K132" s="4">
        <v>0.48399999999999999</v>
      </c>
      <c r="L132" s="4">
        <v>6</v>
      </c>
      <c r="M132" s="4">
        <v>12</v>
      </c>
      <c r="N132" s="4">
        <v>0.5</v>
      </c>
      <c r="O132" s="4">
        <v>9</v>
      </c>
      <c r="P132" s="4">
        <v>19</v>
      </c>
      <c r="Q132" s="4">
        <v>0.47399999999999998</v>
      </c>
      <c r="R132" s="4">
        <v>1</v>
      </c>
      <c r="S132" s="4">
        <v>3</v>
      </c>
      <c r="T132" s="4">
        <v>0.33300000000000002</v>
      </c>
      <c r="U132" s="4">
        <v>7</v>
      </c>
      <c r="V132" s="4">
        <v>21</v>
      </c>
      <c r="W132" s="4">
        <v>6</v>
      </c>
      <c r="X132" s="4">
        <v>4</v>
      </c>
      <c r="Y132" s="4">
        <v>4</v>
      </c>
      <c r="Z132" s="4">
        <v>12</v>
      </c>
      <c r="AA132" s="4">
        <v>16</v>
      </c>
      <c r="AB132" s="4">
        <v>37</v>
      </c>
      <c r="AC132" s="5">
        <f t="shared" ref="AC132:AC195" si="2">IF(Z132=0,"",W132/Z132)</f>
        <v>0.5</v>
      </c>
    </row>
    <row r="133" spans="1:29" ht="15.75" customHeight="1">
      <c r="A133" s="1" t="s">
        <v>229</v>
      </c>
      <c r="B133" s="3" t="s">
        <v>106</v>
      </c>
      <c r="C133" s="4" t="s">
        <v>86</v>
      </c>
      <c r="D133" s="4">
        <v>22</v>
      </c>
      <c r="E133" s="4">
        <v>138</v>
      </c>
      <c r="F133" s="4">
        <v>22</v>
      </c>
      <c r="G133" s="4">
        <v>0</v>
      </c>
      <c r="H133" s="4">
        <v>138</v>
      </c>
      <c r="I133" s="4">
        <v>19</v>
      </c>
      <c r="J133" s="4">
        <v>45</v>
      </c>
      <c r="K133" s="4">
        <v>0.42199999999999999</v>
      </c>
      <c r="L133" s="4">
        <v>9</v>
      </c>
      <c r="M133" s="4">
        <v>27</v>
      </c>
      <c r="N133" s="4">
        <v>0.33300000000000002</v>
      </c>
      <c r="O133" s="4">
        <v>10</v>
      </c>
      <c r="P133" s="4">
        <v>18</v>
      </c>
      <c r="Q133" s="4">
        <v>0.55600000000000005</v>
      </c>
      <c r="R133" s="4">
        <v>6</v>
      </c>
      <c r="S133" s="4">
        <v>11</v>
      </c>
      <c r="T133" s="4">
        <v>0.54500000000000004</v>
      </c>
      <c r="U133" s="4">
        <v>6</v>
      </c>
      <c r="V133" s="4">
        <v>27</v>
      </c>
      <c r="W133" s="4">
        <v>5</v>
      </c>
      <c r="X133" s="4">
        <v>5</v>
      </c>
      <c r="Y133" s="4">
        <v>2</v>
      </c>
      <c r="Z133" s="4">
        <v>19</v>
      </c>
      <c r="AA133" s="4">
        <v>29</v>
      </c>
      <c r="AB133" s="4">
        <v>53</v>
      </c>
      <c r="AC133" s="5">
        <f t="shared" si="2"/>
        <v>0.26315789473684209</v>
      </c>
    </row>
    <row r="134" spans="1:29" ht="15.75" customHeight="1">
      <c r="A134" s="1" t="s">
        <v>230</v>
      </c>
      <c r="B134" s="3" t="s">
        <v>81</v>
      </c>
      <c r="C134" s="4" t="s">
        <v>8</v>
      </c>
      <c r="D134" s="4">
        <v>27</v>
      </c>
      <c r="E134" s="4">
        <v>125</v>
      </c>
      <c r="F134" s="4">
        <v>27</v>
      </c>
      <c r="G134" s="4">
        <v>0</v>
      </c>
      <c r="H134" s="4">
        <v>125</v>
      </c>
      <c r="I134" s="4">
        <v>10</v>
      </c>
      <c r="J134" s="4">
        <v>34</v>
      </c>
      <c r="K134" s="4">
        <v>0.29399999999999998</v>
      </c>
      <c r="L134" s="4">
        <v>3</v>
      </c>
      <c r="M134" s="4">
        <v>15</v>
      </c>
      <c r="N134" s="4">
        <v>0.2</v>
      </c>
      <c r="O134" s="4">
        <v>7</v>
      </c>
      <c r="P134" s="4">
        <v>19</v>
      </c>
      <c r="Q134" s="4">
        <v>0.36799999999999999</v>
      </c>
      <c r="R134" s="4">
        <v>2</v>
      </c>
      <c r="S134" s="4">
        <v>4</v>
      </c>
      <c r="T134" s="4">
        <v>0.5</v>
      </c>
      <c r="U134" s="4">
        <v>3</v>
      </c>
      <c r="V134" s="4">
        <v>11</v>
      </c>
      <c r="W134" s="4">
        <v>10</v>
      </c>
      <c r="X134" s="4">
        <v>3</v>
      </c>
      <c r="Y134" s="4">
        <v>0</v>
      </c>
      <c r="Z134" s="4">
        <v>6</v>
      </c>
      <c r="AA134" s="4">
        <v>13</v>
      </c>
      <c r="AB134" s="4">
        <v>25</v>
      </c>
      <c r="AC134" s="5">
        <f t="shared" si="2"/>
        <v>1.6666666666666667</v>
      </c>
    </row>
    <row r="135" spans="1:29" ht="15.75" customHeight="1">
      <c r="A135" s="1" t="s">
        <v>231</v>
      </c>
      <c r="B135" s="3" t="s">
        <v>106</v>
      </c>
      <c r="C135" s="4" t="s">
        <v>8</v>
      </c>
      <c r="D135" s="4">
        <v>17</v>
      </c>
      <c r="E135" s="4">
        <v>114</v>
      </c>
      <c r="F135" s="4">
        <v>17</v>
      </c>
      <c r="G135" s="4">
        <v>0</v>
      </c>
      <c r="H135" s="4">
        <v>114</v>
      </c>
      <c r="I135" s="4">
        <v>6</v>
      </c>
      <c r="J135" s="4">
        <v>16</v>
      </c>
      <c r="K135" s="4">
        <v>0.375</v>
      </c>
      <c r="L135" s="4">
        <v>0</v>
      </c>
      <c r="M135" s="4">
        <v>0</v>
      </c>
      <c r="N135" s="4">
        <v>0</v>
      </c>
      <c r="O135" s="4">
        <v>6</v>
      </c>
      <c r="P135" s="4">
        <v>16</v>
      </c>
      <c r="Q135" s="4">
        <v>0.375</v>
      </c>
      <c r="R135" s="4">
        <v>2</v>
      </c>
      <c r="S135" s="4">
        <v>2</v>
      </c>
      <c r="T135" s="4">
        <v>1</v>
      </c>
      <c r="U135" s="4">
        <v>6</v>
      </c>
      <c r="V135" s="4">
        <v>19</v>
      </c>
      <c r="W135" s="4">
        <v>26</v>
      </c>
      <c r="X135" s="4">
        <v>14</v>
      </c>
      <c r="Y135" s="4">
        <v>0</v>
      </c>
      <c r="Z135" s="4">
        <v>15</v>
      </c>
      <c r="AA135" s="4">
        <v>13</v>
      </c>
      <c r="AB135" s="4">
        <v>14</v>
      </c>
      <c r="AC135" s="5">
        <f t="shared" si="2"/>
        <v>1.7333333333333334</v>
      </c>
    </row>
    <row r="136" spans="1:29" ht="15.75" customHeight="1">
      <c r="A136" s="1" t="s">
        <v>232</v>
      </c>
      <c r="B136" s="3" t="s">
        <v>88</v>
      </c>
      <c r="C136" s="4" t="s">
        <v>8</v>
      </c>
      <c r="D136" s="4">
        <v>6</v>
      </c>
      <c r="E136" s="4">
        <v>105</v>
      </c>
      <c r="F136" s="4">
        <v>6</v>
      </c>
      <c r="G136" s="4">
        <v>0</v>
      </c>
      <c r="H136" s="4">
        <v>105</v>
      </c>
      <c r="I136" s="4">
        <v>10</v>
      </c>
      <c r="J136" s="4">
        <v>29</v>
      </c>
      <c r="K136" s="4">
        <v>0.34499999999999997</v>
      </c>
      <c r="L136" s="4">
        <v>1</v>
      </c>
      <c r="M136" s="4">
        <v>10</v>
      </c>
      <c r="N136" s="4">
        <v>0.1</v>
      </c>
      <c r="O136" s="4">
        <v>9</v>
      </c>
      <c r="P136" s="4">
        <v>19</v>
      </c>
      <c r="Q136" s="4">
        <v>0.47399999999999998</v>
      </c>
      <c r="R136" s="4">
        <v>3</v>
      </c>
      <c r="S136" s="4">
        <v>7</v>
      </c>
      <c r="T136" s="4">
        <v>0.42899999999999999</v>
      </c>
      <c r="U136" s="4">
        <v>0</v>
      </c>
      <c r="V136" s="4">
        <v>12</v>
      </c>
      <c r="W136" s="4">
        <v>15</v>
      </c>
      <c r="X136" s="4">
        <v>2</v>
      </c>
      <c r="Y136" s="4">
        <v>1</v>
      </c>
      <c r="Z136" s="4">
        <v>10</v>
      </c>
      <c r="AA136" s="4">
        <v>5</v>
      </c>
      <c r="AB136" s="4">
        <v>24</v>
      </c>
      <c r="AC136" s="5">
        <f t="shared" si="2"/>
        <v>1.5</v>
      </c>
    </row>
    <row r="137" spans="1:29" ht="15.75" customHeight="1">
      <c r="A137" s="1" t="s">
        <v>233</v>
      </c>
      <c r="B137" s="3" t="s">
        <v>83</v>
      </c>
      <c r="C137" s="4" t="s">
        <v>8</v>
      </c>
      <c r="D137" s="4">
        <v>11</v>
      </c>
      <c r="E137" s="4">
        <v>102</v>
      </c>
      <c r="F137" s="4">
        <v>11</v>
      </c>
      <c r="G137" s="4">
        <v>0</v>
      </c>
      <c r="H137" s="4">
        <v>102</v>
      </c>
      <c r="I137" s="4">
        <v>10</v>
      </c>
      <c r="J137" s="4">
        <v>25</v>
      </c>
      <c r="K137" s="4">
        <v>0.4</v>
      </c>
      <c r="L137" s="4">
        <v>2</v>
      </c>
      <c r="M137" s="4">
        <v>5</v>
      </c>
      <c r="N137" s="4">
        <v>0.4</v>
      </c>
      <c r="O137" s="4">
        <v>8</v>
      </c>
      <c r="P137" s="4">
        <v>20</v>
      </c>
      <c r="Q137" s="4">
        <v>0.4</v>
      </c>
      <c r="R137" s="4">
        <v>9</v>
      </c>
      <c r="S137" s="4">
        <v>14</v>
      </c>
      <c r="T137" s="4">
        <v>0.64300000000000002</v>
      </c>
      <c r="U137" s="4">
        <v>4</v>
      </c>
      <c r="V137" s="4">
        <v>15</v>
      </c>
      <c r="W137" s="4">
        <v>7</v>
      </c>
      <c r="X137" s="4">
        <v>5</v>
      </c>
      <c r="Y137" s="4">
        <v>0</v>
      </c>
      <c r="Z137" s="4">
        <v>10</v>
      </c>
      <c r="AA137" s="4">
        <v>12</v>
      </c>
      <c r="AB137" s="4">
        <v>31</v>
      </c>
      <c r="AC137" s="5">
        <f t="shared" si="2"/>
        <v>0.7</v>
      </c>
    </row>
    <row r="138" spans="1:29" ht="15.75" customHeight="1">
      <c r="A138" s="1" t="s">
        <v>234</v>
      </c>
      <c r="B138" s="3" t="s">
        <v>110</v>
      </c>
      <c r="C138" s="4" t="s">
        <v>86</v>
      </c>
      <c r="D138" s="4">
        <v>11</v>
      </c>
      <c r="E138" s="4">
        <v>100</v>
      </c>
      <c r="F138" s="4">
        <v>11</v>
      </c>
      <c r="G138" s="4">
        <v>0</v>
      </c>
      <c r="H138" s="4">
        <v>100</v>
      </c>
      <c r="I138" s="4">
        <v>6</v>
      </c>
      <c r="J138" s="4">
        <v>30</v>
      </c>
      <c r="K138" s="4">
        <v>0.2</v>
      </c>
      <c r="L138" s="4">
        <v>2</v>
      </c>
      <c r="M138" s="4">
        <v>15</v>
      </c>
      <c r="N138" s="4">
        <v>0.13300000000000001</v>
      </c>
      <c r="O138" s="4">
        <v>4</v>
      </c>
      <c r="P138" s="4">
        <v>15</v>
      </c>
      <c r="Q138" s="4">
        <v>0.26700000000000002</v>
      </c>
      <c r="R138" s="4">
        <v>8</v>
      </c>
      <c r="S138" s="4">
        <v>10</v>
      </c>
      <c r="T138" s="4">
        <v>0.8</v>
      </c>
      <c r="U138" s="4">
        <v>8</v>
      </c>
      <c r="V138" s="4">
        <v>17</v>
      </c>
      <c r="W138" s="4">
        <v>2</v>
      </c>
      <c r="X138" s="4">
        <v>1</v>
      </c>
      <c r="Y138" s="4">
        <v>1</v>
      </c>
      <c r="Z138" s="4">
        <v>13</v>
      </c>
      <c r="AA138" s="4">
        <v>14</v>
      </c>
      <c r="AB138" s="4">
        <v>22</v>
      </c>
      <c r="AC138" s="5">
        <f t="shared" si="2"/>
        <v>0.15384615384615385</v>
      </c>
    </row>
    <row r="139" spans="1:29" ht="15.75" customHeight="1">
      <c r="A139" s="1" t="s">
        <v>235</v>
      </c>
      <c r="B139" s="4" t="s">
        <v>93</v>
      </c>
      <c r="C139" s="4" t="s">
        <v>108</v>
      </c>
      <c r="D139" s="4">
        <v>22</v>
      </c>
      <c r="E139" s="4">
        <v>92</v>
      </c>
      <c r="F139" s="4">
        <v>22</v>
      </c>
      <c r="G139" s="4">
        <v>0</v>
      </c>
      <c r="H139" s="4">
        <v>92</v>
      </c>
      <c r="I139" s="4">
        <v>9</v>
      </c>
      <c r="J139" s="4">
        <v>26</v>
      </c>
      <c r="K139" s="4">
        <v>0.34599999999999997</v>
      </c>
      <c r="L139" s="4">
        <v>2</v>
      </c>
      <c r="M139" s="4">
        <v>10</v>
      </c>
      <c r="N139" s="4">
        <v>0.2</v>
      </c>
      <c r="O139" s="4">
        <v>7</v>
      </c>
      <c r="P139" s="4">
        <v>16</v>
      </c>
      <c r="Q139" s="4">
        <v>0.438</v>
      </c>
      <c r="R139" s="4">
        <v>5</v>
      </c>
      <c r="S139" s="4">
        <v>6</v>
      </c>
      <c r="T139" s="4">
        <v>0.83299999999999996</v>
      </c>
      <c r="U139" s="4">
        <v>2</v>
      </c>
      <c r="V139" s="4">
        <v>18</v>
      </c>
      <c r="W139" s="4">
        <v>1</v>
      </c>
      <c r="X139" s="4">
        <v>1</v>
      </c>
      <c r="Y139" s="4">
        <v>4</v>
      </c>
      <c r="Z139" s="4">
        <v>3</v>
      </c>
      <c r="AA139" s="4">
        <v>10</v>
      </c>
      <c r="AB139" s="4">
        <v>25</v>
      </c>
      <c r="AC139" s="5">
        <f t="shared" si="2"/>
        <v>0.33333333333333331</v>
      </c>
    </row>
    <row r="140" spans="1:29" ht="15.75" customHeight="1">
      <c r="A140" s="1" t="s">
        <v>236</v>
      </c>
      <c r="B140" s="3" t="s">
        <v>88</v>
      </c>
      <c r="C140" s="4" t="s">
        <v>86</v>
      </c>
      <c r="D140" s="4">
        <v>16</v>
      </c>
      <c r="E140" s="4">
        <v>83</v>
      </c>
      <c r="F140" s="4">
        <v>16</v>
      </c>
      <c r="G140" s="4">
        <v>0</v>
      </c>
      <c r="H140" s="4">
        <v>83</v>
      </c>
      <c r="I140" s="4">
        <v>7</v>
      </c>
      <c r="J140" s="4">
        <v>26</v>
      </c>
      <c r="K140" s="4">
        <v>0.26900000000000002</v>
      </c>
      <c r="L140" s="4">
        <v>0</v>
      </c>
      <c r="M140" s="4">
        <v>0</v>
      </c>
      <c r="N140" s="4">
        <v>0</v>
      </c>
      <c r="O140" s="4">
        <v>7</v>
      </c>
      <c r="P140" s="4">
        <v>26</v>
      </c>
      <c r="Q140" s="4">
        <v>0.26900000000000002</v>
      </c>
      <c r="R140" s="4">
        <v>5</v>
      </c>
      <c r="S140" s="4">
        <v>17</v>
      </c>
      <c r="T140" s="4">
        <v>0.29399999999999998</v>
      </c>
      <c r="U140" s="4">
        <v>12</v>
      </c>
      <c r="V140" s="4">
        <v>27</v>
      </c>
      <c r="W140" s="4">
        <v>3</v>
      </c>
      <c r="X140" s="4">
        <v>2</v>
      </c>
      <c r="Y140" s="4">
        <v>3</v>
      </c>
      <c r="Z140" s="4">
        <v>8</v>
      </c>
      <c r="AA140" s="4">
        <v>7</v>
      </c>
      <c r="AB140" s="4">
        <v>19</v>
      </c>
      <c r="AC140" s="5">
        <f t="shared" si="2"/>
        <v>0.375</v>
      </c>
    </row>
    <row r="141" spans="1:29" ht="15.75" customHeight="1">
      <c r="A141" s="1" t="s">
        <v>237</v>
      </c>
      <c r="B141" s="3" t="s">
        <v>104</v>
      </c>
      <c r="C141" s="4" t="s">
        <v>8</v>
      </c>
      <c r="D141" s="4">
        <v>20</v>
      </c>
      <c r="E141" s="4">
        <v>80</v>
      </c>
      <c r="F141" s="4">
        <v>20</v>
      </c>
      <c r="G141" s="4">
        <v>0</v>
      </c>
      <c r="H141" s="4">
        <v>80</v>
      </c>
      <c r="I141" s="4">
        <v>9</v>
      </c>
      <c r="J141" s="4">
        <v>22</v>
      </c>
      <c r="K141" s="4">
        <v>0.40899999999999997</v>
      </c>
      <c r="L141" s="4">
        <v>1</v>
      </c>
      <c r="M141" s="4">
        <v>1</v>
      </c>
      <c r="N141" s="4">
        <v>1</v>
      </c>
      <c r="O141" s="4">
        <v>8</v>
      </c>
      <c r="P141" s="4">
        <v>21</v>
      </c>
      <c r="Q141" s="4">
        <v>0.38100000000000001</v>
      </c>
      <c r="R141" s="4">
        <v>5</v>
      </c>
      <c r="S141" s="4">
        <v>7</v>
      </c>
      <c r="T141" s="4">
        <v>0.71399999999999997</v>
      </c>
      <c r="U141" s="4">
        <v>2</v>
      </c>
      <c r="V141" s="4">
        <v>10</v>
      </c>
      <c r="W141" s="4">
        <v>4</v>
      </c>
      <c r="X141" s="4">
        <v>1</v>
      </c>
      <c r="Y141" s="4">
        <v>4</v>
      </c>
      <c r="Z141" s="4">
        <v>3</v>
      </c>
      <c r="AA141" s="4">
        <v>11</v>
      </c>
      <c r="AB141" s="4">
        <v>24</v>
      </c>
      <c r="AC141" s="5">
        <f t="shared" si="2"/>
        <v>1.3333333333333333</v>
      </c>
    </row>
    <row r="142" spans="1:29" ht="15.75" customHeight="1">
      <c r="A142" s="1" t="s">
        <v>238</v>
      </c>
      <c r="B142" s="3" t="s">
        <v>99</v>
      </c>
      <c r="C142" s="4" t="s">
        <v>86</v>
      </c>
      <c r="D142" s="4">
        <v>6</v>
      </c>
      <c r="E142" s="4">
        <v>59</v>
      </c>
      <c r="F142" s="4">
        <v>6</v>
      </c>
      <c r="G142" s="4">
        <v>0</v>
      </c>
      <c r="H142" s="4">
        <v>59</v>
      </c>
      <c r="I142" s="4">
        <v>4</v>
      </c>
      <c r="J142" s="4">
        <v>15</v>
      </c>
      <c r="K142" s="4">
        <v>0.26700000000000002</v>
      </c>
      <c r="L142" s="4">
        <v>3</v>
      </c>
      <c r="M142" s="4">
        <v>13</v>
      </c>
      <c r="N142" s="4">
        <v>0.23100000000000001</v>
      </c>
      <c r="O142" s="4">
        <v>1</v>
      </c>
      <c r="P142" s="4">
        <v>2</v>
      </c>
      <c r="Q142" s="4">
        <v>0.5</v>
      </c>
      <c r="R142" s="4">
        <v>4</v>
      </c>
      <c r="S142" s="4">
        <v>5</v>
      </c>
      <c r="T142" s="4">
        <v>0.8</v>
      </c>
      <c r="U142" s="4">
        <v>3</v>
      </c>
      <c r="V142" s="4">
        <v>6</v>
      </c>
      <c r="W142" s="4">
        <v>6</v>
      </c>
      <c r="X142" s="4">
        <v>0</v>
      </c>
      <c r="Y142" s="4">
        <v>1</v>
      </c>
      <c r="Z142" s="4">
        <v>2</v>
      </c>
      <c r="AA142" s="4">
        <v>3</v>
      </c>
      <c r="AB142" s="4">
        <v>15</v>
      </c>
      <c r="AC142" s="5">
        <f t="shared" si="2"/>
        <v>3</v>
      </c>
    </row>
    <row r="143" spans="1:29" ht="15.75" customHeight="1">
      <c r="A143" s="1" t="s">
        <v>239</v>
      </c>
      <c r="B143" s="3" t="s">
        <v>101</v>
      </c>
      <c r="C143" s="4" t="s">
        <v>8</v>
      </c>
      <c r="D143" s="4">
        <v>16</v>
      </c>
      <c r="E143" s="4">
        <v>57</v>
      </c>
      <c r="F143" s="4">
        <v>16</v>
      </c>
      <c r="G143" s="4">
        <v>0</v>
      </c>
      <c r="H143" s="4">
        <v>57</v>
      </c>
      <c r="I143" s="4">
        <v>1</v>
      </c>
      <c r="J143" s="4">
        <v>14</v>
      </c>
      <c r="K143" s="4">
        <v>7.0999999999999994E-2</v>
      </c>
      <c r="L143" s="4">
        <v>0</v>
      </c>
      <c r="M143" s="4">
        <v>11</v>
      </c>
      <c r="N143" s="4">
        <v>0</v>
      </c>
      <c r="O143" s="4">
        <v>1</v>
      </c>
      <c r="P143" s="4">
        <v>3</v>
      </c>
      <c r="Q143" s="4">
        <v>0.33300000000000002</v>
      </c>
      <c r="R143" s="4">
        <v>0</v>
      </c>
      <c r="S143" s="4">
        <v>0</v>
      </c>
      <c r="T143" s="4">
        <v>0</v>
      </c>
      <c r="U143" s="4">
        <v>6</v>
      </c>
      <c r="V143" s="4">
        <v>10</v>
      </c>
      <c r="W143" s="4">
        <v>7</v>
      </c>
      <c r="X143" s="4">
        <v>2</v>
      </c>
      <c r="Y143" s="4">
        <v>0</v>
      </c>
      <c r="Z143" s="4">
        <v>4</v>
      </c>
      <c r="AA143" s="4">
        <v>9</v>
      </c>
      <c r="AB143" s="4">
        <v>2</v>
      </c>
      <c r="AC143" s="5">
        <f t="shared" si="2"/>
        <v>1.75</v>
      </c>
    </row>
    <row r="144" spans="1:29" ht="15.75" customHeight="1">
      <c r="A144" s="1" t="s">
        <v>240</v>
      </c>
      <c r="B144" s="3" t="s">
        <v>128</v>
      </c>
      <c r="C144" s="4" t="s">
        <v>86</v>
      </c>
      <c r="D144" s="4">
        <v>4</v>
      </c>
      <c r="E144" s="4">
        <v>52</v>
      </c>
      <c r="F144" s="4">
        <v>4</v>
      </c>
      <c r="G144" s="4">
        <v>0</v>
      </c>
      <c r="H144" s="4">
        <v>52</v>
      </c>
      <c r="I144" s="4">
        <v>4</v>
      </c>
      <c r="J144" s="4">
        <v>12</v>
      </c>
      <c r="K144" s="4">
        <v>0.33300000000000002</v>
      </c>
      <c r="L144" s="4">
        <v>2</v>
      </c>
      <c r="M144" s="4">
        <v>2</v>
      </c>
      <c r="N144" s="4">
        <v>1</v>
      </c>
      <c r="O144" s="4">
        <v>2</v>
      </c>
      <c r="P144" s="4">
        <v>10</v>
      </c>
      <c r="Q144" s="4">
        <v>0.2</v>
      </c>
      <c r="R144" s="4">
        <v>2</v>
      </c>
      <c r="S144" s="4">
        <v>4</v>
      </c>
      <c r="T144" s="4">
        <v>0.5</v>
      </c>
      <c r="U144" s="4">
        <v>1</v>
      </c>
      <c r="V144" s="4">
        <v>4</v>
      </c>
      <c r="W144" s="4">
        <v>1</v>
      </c>
      <c r="X144" s="4">
        <v>1</v>
      </c>
      <c r="Y144" s="4">
        <v>2</v>
      </c>
      <c r="Z144" s="4">
        <v>4</v>
      </c>
      <c r="AA144" s="4">
        <v>5</v>
      </c>
      <c r="AB144" s="4">
        <v>12</v>
      </c>
      <c r="AC144" s="5">
        <f t="shared" si="2"/>
        <v>0.25</v>
      </c>
    </row>
    <row r="145" spans="1:29" ht="15.75" customHeight="1">
      <c r="A145" s="1" t="s">
        <v>241</v>
      </c>
      <c r="B145" s="3" t="s">
        <v>101</v>
      </c>
      <c r="C145" s="4" t="s">
        <v>8</v>
      </c>
      <c r="D145" s="4">
        <v>13</v>
      </c>
      <c r="E145" s="4">
        <v>45</v>
      </c>
      <c r="F145" s="4">
        <v>13</v>
      </c>
      <c r="G145" s="4">
        <v>0</v>
      </c>
      <c r="H145" s="4">
        <v>45</v>
      </c>
      <c r="I145" s="4">
        <v>4</v>
      </c>
      <c r="J145" s="4">
        <v>16</v>
      </c>
      <c r="K145" s="4">
        <v>0.25</v>
      </c>
      <c r="L145" s="4">
        <v>3</v>
      </c>
      <c r="M145" s="4">
        <v>9</v>
      </c>
      <c r="N145" s="4">
        <v>0.33300000000000002</v>
      </c>
      <c r="O145" s="4">
        <v>1</v>
      </c>
      <c r="P145" s="4">
        <v>7</v>
      </c>
      <c r="Q145" s="4">
        <v>0.14299999999999999</v>
      </c>
      <c r="R145" s="4">
        <v>0</v>
      </c>
      <c r="S145" s="4">
        <v>0</v>
      </c>
      <c r="T145" s="4">
        <v>0</v>
      </c>
      <c r="U145" s="4">
        <v>0</v>
      </c>
      <c r="V145" s="4">
        <v>2</v>
      </c>
      <c r="W145" s="4">
        <v>5</v>
      </c>
      <c r="X145" s="4">
        <v>0</v>
      </c>
      <c r="Y145" s="4">
        <v>0</v>
      </c>
      <c r="Z145" s="4">
        <v>2</v>
      </c>
      <c r="AA145" s="4">
        <v>3</v>
      </c>
      <c r="AB145" s="4">
        <v>11</v>
      </c>
      <c r="AC145" s="5">
        <f t="shared" si="2"/>
        <v>2.5</v>
      </c>
    </row>
    <row r="146" spans="1:29" ht="15.75" customHeight="1">
      <c r="A146" s="1" t="s">
        <v>242</v>
      </c>
      <c r="B146" s="4" t="s">
        <v>90</v>
      </c>
      <c r="C146" s="4" t="s">
        <v>86</v>
      </c>
      <c r="D146" s="4">
        <v>6</v>
      </c>
      <c r="E146" s="4">
        <v>43</v>
      </c>
      <c r="F146" s="4">
        <v>6</v>
      </c>
      <c r="G146" s="4">
        <v>0</v>
      </c>
      <c r="H146" s="4">
        <v>43</v>
      </c>
      <c r="I146" s="4">
        <v>6</v>
      </c>
      <c r="J146" s="4">
        <v>16</v>
      </c>
      <c r="K146" s="4">
        <v>0.375</v>
      </c>
      <c r="L146" s="4">
        <v>4</v>
      </c>
      <c r="M146" s="4">
        <v>8</v>
      </c>
      <c r="N146" s="4">
        <v>0.5</v>
      </c>
      <c r="O146" s="4">
        <v>2</v>
      </c>
      <c r="P146" s="4">
        <v>8</v>
      </c>
      <c r="Q146" s="4">
        <v>0.25</v>
      </c>
      <c r="R146" s="4">
        <v>1</v>
      </c>
      <c r="S146" s="4">
        <v>2</v>
      </c>
      <c r="T146" s="4">
        <v>0.5</v>
      </c>
      <c r="U146" s="4">
        <v>1</v>
      </c>
      <c r="V146" s="4">
        <v>6</v>
      </c>
      <c r="W146" s="4">
        <v>5</v>
      </c>
      <c r="X146" s="4">
        <v>0</v>
      </c>
      <c r="Y146" s="4">
        <v>0</v>
      </c>
      <c r="Z146" s="4">
        <v>1</v>
      </c>
      <c r="AA146" s="4">
        <v>5</v>
      </c>
      <c r="AB146" s="4">
        <v>17</v>
      </c>
      <c r="AC146" s="5">
        <f t="shared" si="2"/>
        <v>5</v>
      </c>
    </row>
    <row r="147" spans="1:29" ht="15.75" customHeight="1">
      <c r="A147" s="1" t="s">
        <v>243</v>
      </c>
      <c r="B147" s="3" t="s">
        <v>104</v>
      </c>
      <c r="C147" s="4" t="s">
        <v>8</v>
      </c>
      <c r="D147" s="4">
        <v>10</v>
      </c>
      <c r="E147" s="4">
        <v>37</v>
      </c>
      <c r="F147" s="4">
        <v>10</v>
      </c>
      <c r="G147" s="4">
        <v>0</v>
      </c>
      <c r="H147" s="4">
        <v>37</v>
      </c>
      <c r="I147" s="4">
        <v>7</v>
      </c>
      <c r="J147" s="4">
        <v>14</v>
      </c>
      <c r="K147" s="4">
        <v>0.5</v>
      </c>
      <c r="L147" s="4">
        <v>2</v>
      </c>
      <c r="M147" s="4">
        <v>6</v>
      </c>
      <c r="N147" s="4">
        <v>0.33300000000000002</v>
      </c>
      <c r="O147" s="4">
        <v>5</v>
      </c>
      <c r="P147" s="4">
        <v>8</v>
      </c>
      <c r="Q147" s="4">
        <v>0.625</v>
      </c>
      <c r="R147" s="4">
        <v>3</v>
      </c>
      <c r="S147" s="4">
        <v>6</v>
      </c>
      <c r="T147" s="4">
        <v>0.5</v>
      </c>
      <c r="U147" s="4">
        <v>2</v>
      </c>
      <c r="V147" s="4">
        <v>3</v>
      </c>
      <c r="W147" s="4">
        <v>5</v>
      </c>
      <c r="X147" s="4">
        <v>3</v>
      </c>
      <c r="Y147" s="4">
        <v>1</v>
      </c>
      <c r="Z147" s="4">
        <v>2</v>
      </c>
      <c r="AA147" s="4">
        <v>4</v>
      </c>
      <c r="AB147" s="4">
        <v>19</v>
      </c>
      <c r="AC147" s="5">
        <f t="shared" si="2"/>
        <v>2.5</v>
      </c>
    </row>
    <row r="148" spans="1:29" ht="15.75" customHeight="1">
      <c r="A148" s="1" t="s">
        <v>244</v>
      </c>
      <c r="B148" s="3" t="s">
        <v>101</v>
      </c>
      <c r="C148" s="4" t="s">
        <v>124</v>
      </c>
      <c r="D148" s="4">
        <v>7</v>
      </c>
      <c r="E148" s="4">
        <v>36</v>
      </c>
      <c r="F148" s="4">
        <v>7</v>
      </c>
      <c r="G148" s="4">
        <v>0</v>
      </c>
      <c r="H148" s="4">
        <v>36</v>
      </c>
      <c r="I148" s="4">
        <v>2</v>
      </c>
      <c r="J148" s="4">
        <v>3</v>
      </c>
      <c r="K148" s="4">
        <v>0.66700000000000004</v>
      </c>
      <c r="L148" s="4">
        <v>0</v>
      </c>
      <c r="M148" s="4">
        <v>0</v>
      </c>
      <c r="N148" s="4">
        <v>0</v>
      </c>
      <c r="O148" s="4">
        <v>2</v>
      </c>
      <c r="P148" s="4">
        <v>3</v>
      </c>
      <c r="Q148" s="4">
        <v>0.66700000000000004</v>
      </c>
      <c r="R148" s="4">
        <v>2</v>
      </c>
      <c r="S148" s="4">
        <v>6</v>
      </c>
      <c r="T148" s="4">
        <v>0.33300000000000002</v>
      </c>
      <c r="U148" s="4">
        <v>4</v>
      </c>
      <c r="V148" s="4">
        <v>9</v>
      </c>
      <c r="W148" s="4">
        <v>1</v>
      </c>
      <c r="X148" s="4">
        <v>0</v>
      </c>
      <c r="Y148" s="4">
        <v>0</v>
      </c>
      <c r="Z148" s="4">
        <v>3</v>
      </c>
      <c r="AA148" s="4">
        <v>5</v>
      </c>
      <c r="AB148" s="4">
        <v>6</v>
      </c>
      <c r="AC148" s="5">
        <f t="shared" si="2"/>
        <v>0.33333333333333331</v>
      </c>
    </row>
    <row r="149" spans="1:29" ht="15.75" customHeight="1">
      <c r="A149" s="1" t="s">
        <v>245</v>
      </c>
      <c r="B149" s="3" t="s">
        <v>110</v>
      </c>
      <c r="C149" s="4" t="s">
        <v>124</v>
      </c>
      <c r="D149" s="4">
        <v>8</v>
      </c>
      <c r="E149" s="4">
        <v>29</v>
      </c>
      <c r="F149" s="4">
        <v>8</v>
      </c>
      <c r="G149" s="4">
        <v>0</v>
      </c>
      <c r="H149" s="4">
        <v>29</v>
      </c>
      <c r="I149" s="4">
        <v>5</v>
      </c>
      <c r="J149" s="4">
        <v>12</v>
      </c>
      <c r="K149" s="4">
        <v>0.41699999999999998</v>
      </c>
      <c r="L149" s="4">
        <v>0</v>
      </c>
      <c r="M149" s="4">
        <v>0</v>
      </c>
      <c r="N149" s="4">
        <v>0</v>
      </c>
      <c r="O149" s="4">
        <v>5</v>
      </c>
      <c r="P149" s="4">
        <v>12</v>
      </c>
      <c r="Q149" s="4">
        <v>0.41699999999999998</v>
      </c>
      <c r="R149" s="4">
        <v>2</v>
      </c>
      <c r="S149" s="4">
        <v>2</v>
      </c>
      <c r="T149" s="4">
        <v>1</v>
      </c>
      <c r="U149" s="4">
        <v>3</v>
      </c>
      <c r="V149" s="4">
        <v>10</v>
      </c>
      <c r="W149" s="4">
        <v>0</v>
      </c>
      <c r="X149" s="4">
        <v>3</v>
      </c>
      <c r="Y149" s="4">
        <v>1</v>
      </c>
      <c r="Z149" s="4">
        <v>0</v>
      </c>
      <c r="AA149" s="4">
        <v>4</v>
      </c>
      <c r="AB149" s="4">
        <v>12</v>
      </c>
      <c r="AC149" s="5">
        <v>0</v>
      </c>
    </row>
    <row r="150" spans="1:29" ht="15.75" customHeight="1">
      <c r="A150" s="1" t="s">
        <v>246</v>
      </c>
      <c r="B150" s="3" t="s">
        <v>83</v>
      </c>
      <c r="C150" s="4" t="s">
        <v>86</v>
      </c>
      <c r="D150" s="4">
        <v>9</v>
      </c>
      <c r="E150" s="4">
        <v>23</v>
      </c>
      <c r="F150" s="4">
        <v>9</v>
      </c>
      <c r="G150" s="4">
        <v>0</v>
      </c>
      <c r="H150" s="4">
        <v>23</v>
      </c>
      <c r="I150" s="4">
        <v>3</v>
      </c>
      <c r="J150" s="4">
        <v>9</v>
      </c>
      <c r="K150" s="4">
        <v>0.33300000000000002</v>
      </c>
      <c r="L150" s="4">
        <v>1</v>
      </c>
      <c r="M150" s="4">
        <v>4</v>
      </c>
      <c r="N150" s="4">
        <v>0.25</v>
      </c>
      <c r="O150" s="4">
        <v>2</v>
      </c>
      <c r="P150" s="4">
        <v>5</v>
      </c>
      <c r="Q150" s="4">
        <v>0.4</v>
      </c>
      <c r="R150" s="4">
        <v>1</v>
      </c>
      <c r="S150" s="4">
        <v>2</v>
      </c>
      <c r="T150" s="4">
        <v>0.5</v>
      </c>
      <c r="U150" s="4">
        <v>0</v>
      </c>
      <c r="V150" s="4">
        <v>3</v>
      </c>
      <c r="W150" s="4">
        <v>0</v>
      </c>
      <c r="X150" s="4">
        <v>0</v>
      </c>
      <c r="Y150" s="4">
        <v>0</v>
      </c>
      <c r="Z150" s="4">
        <v>1</v>
      </c>
      <c r="AA150" s="4">
        <v>4</v>
      </c>
      <c r="AB150" s="4">
        <v>8</v>
      </c>
      <c r="AC150" s="5">
        <f t="shared" si="2"/>
        <v>0</v>
      </c>
    </row>
    <row r="151" spans="1:29" ht="15.75" customHeight="1">
      <c r="A151" s="1" t="s">
        <v>247</v>
      </c>
      <c r="B151" s="3" t="s">
        <v>128</v>
      </c>
      <c r="C151" s="4" t="s">
        <v>8</v>
      </c>
      <c r="D151" s="4">
        <v>5</v>
      </c>
      <c r="E151" s="4">
        <v>16</v>
      </c>
      <c r="F151" s="4">
        <v>5</v>
      </c>
      <c r="G151" s="4">
        <v>0</v>
      </c>
      <c r="H151" s="4">
        <v>16</v>
      </c>
      <c r="I151" s="4">
        <v>2</v>
      </c>
      <c r="J151" s="4">
        <v>7</v>
      </c>
      <c r="K151" s="4">
        <v>0.28599999999999998</v>
      </c>
      <c r="L151" s="4">
        <v>1</v>
      </c>
      <c r="M151" s="4">
        <v>6</v>
      </c>
      <c r="N151" s="4">
        <v>0.16700000000000001</v>
      </c>
      <c r="O151" s="4">
        <v>1</v>
      </c>
      <c r="P151" s="4">
        <v>1</v>
      </c>
      <c r="Q151" s="4">
        <v>1</v>
      </c>
      <c r="R151" s="4">
        <v>0</v>
      </c>
      <c r="S151" s="4">
        <v>0</v>
      </c>
      <c r="T151" s="4">
        <v>0</v>
      </c>
      <c r="U151" s="4">
        <v>1</v>
      </c>
      <c r="V151" s="4">
        <v>2</v>
      </c>
      <c r="W151" s="4">
        <v>2</v>
      </c>
      <c r="X151" s="4">
        <v>4</v>
      </c>
      <c r="Y151" s="4">
        <v>0</v>
      </c>
      <c r="Z151" s="4">
        <v>3</v>
      </c>
      <c r="AA151" s="4">
        <v>2</v>
      </c>
      <c r="AB151" s="4">
        <v>5</v>
      </c>
      <c r="AC151" s="5">
        <f t="shared" si="2"/>
        <v>0.66666666666666663</v>
      </c>
    </row>
    <row r="152" spans="1:29" ht="15.75" customHeight="1">
      <c r="A152" s="1" t="s">
        <v>248</v>
      </c>
      <c r="B152" s="3" t="s">
        <v>93</v>
      </c>
      <c r="C152" s="4" t="s">
        <v>86</v>
      </c>
      <c r="D152" s="4">
        <v>8</v>
      </c>
      <c r="E152" s="4">
        <v>15</v>
      </c>
      <c r="F152" s="4">
        <v>8</v>
      </c>
      <c r="G152" s="4">
        <v>0</v>
      </c>
      <c r="H152" s="4">
        <v>15</v>
      </c>
      <c r="I152" s="4">
        <v>0</v>
      </c>
      <c r="J152" s="4">
        <v>3</v>
      </c>
      <c r="K152" s="4">
        <v>0</v>
      </c>
      <c r="L152" s="4">
        <v>0</v>
      </c>
      <c r="M152" s="4">
        <v>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1</v>
      </c>
      <c r="AB152" s="4">
        <v>0</v>
      </c>
      <c r="AC152" s="5">
        <v>0</v>
      </c>
    </row>
    <row r="153" spans="1:29" ht="15.75" customHeight="1">
      <c r="A153" s="1" t="s">
        <v>249</v>
      </c>
      <c r="B153" s="3" t="s">
        <v>88</v>
      </c>
      <c r="C153" s="4" t="s">
        <v>8</v>
      </c>
      <c r="D153" s="4">
        <v>1</v>
      </c>
      <c r="E153" s="4">
        <v>13</v>
      </c>
      <c r="F153" s="4">
        <v>1</v>
      </c>
      <c r="G153" s="4">
        <v>0</v>
      </c>
      <c r="H153" s="4">
        <v>13</v>
      </c>
      <c r="I153" s="4">
        <v>1</v>
      </c>
      <c r="J153" s="4">
        <v>3</v>
      </c>
      <c r="K153" s="4">
        <v>0.33300000000000002</v>
      </c>
      <c r="L153" s="4">
        <v>0</v>
      </c>
      <c r="M153" s="4">
        <v>1</v>
      </c>
      <c r="N153" s="4">
        <v>0</v>
      </c>
      <c r="O153" s="4">
        <v>1</v>
      </c>
      <c r="P153" s="4">
        <v>2</v>
      </c>
      <c r="Q153" s="4">
        <v>0.5</v>
      </c>
      <c r="R153" s="4">
        <v>1</v>
      </c>
      <c r="S153" s="4">
        <v>1</v>
      </c>
      <c r="T153" s="4">
        <v>1</v>
      </c>
      <c r="U153" s="4">
        <v>0</v>
      </c>
      <c r="V153" s="4">
        <v>1</v>
      </c>
      <c r="W153" s="4">
        <v>0</v>
      </c>
      <c r="X153" s="4">
        <v>1</v>
      </c>
      <c r="Y153" s="4">
        <v>0</v>
      </c>
      <c r="Z153" s="4">
        <v>0</v>
      </c>
      <c r="AA153" s="4">
        <v>4</v>
      </c>
      <c r="AB153" s="4">
        <v>3</v>
      </c>
      <c r="AC153" s="5">
        <v>0</v>
      </c>
    </row>
    <row r="154" spans="1:29" ht="15.75" customHeight="1">
      <c r="A154" s="1" t="s">
        <v>250</v>
      </c>
      <c r="B154" s="3" t="s">
        <v>99</v>
      </c>
      <c r="C154" s="4" t="s">
        <v>8</v>
      </c>
      <c r="D154" s="4">
        <v>2</v>
      </c>
      <c r="E154" s="4">
        <v>10</v>
      </c>
      <c r="F154" s="4">
        <v>2</v>
      </c>
      <c r="G154" s="4">
        <v>0</v>
      </c>
      <c r="H154" s="4">
        <v>10</v>
      </c>
      <c r="I154" s="4">
        <v>1</v>
      </c>
      <c r="J154" s="4">
        <v>2</v>
      </c>
      <c r="K154" s="4">
        <v>0.5</v>
      </c>
      <c r="L154" s="4">
        <v>0</v>
      </c>
      <c r="M154" s="4">
        <v>0</v>
      </c>
      <c r="N154" s="4">
        <v>0</v>
      </c>
      <c r="O154" s="4">
        <v>1</v>
      </c>
      <c r="P154" s="4">
        <v>2</v>
      </c>
      <c r="Q154" s="4">
        <v>0.5</v>
      </c>
      <c r="R154" s="4">
        <v>0</v>
      </c>
      <c r="S154" s="4">
        <v>0</v>
      </c>
      <c r="T154" s="4">
        <v>0</v>
      </c>
      <c r="U154" s="4">
        <v>0</v>
      </c>
      <c r="V154" s="4">
        <v>1</v>
      </c>
      <c r="W154" s="4">
        <v>1</v>
      </c>
      <c r="X154" s="4">
        <v>0</v>
      </c>
      <c r="Y154" s="4">
        <v>0</v>
      </c>
      <c r="Z154" s="4">
        <v>2</v>
      </c>
      <c r="AA154" s="4">
        <v>1</v>
      </c>
      <c r="AB154" s="4">
        <v>2</v>
      </c>
      <c r="AC154" s="5">
        <f t="shared" si="2"/>
        <v>0.5</v>
      </c>
    </row>
    <row r="155" spans="1:29" ht="15.75" customHeight="1">
      <c r="A155" s="1" t="s">
        <v>251</v>
      </c>
      <c r="B155" s="3" t="s">
        <v>90</v>
      </c>
      <c r="C155" s="4" t="s">
        <v>86</v>
      </c>
      <c r="D155" s="4">
        <v>5</v>
      </c>
      <c r="E155" s="4">
        <v>9</v>
      </c>
      <c r="F155" s="4">
        <v>5</v>
      </c>
      <c r="G155" s="4">
        <v>0</v>
      </c>
      <c r="H155" s="4">
        <v>9</v>
      </c>
      <c r="I155" s="4">
        <v>2</v>
      </c>
      <c r="J155" s="4">
        <v>3</v>
      </c>
      <c r="K155" s="4">
        <v>0.66700000000000004</v>
      </c>
      <c r="L155" s="4">
        <v>0</v>
      </c>
      <c r="M155" s="4">
        <v>1</v>
      </c>
      <c r="N155" s="4">
        <v>0</v>
      </c>
      <c r="O155" s="4">
        <v>2</v>
      </c>
      <c r="P155" s="4">
        <v>2</v>
      </c>
      <c r="Q155" s="4">
        <v>1</v>
      </c>
      <c r="R155" s="4">
        <v>0</v>
      </c>
      <c r="S155" s="4">
        <v>0</v>
      </c>
      <c r="T155" s="4">
        <v>0</v>
      </c>
      <c r="U155" s="4">
        <v>0</v>
      </c>
      <c r="V155" s="4">
        <v>2</v>
      </c>
      <c r="W155" s="4">
        <v>1</v>
      </c>
      <c r="X155" s="4">
        <v>0</v>
      </c>
      <c r="Y155" s="4">
        <v>0</v>
      </c>
      <c r="Z155" s="4">
        <v>1</v>
      </c>
      <c r="AA155" s="4">
        <v>0</v>
      </c>
      <c r="AB155" s="4">
        <v>4</v>
      </c>
      <c r="AC155" s="5">
        <f t="shared" si="2"/>
        <v>1</v>
      </c>
    </row>
    <row r="156" spans="1:29" ht="15.75" customHeight="1">
      <c r="A156" s="1" t="s">
        <v>252</v>
      </c>
      <c r="B156" s="3" t="s">
        <v>115</v>
      </c>
      <c r="C156" s="4" t="s">
        <v>8</v>
      </c>
      <c r="D156" s="4">
        <v>2</v>
      </c>
      <c r="E156" s="4">
        <v>8</v>
      </c>
      <c r="F156" s="4">
        <v>2</v>
      </c>
      <c r="G156" s="4">
        <v>0</v>
      </c>
      <c r="H156" s="4">
        <v>8</v>
      </c>
      <c r="I156" s="4">
        <v>0</v>
      </c>
      <c r="J156" s="4">
        <v>1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1</v>
      </c>
      <c r="Q156" s="4">
        <v>0</v>
      </c>
      <c r="R156" s="4">
        <v>2</v>
      </c>
      <c r="S156" s="4">
        <v>2</v>
      </c>
      <c r="T156" s="4">
        <v>1</v>
      </c>
      <c r="U156" s="4">
        <v>0</v>
      </c>
      <c r="V156" s="4">
        <v>1</v>
      </c>
      <c r="W156" s="4">
        <v>0</v>
      </c>
      <c r="X156" s="4">
        <v>1</v>
      </c>
      <c r="Y156" s="4">
        <v>0</v>
      </c>
      <c r="Z156" s="4">
        <v>0</v>
      </c>
      <c r="AA156" s="4">
        <v>0</v>
      </c>
      <c r="AB156" s="4">
        <v>2</v>
      </c>
      <c r="AC156" s="5">
        <v>0</v>
      </c>
    </row>
    <row r="157" spans="1:29" ht="15.75" customHeight="1">
      <c r="A157" s="1" t="s">
        <v>253</v>
      </c>
      <c r="B157" s="3" t="s">
        <v>90</v>
      </c>
      <c r="C157" s="4" t="s">
        <v>91</v>
      </c>
      <c r="D157" s="4">
        <v>2</v>
      </c>
      <c r="E157" s="4">
        <v>4</v>
      </c>
      <c r="F157" s="4">
        <v>2</v>
      </c>
      <c r="G157" s="4">
        <v>0</v>
      </c>
      <c r="H157" s="4">
        <v>4</v>
      </c>
      <c r="I157" s="4">
        <v>0</v>
      </c>
      <c r="J157" s="4">
        <v>1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</v>
      </c>
      <c r="Q157" s="4">
        <v>0</v>
      </c>
      <c r="R157" s="4">
        <v>0</v>
      </c>
      <c r="S157" s="4">
        <v>2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5">
        <v>0</v>
      </c>
    </row>
    <row r="158" spans="1:29" ht="15.75" customHeight="1">
      <c r="A158" s="1" t="s">
        <v>254</v>
      </c>
      <c r="B158" s="3" t="s">
        <v>90</v>
      </c>
      <c r="C158" s="4" t="s">
        <v>8</v>
      </c>
      <c r="D158" s="4">
        <v>1</v>
      </c>
      <c r="E158" s="4">
        <v>4</v>
      </c>
      <c r="F158" s="4">
        <v>1</v>
      </c>
      <c r="G158" s="4">
        <v>0</v>
      </c>
      <c r="H158" s="4">
        <v>4</v>
      </c>
      <c r="I158" s="4">
        <v>0</v>
      </c>
      <c r="J158" s="4">
        <v>2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2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5">
        <v>0</v>
      </c>
    </row>
    <row r="159" spans="1:29" ht="15.75" customHeight="1">
      <c r="A159" s="1" t="s">
        <v>255</v>
      </c>
      <c r="B159" s="3" t="s">
        <v>106</v>
      </c>
      <c r="C159" s="4" t="s">
        <v>86</v>
      </c>
      <c r="D159" s="4">
        <v>2</v>
      </c>
      <c r="E159" s="4">
        <v>3</v>
      </c>
      <c r="F159" s="4">
        <v>2</v>
      </c>
      <c r="G159" s="4">
        <v>0</v>
      </c>
      <c r="H159" s="4">
        <v>3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1</v>
      </c>
      <c r="AA159" s="4">
        <v>0</v>
      </c>
      <c r="AB159" s="4">
        <v>0</v>
      </c>
      <c r="AC159" s="5">
        <f t="shared" si="2"/>
        <v>0</v>
      </c>
    </row>
    <row r="160" spans="1:29" ht="15.75" customHeight="1">
      <c r="A160" s="15"/>
      <c r="B160" s="9"/>
      <c r="C160" s="9"/>
      <c r="D160" s="9"/>
      <c r="E160" s="9"/>
      <c r="F160" s="9"/>
      <c r="G160" s="9"/>
      <c r="H160" s="9"/>
      <c r="I160" s="9"/>
      <c r="J160" s="9"/>
      <c r="K160" s="14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5" t="str">
        <f t="shared" si="2"/>
        <v/>
      </c>
    </row>
    <row r="161" spans="1:29" ht="15.75" customHeight="1">
      <c r="A161" s="15"/>
      <c r="B161" s="9"/>
      <c r="C161" s="9"/>
      <c r="D161" s="9"/>
      <c r="E161" s="9"/>
      <c r="F161" s="9"/>
      <c r="G161" s="9"/>
      <c r="H161" s="9"/>
      <c r="I161" s="9"/>
      <c r="J161" s="9"/>
      <c r="K161" s="1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5" t="str">
        <f t="shared" si="2"/>
        <v/>
      </c>
    </row>
    <row r="162" spans="1:29" ht="15.75" customHeight="1">
      <c r="A162" s="15"/>
      <c r="B162" s="9"/>
      <c r="C162" s="9"/>
      <c r="D162" s="9"/>
      <c r="E162" s="9"/>
      <c r="F162" s="9"/>
      <c r="G162" s="9"/>
      <c r="H162" s="9"/>
      <c r="I162" s="9"/>
      <c r="J162" s="9"/>
      <c r="K162" s="1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5" t="str">
        <f t="shared" si="2"/>
        <v/>
      </c>
    </row>
    <row r="163" spans="1:29" ht="15.75" customHeight="1">
      <c r="A163" s="15"/>
      <c r="B163" s="9"/>
      <c r="C163" s="9"/>
      <c r="D163" s="9"/>
      <c r="E163" s="9"/>
      <c r="F163" s="9"/>
      <c r="G163" s="9"/>
      <c r="H163" s="9"/>
      <c r="I163" s="9"/>
      <c r="J163" s="9"/>
      <c r="K163" s="1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5" t="str">
        <f t="shared" si="2"/>
        <v/>
      </c>
    </row>
    <row r="164" spans="1:29" ht="15.75" customHeight="1">
      <c r="A164" s="15"/>
      <c r="B164" s="9"/>
      <c r="C164" s="9"/>
      <c r="D164" s="9"/>
      <c r="E164" s="9"/>
      <c r="F164" s="9"/>
      <c r="G164" s="9"/>
      <c r="H164" s="9"/>
      <c r="I164" s="9"/>
      <c r="J164" s="9"/>
      <c r="K164" s="1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5" t="str">
        <f t="shared" si="2"/>
        <v/>
      </c>
    </row>
    <row r="165" spans="1:29" ht="15.75" customHeight="1">
      <c r="A165" s="15"/>
      <c r="B165" s="9"/>
      <c r="C165" s="9"/>
      <c r="D165" s="9"/>
      <c r="E165" s="9"/>
      <c r="F165" s="9"/>
      <c r="G165" s="9"/>
      <c r="H165" s="9"/>
      <c r="I165" s="9"/>
      <c r="J165" s="9"/>
      <c r="K165" s="1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5" t="str">
        <f t="shared" si="2"/>
        <v/>
      </c>
    </row>
    <row r="166" spans="1:29" ht="15.75" customHeight="1">
      <c r="A166" s="15"/>
      <c r="B166" s="9"/>
      <c r="C166" s="9"/>
      <c r="D166" s="9"/>
      <c r="E166" s="9"/>
      <c r="F166" s="9"/>
      <c r="G166" s="9"/>
      <c r="H166" s="9"/>
      <c r="I166" s="9"/>
      <c r="J166" s="9"/>
      <c r="K166" s="1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5" t="str">
        <f t="shared" si="2"/>
        <v/>
      </c>
    </row>
    <row r="167" spans="1:29" ht="15.75" customHeight="1">
      <c r="A167" s="15"/>
      <c r="B167" s="9"/>
      <c r="C167" s="9"/>
      <c r="D167" s="9"/>
      <c r="E167" s="9"/>
      <c r="F167" s="9"/>
      <c r="G167" s="9"/>
      <c r="H167" s="9"/>
      <c r="I167" s="9"/>
      <c r="J167" s="9"/>
      <c r="K167" s="1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5" t="str">
        <f t="shared" si="2"/>
        <v/>
      </c>
    </row>
    <row r="168" spans="1:29" ht="15.75" customHeight="1">
      <c r="A168" s="15"/>
      <c r="B168" s="9"/>
      <c r="C168" s="9"/>
      <c r="D168" s="9"/>
      <c r="E168" s="9"/>
      <c r="F168" s="9"/>
      <c r="G168" s="9"/>
      <c r="H168" s="9"/>
      <c r="I168" s="9"/>
      <c r="J168" s="9"/>
      <c r="K168" s="1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5" t="str">
        <f t="shared" si="2"/>
        <v/>
      </c>
    </row>
    <row r="169" spans="1:29" ht="15.75" customHeight="1">
      <c r="A169" s="15"/>
      <c r="B169" s="9"/>
      <c r="C169" s="9"/>
      <c r="D169" s="9"/>
      <c r="E169" s="9"/>
      <c r="F169" s="9"/>
      <c r="G169" s="9"/>
      <c r="H169" s="9"/>
      <c r="I169" s="9"/>
      <c r="J169" s="9"/>
      <c r="K169" s="1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5" t="str">
        <f t="shared" si="2"/>
        <v/>
      </c>
    </row>
    <row r="170" spans="1:29" ht="15.75" customHeight="1">
      <c r="A170" s="15"/>
      <c r="B170" s="9"/>
      <c r="C170" s="9"/>
      <c r="D170" s="9"/>
      <c r="E170" s="9"/>
      <c r="F170" s="9"/>
      <c r="G170" s="9"/>
      <c r="H170" s="9"/>
      <c r="I170" s="9"/>
      <c r="J170" s="9"/>
      <c r="K170" s="1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5" t="str">
        <f t="shared" si="2"/>
        <v/>
      </c>
    </row>
    <row r="171" spans="1:29" ht="15.75" customHeight="1">
      <c r="A171" s="15"/>
      <c r="B171" s="9"/>
      <c r="C171" s="9"/>
      <c r="D171" s="9"/>
      <c r="E171" s="9"/>
      <c r="F171" s="9"/>
      <c r="G171" s="9"/>
      <c r="H171" s="9"/>
      <c r="I171" s="9"/>
      <c r="J171" s="9"/>
      <c r="K171" s="1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5" t="str">
        <f t="shared" si="2"/>
        <v/>
      </c>
    </row>
    <row r="172" spans="1:29" ht="15.75" customHeight="1">
      <c r="A172" s="15"/>
      <c r="B172" s="9"/>
      <c r="C172" s="9"/>
      <c r="D172" s="9"/>
      <c r="E172" s="9"/>
      <c r="F172" s="9"/>
      <c r="G172" s="9"/>
      <c r="H172" s="9"/>
      <c r="I172" s="9"/>
      <c r="J172" s="9"/>
      <c r="K172" s="1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5" t="str">
        <f t="shared" si="2"/>
        <v/>
      </c>
    </row>
    <row r="173" spans="1:29" ht="15.75" customHeight="1">
      <c r="A173" s="15"/>
      <c r="B173" s="9"/>
      <c r="C173" s="9"/>
      <c r="D173" s="9"/>
      <c r="E173" s="9"/>
      <c r="F173" s="9"/>
      <c r="G173" s="9"/>
      <c r="H173" s="9"/>
      <c r="I173" s="9"/>
      <c r="J173" s="9"/>
      <c r="K173" s="1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5" t="str">
        <f t="shared" si="2"/>
        <v/>
      </c>
    </row>
    <row r="174" spans="1:29" ht="15.75" customHeigh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5" t="str">
        <f t="shared" si="2"/>
        <v/>
      </c>
    </row>
    <row r="175" spans="1:29" ht="15.75" customHeigh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5" t="str">
        <f t="shared" si="2"/>
        <v/>
      </c>
    </row>
    <row r="176" spans="1:29" ht="15.75" customHeigh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5" t="str">
        <f t="shared" si="2"/>
        <v/>
      </c>
    </row>
    <row r="177" spans="2:29" ht="15.75" customHeigh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5" t="str">
        <f t="shared" si="2"/>
        <v/>
      </c>
    </row>
    <row r="178" spans="2:29" ht="15.75" customHeigh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5" t="str">
        <f t="shared" si="2"/>
        <v/>
      </c>
    </row>
    <row r="179" spans="2:29" ht="15.75" customHeigh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5" t="str">
        <f t="shared" si="2"/>
        <v/>
      </c>
    </row>
    <row r="180" spans="2:29" ht="15.75" customHeigh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5" t="str">
        <f t="shared" si="2"/>
        <v/>
      </c>
    </row>
    <row r="181" spans="2:29" ht="15.75" customHeigh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5" t="str">
        <f t="shared" si="2"/>
        <v/>
      </c>
    </row>
    <row r="182" spans="2:29" ht="15.75" customHeigh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5" t="str">
        <f t="shared" si="2"/>
        <v/>
      </c>
    </row>
    <row r="183" spans="2:29" ht="15.75" customHeigh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5" t="str">
        <f t="shared" si="2"/>
        <v/>
      </c>
    </row>
    <row r="184" spans="2:29" ht="15.75" customHeigh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5" t="str">
        <f t="shared" si="2"/>
        <v/>
      </c>
    </row>
    <row r="185" spans="2:29" ht="15.75" customHeigh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5" t="str">
        <f t="shared" si="2"/>
        <v/>
      </c>
    </row>
    <row r="186" spans="2:29" ht="15.75" customHeigh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5" t="str">
        <f t="shared" si="2"/>
        <v/>
      </c>
    </row>
    <row r="187" spans="2:29" ht="15.75" customHeigh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5" t="str">
        <f t="shared" si="2"/>
        <v/>
      </c>
    </row>
    <row r="188" spans="2:29" ht="15.75" customHeigh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5" t="str">
        <f t="shared" si="2"/>
        <v/>
      </c>
    </row>
    <row r="189" spans="2:29" ht="15.75" customHeigh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5" t="str">
        <f t="shared" si="2"/>
        <v/>
      </c>
    </row>
    <row r="190" spans="2:29" ht="15.75" customHeigh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5" t="str">
        <f t="shared" si="2"/>
        <v/>
      </c>
    </row>
    <row r="191" spans="2:29" ht="15.75" customHeigh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5" t="str">
        <f t="shared" si="2"/>
        <v/>
      </c>
    </row>
    <row r="192" spans="2:29" ht="15.75" customHeigh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5" t="str">
        <f t="shared" si="2"/>
        <v/>
      </c>
    </row>
    <row r="193" spans="2:29" ht="15.75" customHeigh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5" t="str">
        <f t="shared" si="2"/>
        <v/>
      </c>
    </row>
    <row r="194" spans="2:29" ht="15.75" customHeigh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5" t="str">
        <f t="shared" si="2"/>
        <v/>
      </c>
    </row>
    <row r="195" spans="2:29" ht="15.75" customHeigh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5" t="str">
        <f t="shared" si="2"/>
        <v/>
      </c>
    </row>
    <row r="196" spans="2:29" ht="15.75" customHeigh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5" t="str">
        <f t="shared" ref="AC196:AC259" si="3">IF(Z196=0,"",W196/Z196)</f>
        <v/>
      </c>
    </row>
    <row r="197" spans="2:29" ht="15.75" customHeight="1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5" t="str">
        <f t="shared" si="3"/>
        <v/>
      </c>
    </row>
    <row r="198" spans="2:29" ht="15.75" customHeight="1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5" t="str">
        <f t="shared" si="3"/>
        <v/>
      </c>
    </row>
    <row r="199" spans="2:29" ht="15.75" customHeight="1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5" t="str">
        <f t="shared" si="3"/>
        <v/>
      </c>
    </row>
    <row r="200" spans="2:29" ht="15.75" customHeight="1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5" t="str">
        <f t="shared" si="3"/>
        <v/>
      </c>
    </row>
    <row r="201" spans="2:29" ht="15.75" customHeight="1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5" t="str">
        <f t="shared" si="3"/>
        <v/>
      </c>
    </row>
    <row r="202" spans="2:29" ht="15.75" customHeight="1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5" t="str">
        <f t="shared" si="3"/>
        <v/>
      </c>
    </row>
    <row r="203" spans="2:29" ht="15.75" customHeight="1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5" t="str">
        <f t="shared" si="3"/>
        <v/>
      </c>
    </row>
    <row r="204" spans="2:29" ht="15.75" customHeight="1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5" t="str">
        <f t="shared" si="3"/>
        <v/>
      </c>
    </row>
    <row r="205" spans="2:29" ht="15.75" customHeight="1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5" t="str">
        <f t="shared" si="3"/>
        <v/>
      </c>
    </row>
    <row r="206" spans="2:29" ht="15.75" customHeight="1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5" t="str">
        <f t="shared" si="3"/>
        <v/>
      </c>
    </row>
    <row r="207" spans="2:29" ht="15.75" customHeight="1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5" t="str">
        <f t="shared" si="3"/>
        <v/>
      </c>
    </row>
    <row r="208" spans="2:29" ht="15.75" customHeight="1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5" t="str">
        <f t="shared" si="3"/>
        <v/>
      </c>
    </row>
    <row r="209" spans="2:29" ht="15.75" customHeight="1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5" t="str">
        <f t="shared" si="3"/>
        <v/>
      </c>
    </row>
    <row r="210" spans="2:29" ht="15.75" customHeight="1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5" t="str">
        <f t="shared" si="3"/>
        <v/>
      </c>
    </row>
    <row r="211" spans="2:29" ht="15.75" customHeight="1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5" t="str">
        <f t="shared" si="3"/>
        <v/>
      </c>
    </row>
    <row r="212" spans="2:29" ht="15.75" customHeight="1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5" t="str">
        <f t="shared" si="3"/>
        <v/>
      </c>
    </row>
    <row r="213" spans="2:29" ht="15.75" customHeight="1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5" t="str">
        <f t="shared" si="3"/>
        <v/>
      </c>
    </row>
    <row r="214" spans="2:29" ht="15.75" customHeight="1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5" t="str">
        <f t="shared" si="3"/>
        <v/>
      </c>
    </row>
    <row r="215" spans="2:29" ht="15.75" customHeight="1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5" t="str">
        <f t="shared" si="3"/>
        <v/>
      </c>
    </row>
    <row r="216" spans="2:29" ht="15.75" customHeight="1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5" t="str">
        <f t="shared" si="3"/>
        <v/>
      </c>
    </row>
    <row r="217" spans="2:29" ht="15.75" customHeight="1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5" t="str">
        <f t="shared" si="3"/>
        <v/>
      </c>
    </row>
    <row r="218" spans="2:29" ht="15.75" customHeight="1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5" t="str">
        <f t="shared" si="3"/>
        <v/>
      </c>
    </row>
    <row r="219" spans="2:29" ht="15.75" customHeight="1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5" t="str">
        <f t="shared" si="3"/>
        <v/>
      </c>
    </row>
    <row r="220" spans="2:29" ht="15.75" customHeight="1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5" t="str">
        <f t="shared" si="3"/>
        <v/>
      </c>
    </row>
    <row r="221" spans="2:29" ht="15.75" customHeight="1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5" t="str">
        <f t="shared" si="3"/>
        <v/>
      </c>
    </row>
    <row r="222" spans="2:29" ht="15.75" customHeight="1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5" t="str">
        <f t="shared" si="3"/>
        <v/>
      </c>
    </row>
    <row r="223" spans="2:29" ht="15.75" customHeight="1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5" t="str">
        <f t="shared" si="3"/>
        <v/>
      </c>
    </row>
    <row r="224" spans="2:29" ht="15.75" customHeight="1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5" t="str">
        <f t="shared" si="3"/>
        <v/>
      </c>
    </row>
    <row r="225" spans="2:29" ht="15.75" customHeight="1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5" t="str">
        <f t="shared" si="3"/>
        <v/>
      </c>
    </row>
    <row r="226" spans="2:29" ht="15.75" customHeight="1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5" t="str">
        <f t="shared" si="3"/>
        <v/>
      </c>
    </row>
    <row r="227" spans="2:29" ht="15.75" customHeight="1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5" t="str">
        <f t="shared" si="3"/>
        <v/>
      </c>
    </row>
    <row r="228" spans="2:29" ht="15.75" customHeight="1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5" t="str">
        <f t="shared" si="3"/>
        <v/>
      </c>
    </row>
    <row r="229" spans="2:29" ht="15.75" customHeight="1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5" t="str">
        <f t="shared" si="3"/>
        <v/>
      </c>
    </row>
    <row r="230" spans="2:29" ht="15.75" customHeight="1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5" t="str">
        <f t="shared" si="3"/>
        <v/>
      </c>
    </row>
    <row r="231" spans="2:29" ht="15.75" customHeight="1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5" t="str">
        <f t="shared" si="3"/>
        <v/>
      </c>
    </row>
    <row r="232" spans="2:29" ht="15.75" customHeight="1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5" t="str">
        <f t="shared" si="3"/>
        <v/>
      </c>
    </row>
    <row r="233" spans="2:29" ht="15.75" customHeight="1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5" t="str">
        <f t="shared" si="3"/>
        <v/>
      </c>
    </row>
    <row r="234" spans="2:29" ht="15.75" customHeight="1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5" t="str">
        <f t="shared" si="3"/>
        <v/>
      </c>
    </row>
    <row r="235" spans="2:29" ht="15.75" customHeight="1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5" t="str">
        <f t="shared" si="3"/>
        <v/>
      </c>
    </row>
    <row r="236" spans="2:29" ht="15.75" customHeight="1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5" t="str">
        <f t="shared" si="3"/>
        <v/>
      </c>
    </row>
    <row r="237" spans="2:29" ht="15.75" customHeight="1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5" t="str">
        <f t="shared" si="3"/>
        <v/>
      </c>
    </row>
    <row r="238" spans="2:29" ht="15.75" customHeight="1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5" t="str">
        <f t="shared" si="3"/>
        <v/>
      </c>
    </row>
    <row r="239" spans="2:29" ht="15.75" customHeight="1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5" t="str">
        <f t="shared" si="3"/>
        <v/>
      </c>
    </row>
    <row r="240" spans="2:29" ht="15.75" customHeight="1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5" t="str">
        <f t="shared" si="3"/>
        <v/>
      </c>
    </row>
    <row r="241" spans="2:29" ht="15.75" customHeight="1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5" t="str">
        <f t="shared" si="3"/>
        <v/>
      </c>
    </row>
    <row r="242" spans="2:29" ht="15.75" customHeight="1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5" t="str">
        <f t="shared" si="3"/>
        <v/>
      </c>
    </row>
    <row r="243" spans="2:29" ht="15.75" customHeight="1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5" t="str">
        <f t="shared" si="3"/>
        <v/>
      </c>
    </row>
    <row r="244" spans="2:29" ht="15.75" customHeight="1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5" t="str">
        <f t="shared" si="3"/>
        <v/>
      </c>
    </row>
    <row r="245" spans="2:29" ht="15.75" customHeight="1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5" t="str">
        <f t="shared" si="3"/>
        <v/>
      </c>
    </row>
    <row r="246" spans="2:29" ht="15.75" customHeight="1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5" t="str">
        <f t="shared" si="3"/>
        <v/>
      </c>
    </row>
    <row r="247" spans="2:29" ht="15.75" customHeight="1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5" t="str">
        <f t="shared" si="3"/>
        <v/>
      </c>
    </row>
    <row r="248" spans="2:29" ht="15.75" customHeight="1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5" t="str">
        <f t="shared" si="3"/>
        <v/>
      </c>
    </row>
    <row r="249" spans="2:29" ht="15.75" customHeight="1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5" t="str">
        <f t="shared" si="3"/>
        <v/>
      </c>
    </row>
    <row r="250" spans="2:29" ht="15.75" customHeight="1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5" t="str">
        <f t="shared" si="3"/>
        <v/>
      </c>
    </row>
    <row r="251" spans="2:29" ht="15.75" customHeight="1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5" t="str">
        <f t="shared" si="3"/>
        <v/>
      </c>
    </row>
    <row r="252" spans="2:29" ht="15.75" customHeight="1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5" t="str">
        <f t="shared" si="3"/>
        <v/>
      </c>
    </row>
    <row r="253" spans="2:29" ht="15.75" customHeight="1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5" t="str">
        <f t="shared" si="3"/>
        <v/>
      </c>
    </row>
    <row r="254" spans="2:29" ht="15.75" customHeight="1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5" t="str">
        <f t="shared" si="3"/>
        <v/>
      </c>
    </row>
    <row r="255" spans="2:29" ht="15.75" customHeight="1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5" t="str">
        <f t="shared" si="3"/>
        <v/>
      </c>
    </row>
    <row r="256" spans="2:29" ht="15.75" customHeight="1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5" t="str">
        <f t="shared" si="3"/>
        <v/>
      </c>
    </row>
    <row r="257" spans="2:29" ht="15.75" customHeight="1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5" t="str">
        <f t="shared" si="3"/>
        <v/>
      </c>
    </row>
    <row r="258" spans="2:29" ht="15.75" customHeight="1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5" t="str">
        <f t="shared" si="3"/>
        <v/>
      </c>
    </row>
    <row r="259" spans="2:29" ht="15.75" customHeight="1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5" t="str">
        <f t="shared" si="3"/>
        <v/>
      </c>
    </row>
    <row r="260" spans="2:29" ht="15.75" customHeight="1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5" t="str">
        <f t="shared" ref="AC260:AC298" si="4">IF(Z260=0,"",W260/Z260)</f>
        <v/>
      </c>
    </row>
    <row r="261" spans="2:29" ht="15.75" customHeight="1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5" t="str">
        <f t="shared" si="4"/>
        <v/>
      </c>
    </row>
    <row r="262" spans="2:29" ht="15.75" customHeight="1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5" t="str">
        <f t="shared" si="4"/>
        <v/>
      </c>
    </row>
    <row r="263" spans="2:29" ht="15.75" customHeight="1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5" t="str">
        <f t="shared" si="4"/>
        <v/>
      </c>
    </row>
    <row r="264" spans="2:29" ht="15.75" customHeight="1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5" t="str">
        <f t="shared" si="4"/>
        <v/>
      </c>
    </row>
    <row r="265" spans="2:29" ht="15.75" customHeight="1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5" t="str">
        <f t="shared" si="4"/>
        <v/>
      </c>
    </row>
    <row r="266" spans="2:29" ht="15.75" customHeight="1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5" t="str">
        <f t="shared" si="4"/>
        <v/>
      </c>
    </row>
    <row r="267" spans="2:29" ht="15.75" customHeight="1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5" t="str">
        <f t="shared" si="4"/>
        <v/>
      </c>
    </row>
    <row r="268" spans="2:29" ht="15.75" customHeight="1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5" t="str">
        <f t="shared" si="4"/>
        <v/>
      </c>
    </row>
    <row r="269" spans="2:29" ht="15.75" customHeight="1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5" t="str">
        <f t="shared" si="4"/>
        <v/>
      </c>
    </row>
    <row r="270" spans="2:29" ht="15.75" customHeight="1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5" t="str">
        <f t="shared" si="4"/>
        <v/>
      </c>
    </row>
    <row r="271" spans="2:29" ht="15.75" customHeight="1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5" t="str">
        <f t="shared" si="4"/>
        <v/>
      </c>
    </row>
    <row r="272" spans="2:29" ht="15.75" customHeight="1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5" t="str">
        <f t="shared" si="4"/>
        <v/>
      </c>
    </row>
    <row r="273" spans="2:29" ht="15.75" customHeight="1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5" t="str">
        <f t="shared" si="4"/>
        <v/>
      </c>
    </row>
    <row r="274" spans="2:29" ht="15.75" customHeight="1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5" t="str">
        <f t="shared" si="4"/>
        <v/>
      </c>
    </row>
    <row r="275" spans="2:29" ht="15.75" customHeight="1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5" t="str">
        <f t="shared" si="4"/>
        <v/>
      </c>
    </row>
    <row r="276" spans="2:29" ht="15.75" customHeight="1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5" t="str">
        <f t="shared" si="4"/>
        <v/>
      </c>
    </row>
    <row r="277" spans="2:29" ht="15.75" customHeight="1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5" t="str">
        <f t="shared" si="4"/>
        <v/>
      </c>
    </row>
    <row r="278" spans="2:29" ht="15.75" customHeight="1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5" t="str">
        <f t="shared" si="4"/>
        <v/>
      </c>
    </row>
    <row r="279" spans="2:29" ht="15.75" customHeight="1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5" t="str">
        <f t="shared" si="4"/>
        <v/>
      </c>
    </row>
    <row r="280" spans="2:29" ht="15.75" customHeight="1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5" t="str">
        <f t="shared" si="4"/>
        <v/>
      </c>
    </row>
    <row r="281" spans="2:29" ht="15.75" customHeight="1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5" t="str">
        <f t="shared" si="4"/>
        <v/>
      </c>
    </row>
    <row r="282" spans="2:29" ht="15.75" customHeight="1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5" t="str">
        <f t="shared" si="4"/>
        <v/>
      </c>
    </row>
    <row r="283" spans="2:29" ht="15.75" customHeight="1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5" t="str">
        <f t="shared" si="4"/>
        <v/>
      </c>
    </row>
    <row r="284" spans="2:29" ht="15.75" customHeight="1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5" t="str">
        <f t="shared" si="4"/>
        <v/>
      </c>
    </row>
    <row r="285" spans="2:29" ht="15.75" customHeight="1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5" t="str">
        <f t="shared" si="4"/>
        <v/>
      </c>
    </row>
    <row r="286" spans="2:29" ht="15.75" customHeight="1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5" t="str">
        <f t="shared" si="4"/>
        <v/>
      </c>
    </row>
    <row r="287" spans="2:29" ht="15.75" customHeight="1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5" t="str">
        <f t="shared" si="4"/>
        <v/>
      </c>
    </row>
    <row r="288" spans="2:29" ht="15.75" customHeight="1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5" t="str">
        <f t="shared" si="4"/>
        <v/>
      </c>
    </row>
    <row r="289" spans="1:29" ht="15.75" customHeight="1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5" t="str">
        <f t="shared" si="4"/>
        <v/>
      </c>
    </row>
    <row r="290" spans="1:29" ht="15.75" customHeight="1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5" t="str">
        <f t="shared" si="4"/>
        <v/>
      </c>
    </row>
    <row r="291" spans="1:29" ht="15.75" customHeight="1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5" t="str">
        <f t="shared" si="4"/>
        <v/>
      </c>
    </row>
    <row r="292" spans="1:29" ht="15.75" customHeight="1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5" t="str">
        <f t="shared" si="4"/>
        <v/>
      </c>
    </row>
    <row r="293" spans="1:29" ht="15.75" customHeight="1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5" t="str">
        <f t="shared" si="4"/>
        <v/>
      </c>
    </row>
    <row r="294" spans="1:29" ht="15.75" customHeight="1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5" t="str">
        <f t="shared" si="4"/>
        <v/>
      </c>
    </row>
    <row r="295" spans="1:29" ht="15.75" customHeight="1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5" t="str">
        <f t="shared" si="4"/>
        <v/>
      </c>
    </row>
    <row r="296" spans="1:29" ht="15.75" customHeight="1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5" t="str">
        <f t="shared" si="4"/>
        <v/>
      </c>
    </row>
    <row r="297" spans="1:29" ht="15.75" customHeight="1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5" t="str">
        <f t="shared" si="4"/>
        <v/>
      </c>
    </row>
    <row r="298" spans="1:29" ht="15.75" customHeight="1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5" t="str">
        <f t="shared" si="4"/>
        <v/>
      </c>
    </row>
    <row r="299" spans="1:29" ht="15.75" customHeight="1"/>
    <row r="300" spans="1:29" ht="15.75" customHeight="1">
      <c r="A300" s="1" t="s">
        <v>32</v>
      </c>
      <c r="D300" s="6">
        <f>MIN(D3:D298)</f>
        <v>1</v>
      </c>
      <c r="E300" s="6">
        <f t="shared" ref="E300:AC300" si="5">MIN(E3:E298)</f>
        <v>3</v>
      </c>
      <c r="F300" s="6">
        <f t="shared" si="5"/>
        <v>1</v>
      </c>
      <c r="G300" s="6">
        <f t="shared" si="5"/>
        <v>0</v>
      </c>
      <c r="H300" s="6">
        <f t="shared" si="5"/>
        <v>3</v>
      </c>
      <c r="I300" s="6">
        <f t="shared" si="5"/>
        <v>0</v>
      </c>
      <c r="J300" s="6">
        <f t="shared" si="5"/>
        <v>0</v>
      </c>
      <c r="K300" s="6">
        <f t="shared" si="5"/>
        <v>0</v>
      </c>
      <c r="L300" s="6">
        <f t="shared" si="5"/>
        <v>0</v>
      </c>
      <c r="M300" s="6">
        <f t="shared" si="5"/>
        <v>0</v>
      </c>
      <c r="N300" s="6">
        <f t="shared" si="5"/>
        <v>0</v>
      </c>
      <c r="O300" s="6">
        <f t="shared" si="5"/>
        <v>0</v>
      </c>
      <c r="P300" s="6">
        <f t="shared" si="5"/>
        <v>0</v>
      </c>
      <c r="Q300" s="6">
        <f t="shared" si="5"/>
        <v>0</v>
      </c>
      <c r="R300" s="6">
        <f t="shared" si="5"/>
        <v>0</v>
      </c>
      <c r="S300" s="6">
        <f t="shared" si="5"/>
        <v>0</v>
      </c>
      <c r="T300" s="6">
        <f t="shared" si="5"/>
        <v>0</v>
      </c>
      <c r="U300" s="6">
        <f t="shared" si="5"/>
        <v>0</v>
      </c>
      <c r="V300" s="6">
        <f t="shared" si="5"/>
        <v>0</v>
      </c>
      <c r="W300" s="6">
        <f t="shared" si="5"/>
        <v>0</v>
      </c>
      <c r="X300" s="6">
        <f t="shared" si="5"/>
        <v>0</v>
      </c>
      <c r="Y300" s="6">
        <f t="shared" si="5"/>
        <v>0</v>
      </c>
      <c r="Z300" s="6">
        <f t="shared" si="5"/>
        <v>0</v>
      </c>
      <c r="AA300" s="6">
        <f t="shared" si="5"/>
        <v>0</v>
      </c>
      <c r="AB300" s="6">
        <f t="shared" si="5"/>
        <v>0</v>
      </c>
      <c r="AC300" s="6">
        <f t="shared" si="5"/>
        <v>0</v>
      </c>
    </row>
    <row r="301" spans="1:29" ht="15.75" customHeight="1">
      <c r="A301" s="1" t="s">
        <v>33</v>
      </c>
      <c r="D301" s="5">
        <f>MAX(D3:D298)</f>
        <v>40</v>
      </c>
      <c r="E301" s="5">
        <f t="shared" ref="E301:AC301" si="6">MAX(E3:E298)</f>
        <v>1465</v>
      </c>
      <c r="F301" s="5">
        <f t="shared" si="6"/>
        <v>40</v>
      </c>
      <c r="G301" s="5">
        <f t="shared" si="6"/>
        <v>40</v>
      </c>
      <c r="H301" s="5">
        <f t="shared" si="6"/>
        <v>1465</v>
      </c>
      <c r="I301" s="5">
        <f t="shared" si="6"/>
        <v>385</v>
      </c>
      <c r="J301" s="5">
        <f t="shared" si="6"/>
        <v>743</v>
      </c>
      <c r="K301" s="5">
        <f t="shared" si="6"/>
        <v>0.66700000000000004</v>
      </c>
      <c r="L301" s="5">
        <f t="shared" si="6"/>
        <v>122</v>
      </c>
      <c r="M301" s="5">
        <f t="shared" si="6"/>
        <v>355</v>
      </c>
      <c r="N301" s="5">
        <f t="shared" si="6"/>
        <v>1</v>
      </c>
      <c r="O301" s="5">
        <f t="shared" si="6"/>
        <v>366</v>
      </c>
      <c r="P301" s="5">
        <f t="shared" si="6"/>
        <v>683</v>
      </c>
      <c r="Q301" s="5">
        <f t="shared" si="6"/>
        <v>1</v>
      </c>
      <c r="R301" s="5">
        <f t="shared" si="6"/>
        <v>232</v>
      </c>
      <c r="S301" s="5">
        <f t="shared" si="6"/>
        <v>275</v>
      </c>
      <c r="T301" s="5">
        <f t="shared" si="6"/>
        <v>1</v>
      </c>
      <c r="U301" s="5">
        <f t="shared" si="6"/>
        <v>172</v>
      </c>
      <c r="V301" s="5">
        <f t="shared" si="6"/>
        <v>451</v>
      </c>
      <c r="W301" s="5">
        <f t="shared" si="6"/>
        <v>337</v>
      </c>
      <c r="X301" s="5">
        <f t="shared" si="6"/>
        <v>81</v>
      </c>
      <c r="Y301" s="5">
        <f t="shared" si="6"/>
        <v>98</v>
      </c>
      <c r="Z301" s="5">
        <f t="shared" si="6"/>
        <v>223</v>
      </c>
      <c r="AA301" s="5">
        <f t="shared" si="6"/>
        <v>130</v>
      </c>
      <c r="AB301" s="5">
        <f t="shared" si="6"/>
        <v>1021</v>
      </c>
      <c r="AC301" s="5">
        <f t="shared" si="6"/>
        <v>5</v>
      </c>
    </row>
    <row r="302" spans="1:29" ht="15.75" customHeight="1">
      <c r="A302" s="1" t="s">
        <v>34</v>
      </c>
      <c r="D302" s="5">
        <f>AVERAGE(D3:D298)</f>
        <v>28.738853503184714</v>
      </c>
      <c r="E302" s="5">
        <f t="shared" ref="E302:AC302" si="7">AVERAGE(E3:E298)</f>
        <v>614.61783439490443</v>
      </c>
      <c r="F302" s="5">
        <f t="shared" si="7"/>
        <v>28.738853503184714</v>
      </c>
      <c r="G302" s="5">
        <f t="shared" si="7"/>
        <v>15.286624203821656</v>
      </c>
      <c r="H302" s="5">
        <f t="shared" si="7"/>
        <v>614.61783439490443</v>
      </c>
      <c r="I302" s="5">
        <f t="shared" si="7"/>
        <v>91.388535031847127</v>
      </c>
      <c r="J302" s="5">
        <f t="shared" si="7"/>
        <v>208.66242038216561</v>
      </c>
      <c r="K302" s="5">
        <f t="shared" si="7"/>
        <v>0.40697452229299358</v>
      </c>
      <c r="L302" s="5">
        <f t="shared" si="7"/>
        <v>23.611464968152866</v>
      </c>
      <c r="M302" s="5">
        <f t="shared" si="7"/>
        <v>69.821656050955411</v>
      </c>
      <c r="N302" s="5">
        <f t="shared" si="7"/>
        <v>0.27182802547770707</v>
      </c>
      <c r="O302" s="5">
        <f t="shared" si="7"/>
        <v>67.777070063694268</v>
      </c>
      <c r="P302" s="5">
        <f t="shared" si="7"/>
        <v>138.84076433121018</v>
      </c>
      <c r="Q302" s="5">
        <f t="shared" si="7"/>
        <v>0.4548789808917198</v>
      </c>
      <c r="R302" s="5">
        <f t="shared" si="7"/>
        <v>43.29299363057325</v>
      </c>
      <c r="S302" s="5">
        <f t="shared" si="7"/>
        <v>55.121019108280258</v>
      </c>
      <c r="T302" s="5">
        <f t="shared" si="7"/>
        <v>0.70878343949044553</v>
      </c>
      <c r="U302" s="5">
        <f t="shared" si="7"/>
        <v>25.076433121019107</v>
      </c>
      <c r="V302" s="5">
        <f t="shared" si="7"/>
        <v>105.06369426751593</v>
      </c>
      <c r="W302" s="5">
        <f t="shared" si="7"/>
        <v>62.70700636942675</v>
      </c>
      <c r="X302" s="5">
        <f t="shared" si="7"/>
        <v>22.764331210191084</v>
      </c>
      <c r="Y302" s="5">
        <f t="shared" si="7"/>
        <v>12.624203821656051</v>
      </c>
      <c r="Z302" s="5">
        <f t="shared" si="7"/>
        <v>40.547770700636946</v>
      </c>
      <c r="AA302" s="5">
        <f t="shared" si="7"/>
        <v>52.630573248407643</v>
      </c>
      <c r="AB302" s="5">
        <f t="shared" si="7"/>
        <v>249.68152866242039</v>
      </c>
      <c r="AC302" s="5">
        <f t="shared" si="7"/>
        <v>1.4296963731570558</v>
      </c>
    </row>
    <row r="303" spans="1:29" ht="15.75" customHeight="1"/>
    <row r="304" spans="1:29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</sheetData>
  <autoFilter ref="A2:AC2"/>
  <mergeCells count="1">
    <mergeCell ref="A1:AC1"/>
  </mergeCells>
  <conditionalFormatting sqref="D3:D298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3:E298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3:H298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3:I298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J3:J298">
    <cfRule type="colorScale" priority="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K3:K298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3:L298">
    <cfRule type="colorScale" priority="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3:M298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3:N298">
    <cfRule type="colorScale" priority="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O3:O298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P3:P298">
    <cfRule type="colorScale" priority="1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Q3:Q298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3:R298">
    <cfRule type="colorScale" priority="1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S3:S298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T3:T298">
    <cfRule type="colorScale" priority="1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U3:U298">
    <cfRule type="colorScale" priority="1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V3:V298">
    <cfRule type="colorScale" priority="1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W3:W298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X3:X298">
    <cfRule type="colorScale" priority="1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Y3:Y298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Z3:Z298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A3:AA298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B3:AB298">
    <cfRule type="colorScale" priority="2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C3:AC298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1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E1"/>
    </sheetView>
  </sheetViews>
  <sheetFormatPr baseColWidth="10" defaultColWidth="12.625" defaultRowHeight="15" customHeight="1"/>
  <cols>
    <col min="1" max="1" width="25.75" customWidth="1"/>
    <col min="2" max="28" width="7.75" customWidth="1"/>
    <col min="29" max="29" width="10.625" customWidth="1"/>
    <col min="30" max="30" width="12.75" bestFit="1" customWidth="1"/>
    <col min="31" max="31" width="13.375" bestFit="1" customWidth="1"/>
  </cols>
  <sheetData>
    <row r="1" spans="1:35" ht="26.25">
      <c r="A1" s="18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H1" s="19" t="s">
        <v>73</v>
      </c>
      <c r="AI1" s="19"/>
    </row>
    <row r="2" spans="1: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10</v>
      </c>
      <c r="H2" s="2" t="s">
        <v>9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54</v>
      </c>
      <c r="AD2" s="2" t="s">
        <v>77</v>
      </c>
      <c r="AE2" s="2" t="s">
        <v>78</v>
      </c>
      <c r="AH2" s="2" t="s">
        <v>77</v>
      </c>
      <c r="AI2" s="2" t="s">
        <v>78</v>
      </c>
    </row>
    <row r="3" spans="1:35" ht="14.25">
      <c r="A3" s="1" t="s">
        <v>80</v>
      </c>
      <c r="B3" s="7" t="s">
        <v>81</v>
      </c>
      <c r="C3" s="4" t="s">
        <v>8</v>
      </c>
      <c r="D3" s="4">
        <v>38</v>
      </c>
      <c r="E3" s="4">
        <v>1465</v>
      </c>
      <c r="F3" s="4">
        <v>38</v>
      </c>
      <c r="G3" s="4">
        <v>38</v>
      </c>
      <c r="H3" s="4">
        <v>38.6</v>
      </c>
      <c r="I3" s="4">
        <v>7.3</v>
      </c>
      <c r="J3" s="4">
        <v>19.2</v>
      </c>
      <c r="K3" s="4">
        <v>0.38300000000000001</v>
      </c>
      <c r="L3" s="4">
        <v>2.9</v>
      </c>
      <c r="M3" s="4">
        <v>8.5</v>
      </c>
      <c r="N3" s="4">
        <v>0.34599999999999997</v>
      </c>
      <c r="O3" s="4">
        <v>4.4000000000000004</v>
      </c>
      <c r="P3" s="4">
        <v>10.7</v>
      </c>
      <c r="Q3" s="4">
        <v>0.41199999999999998</v>
      </c>
      <c r="R3" s="4">
        <v>4.5999999999999996</v>
      </c>
      <c r="S3" s="4">
        <v>5</v>
      </c>
      <c r="T3" s="4">
        <v>0.92100000000000004</v>
      </c>
      <c r="U3" s="4">
        <v>0.8</v>
      </c>
      <c r="V3" s="4">
        <v>4.5999999999999996</v>
      </c>
      <c r="W3" s="4">
        <v>5.0999999999999996</v>
      </c>
      <c r="X3" s="4">
        <v>2.1</v>
      </c>
      <c r="Y3" s="4">
        <v>0.3</v>
      </c>
      <c r="Z3" s="4">
        <v>2.7</v>
      </c>
      <c r="AA3" s="4">
        <v>2.8</v>
      </c>
      <c r="AB3" s="4">
        <v>22.2</v>
      </c>
      <c r="AC3" s="10">
        <f>(AB3)/(J3+(0.44*S3)+Z3)</f>
        <v>0.92116182572614114</v>
      </c>
      <c r="AD3" s="10">
        <f>Y3/AA3</f>
        <v>0.10714285714285715</v>
      </c>
      <c r="AE3" s="12">
        <f>100*(AC3/$AC$302)</f>
        <v>110.80646009625622</v>
      </c>
      <c r="AF3" s="9"/>
      <c r="AG3" s="9"/>
      <c r="AH3" s="12">
        <f>(PERCENTRANK(AD$3:AD$298,AD3))*100</f>
        <v>29.4</v>
      </c>
      <c r="AI3" s="12">
        <f>(PERCENTRANK(AE$3:AE$298,AE3))*100</f>
        <v>64.099999999999994</v>
      </c>
    </row>
    <row r="4" spans="1:35" ht="14.25">
      <c r="A4" s="1" t="s">
        <v>82</v>
      </c>
      <c r="B4" s="7" t="s">
        <v>83</v>
      </c>
      <c r="C4" s="4" t="s">
        <v>8</v>
      </c>
      <c r="D4" s="4">
        <v>40</v>
      </c>
      <c r="E4" s="4">
        <v>1416</v>
      </c>
      <c r="F4" s="4">
        <v>40</v>
      </c>
      <c r="G4" s="4">
        <v>40</v>
      </c>
      <c r="H4" s="4">
        <v>35.4</v>
      </c>
      <c r="I4" s="4">
        <v>6.1</v>
      </c>
      <c r="J4" s="4">
        <v>14.5</v>
      </c>
      <c r="K4" s="4">
        <v>0.41699999999999998</v>
      </c>
      <c r="L4" s="4">
        <v>3.1</v>
      </c>
      <c r="M4" s="4">
        <v>8.9</v>
      </c>
      <c r="N4" s="4">
        <v>0.34399999999999997</v>
      </c>
      <c r="O4" s="4">
        <v>3</v>
      </c>
      <c r="P4" s="4">
        <v>5.6</v>
      </c>
      <c r="Q4" s="4">
        <v>0.53300000000000003</v>
      </c>
      <c r="R4" s="4">
        <v>4.0999999999999996</v>
      </c>
      <c r="S4" s="4">
        <v>4.5</v>
      </c>
      <c r="T4" s="4">
        <v>0.90600000000000003</v>
      </c>
      <c r="U4" s="4">
        <v>0.4</v>
      </c>
      <c r="V4" s="4">
        <v>5.7</v>
      </c>
      <c r="W4" s="4">
        <v>8.4</v>
      </c>
      <c r="X4" s="4">
        <v>1.3</v>
      </c>
      <c r="Y4" s="4">
        <v>0.7</v>
      </c>
      <c r="Z4" s="4">
        <v>5.6</v>
      </c>
      <c r="AA4" s="4">
        <v>2.8</v>
      </c>
      <c r="AB4" s="4">
        <v>19.2</v>
      </c>
      <c r="AC4" s="10">
        <f t="shared" ref="AC4:AC67" si="0">(AB4)/(J4+(0.44*S4)+Z4)</f>
        <v>0.86956521739130443</v>
      </c>
      <c r="AD4" s="10">
        <f t="shared" ref="AD4:AD67" si="1">Y4/AA4</f>
        <v>0.25</v>
      </c>
      <c r="AE4" s="12">
        <f t="shared" ref="AE4:AE67" si="2">100*(AC4/$AC$302)</f>
        <v>104.5999094524001</v>
      </c>
      <c r="AF4" s="9"/>
      <c r="AG4" s="9"/>
      <c r="AH4" s="12">
        <f t="shared" ref="AH4:AH67" si="3">(PERCENTRANK(AD$3:AD$298,AD4))*100</f>
        <v>64.099999999999994</v>
      </c>
      <c r="AI4" s="12">
        <f t="shared" ref="AI4:AI67" si="4">(PERCENTRANK(AE$3:AE$298,AE4))*100</f>
        <v>48.699999999999996</v>
      </c>
    </row>
    <row r="5" spans="1:35" ht="14.25">
      <c r="A5" s="1" t="s">
        <v>84</v>
      </c>
      <c r="B5" s="7" t="s">
        <v>85</v>
      </c>
      <c r="C5" s="4" t="s">
        <v>86</v>
      </c>
      <c r="D5" s="4">
        <v>40</v>
      </c>
      <c r="E5" s="4">
        <v>1346</v>
      </c>
      <c r="F5" s="4">
        <v>40</v>
      </c>
      <c r="G5" s="4">
        <v>40</v>
      </c>
      <c r="H5" s="4">
        <v>33.700000000000003</v>
      </c>
      <c r="I5" s="4">
        <v>6.7</v>
      </c>
      <c r="J5" s="4">
        <v>13.1</v>
      </c>
      <c r="K5" s="4">
        <v>0.51200000000000001</v>
      </c>
      <c r="L5" s="4">
        <v>0.8</v>
      </c>
      <c r="M5" s="4">
        <v>2.2000000000000002</v>
      </c>
      <c r="N5" s="4">
        <v>0.34100000000000003</v>
      </c>
      <c r="O5" s="4">
        <v>6</v>
      </c>
      <c r="P5" s="4">
        <v>10.9</v>
      </c>
      <c r="Q5" s="4">
        <v>0.54700000000000004</v>
      </c>
      <c r="R5" s="4">
        <v>3.1</v>
      </c>
      <c r="S5" s="4">
        <v>5</v>
      </c>
      <c r="T5" s="4">
        <v>0.63100000000000001</v>
      </c>
      <c r="U5" s="4">
        <v>1.5</v>
      </c>
      <c r="V5" s="4">
        <v>9.1999999999999993</v>
      </c>
      <c r="W5" s="4">
        <v>3.5</v>
      </c>
      <c r="X5" s="4">
        <v>1.7</v>
      </c>
      <c r="Y5" s="4">
        <v>0.2</v>
      </c>
      <c r="Z5" s="4">
        <v>3</v>
      </c>
      <c r="AA5" s="4">
        <v>2.8</v>
      </c>
      <c r="AB5" s="4">
        <v>17.3</v>
      </c>
      <c r="AC5" s="10">
        <f t="shared" si="0"/>
        <v>0.94535519125683065</v>
      </c>
      <c r="AD5" s="10">
        <f t="shared" si="1"/>
        <v>7.1428571428571438E-2</v>
      </c>
      <c r="AE5" s="12">
        <f t="shared" si="2"/>
        <v>113.71667751669399</v>
      </c>
      <c r="AF5" s="9"/>
      <c r="AG5" s="9"/>
      <c r="AH5" s="12">
        <f t="shared" si="3"/>
        <v>21.099999999999998</v>
      </c>
      <c r="AI5" s="12">
        <f t="shared" si="4"/>
        <v>72.399999999999991</v>
      </c>
    </row>
    <row r="6" spans="1:35" ht="14.25">
      <c r="A6" s="1" t="s">
        <v>87</v>
      </c>
      <c r="B6" s="7" t="s">
        <v>88</v>
      </c>
      <c r="C6" s="4" t="s">
        <v>8</v>
      </c>
      <c r="D6" s="4">
        <v>40</v>
      </c>
      <c r="E6" s="4">
        <v>1327</v>
      </c>
      <c r="F6" s="4">
        <v>40</v>
      </c>
      <c r="G6" s="4">
        <v>40</v>
      </c>
      <c r="H6" s="4">
        <v>33.200000000000003</v>
      </c>
      <c r="I6" s="4">
        <v>5.0999999999999996</v>
      </c>
      <c r="J6" s="4">
        <v>12.7</v>
      </c>
      <c r="K6" s="4">
        <v>0.40300000000000002</v>
      </c>
      <c r="L6" s="4">
        <v>1.7</v>
      </c>
      <c r="M6" s="4">
        <v>5.0999999999999996</v>
      </c>
      <c r="N6" s="4">
        <v>0.34200000000000003</v>
      </c>
      <c r="O6" s="4">
        <v>3.4</v>
      </c>
      <c r="P6" s="4">
        <v>7.7</v>
      </c>
      <c r="Q6" s="4">
        <v>0.443</v>
      </c>
      <c r="R6" s="4">
        <v>3.6</v>
      </c>
      <c r="S6" s="4">
        <v>4.7</v>
      </c>
      <c r="T6" s="4">
        <v>0.76900000000000002</v>
      </c>
      <c r="U6" s="4">
        <v>1.1000000000000001</v>
      </c>
      <c r="V6" s="4">
        <v>4.4000000000000004</v>
      </c>
      <c r="W6" s="4">
        <v>2.7</v>
      </c>
      <c r="X6" s="4">
        <v>1.1000000000000001</v>
      </c>
      <c r="Y6" s="4">
        <v>0.7</v>
      </c>
      <c r="Z6" s="4">
        <v>1.7</v>
      </c>
      <c r="AA6" s="4">
        <v>2.4</v>
      </c>
      <c r="AB6" s="4">
        <v>15.6</v>
      </c>
      <c r="AC6" s="10">
        <f t="shared" si="0"/>
        <v>0.94729171726985673</v>
      </c>
      <c r="AD6" s="10">
        <f t="shared" si="1"/>
        <v>0.29166666666666669</v>
      </c>
      <c r="AE6" s="12">
        <f t="shared" si="2"/>
        <v>113.94962202915093</v>
      </c>
      <c r="AF6" s="9"/>
      <c r="AG6" s="9"/>
      <c r="AH6" s="12">
        <f t="shared" si="3"/>
        <v>71.099999999999994</v>
      </c>
      <c r="AI6" s="12">
        <f t="shared" si="4"/>
        <v>73.7</v>
      </c>
    </row>
    <row r="7" spans="1:35" ht="14.25">
      <c r="A7" s="1" t="s">
        <v>89</v>
      </c>
      <c r="B7" s="7" t="s">
        <v>90</v>
      </c>
      <c r="C7" s="4" t="s">
        <v>91</v>
      </c>
      <c r="D7" s="4">
        <v>38</v>
      </c>
      <c r="E7" s="4">
        <v>1308</v>
      </c>
      <c r="F7" s="4">
        <v>38</v>
      </c>
      <c r="G7" s="4">
        <v>38</v>
      </c>
      <c r="H7" s="4">
        <v>34.4</v>
      </c>
      <c r="I7" s="4">
        <v>10.1</v>
      </c>
      <c r="J7" s="4">
        <v>19.600000000000001</v>
      </c>
      <c r="K7" s="4">
        <v>0.51800000000000002</v>
      </c>
      <c r="L7" s="4">
        <v>0.5</v>
      </c>
      <c r="M7" s="4">
        <v>1.6</v>
      </c>
      <c r="N7" s="4">
        <v>0.317</v>
      </c>
      <c r="O7" s="4">
        <v>9.6</v>
      </c>
      <c r="P7" s="4">
        <v>18</v>
      </c>
      <c r="Q7" s="4">
        <v>0.53600000000000003</v>
      </c>
      <c r="R7" s="4">
        <v>6.1</v>
      </c>
      <c r="S7" s="4">
        <v>7.2</v>
      </c>
      <c r="T7" s="4">
        <v>0.84399999999999997</v>
      </c>
      <c r="U7" s="4">
        <v>2.1</v>
      </c>
      <c r="V7" s="4">
        <v>11.9</v>
      </c>
      <c r="W7" s="4">
        <v>2.2999999999999998</v>
      </c>
      <c r="X7" s="4">
        <v>1.8</v>
      </c>
      <c r="Y7" s="4">
        <v>2.6</v>
      </c>
      <c r="Z7" s="4">
        <v>1.3</v>
      </c>
      <c r="AA7" s="4">
        <v>1.8</v>
      </c>
      <c r="AB7" s="4">
        <v>26.9</v>
      </c>
      <c r="AC7" s="10">
        <f t="shared" si="0"/>
        <v>1.1176666112680738</v>
      </c>
      <c r="AD7" s="10">
        <f t="shared" si="1"/>
        <v>1.4444444444444444</v>
      </c>
      <c r="AE7" s="12">
        <f t="shared" si="2"/>
        <v>134.44400028710305</v>
      </c>
      <c r="AF7" s="9"/>
      <c r="AG7" s="9"/>
      <c r="AH7" s="12">
        <f t="shared" si="3"/>
        <v>100</v>
      </c>
      <c r="AI7" s="12">
        <f t="shared" si="4"/>
        <v>100</v>
      </c>
    </row>
    <row r="8" spans="1:35" ht="14.25">
      <c r="A8" s="1" t="s">
        <v>92</v>
      </c>
      <c r="B8" s="7" t="s">
        <v>93</v>
      </c>
      <c r="C8" s="4" t="s">
        <v>86</v>
      </c>
      <c r="D8" s="4">
        <v>40</v>
      </c>
      <c r="E8" s="4">
        <v>1296</v>
      </c>
      <c r="F8" s="4">
        <v>40</v>
      </c>
      <c r="G8" s="4">
        <v>40</v>
      </c>
      <c r="H8" s="4">
        <v>32.4</v>
      </c>
      <c r="I8" s="4">
        <v>4.2</v>
      </c>
      <c r="J8" s="4">
        <v>8.1999999999999993</v>
      </c>
      <c r="K8" s="4">
        <v>0.50900000000000001</v>
      </c>
      <c r="L8" s="4">
        <v>0</v>
      </c>
      <c r="M8" s="4">
        <v>0.1</v>
      </c>
      <c r="N8" s="4">
        <v>0</v>
      </c>
      <c r="O8" s="4">
        <v>4.2</v>
      </c>
      <c r="P8" s="4">
        <v>8.1</v>
      </c>
      <c r="Q8" s="4">
        <v>0.51600000000000001</v>
      </c>
      <c r="R8" s="4">
        <v>2.2999999999999998</v>
      </c>
      <c r="S8" s="4">
        <v>3.6</v>
      </c>
      <c r="T8" s="4">
        <v>0.628</v>
      </c>
      <c r="U8" s="4">
        <v>2.5</v>
      </c>
      <c r="V8" s="4">
        <v>8.4</v>
      </c>
      <c r="W8" s="4">
        <v>7.9</v>
      </c>
      <c r="X8" s="4">
        <v>1.6</v>
      </c>
      <c r="Y8" s="4">
        <v>0.5</v>
      </c>
      <c r="Z8" s="4">
        <v>3.6</v>
      </c>
      <c r="AA8" s="4">
        <v>2.1</v>
      </c>
      <c r="AB8" s="4">
        <v>10.6</v>
      </c>
      <c r="AC8" s="10">
        <f t="shared" si="0"/>
        <v>0.79199043634190081</v>
      </c>
      <c r="AD8" s="10">
        <f t="shared" si="1"/>
        <v>0.23809523809523808</v>
      </c>
      <c r="AE8" s="12">
        <f t="shared" si="2"/>
        <v>95.268447117809103</v>
      </c>
      <c r="AF8" s="9"/>
      <c r="AG8" s="9"/>
      <c r="AH8" s="12">
        <f t="shared" si="3"/>
        <v>63.4</v>
      </c>
      <c r="AI8" s="12">
        <f t="shared" si="4"/>
        <v>30.7</v>
      </c>
    </row>
    <row r="9" spans="1:35" ht="14.25">
      <c r="A9" s="1" t="s">
        <v>94</v>
      </c>
      <c r="B9" s="7" t="s">
        <v>90</v>
      </c>
      <c r="C9" s="4" t="s">
        <v>8</v>
      </c>
      <c r="D9" s="4">
        <v>38</v>
      </c>
      <c r="E9" s="4">
        <v>1291</v>
      </c>
      <c r="F9" s="4">
        <v>38</v>
      </c>
      <c r="G9" s="4">
        <v>38</v>
      </c>
      <c r="H9" s="4">
        <v>34</v>
      </c>
      <c r="I9" s="4">
        <v>6.1</v>
      </c>
      <c r="J9" s="4">
        <v>14.4</v>
      </c>
      <c r="K9" s="4">
        <v>0.42299999999999999</v>
      </c>
      <c r="L9" s="4">
        <v>2.9</v>
      </c>
      <c r="M9" s="4">
        <v>7.9</v>
      </c>
      <c r="N9" s="4">
        <v>0.36799999999999999</v>
      </c>
      <c r="O9" s="4">
        <v>3.2</v>
      </c>
      <c r="P9" s="4">
        <v>6.6</v>
      </c>
      <c r="Q9" s="4">
        <v>0.48799999999999999</v>
      </c>
      <c r="R9" s="4">
        <v>2.7</v>
      </c>
      <c r="S9" s="4">
        <v>3.1</v>
      </c>
      <c r="T9" s="4">
        <v>0.86599999999999999</v>
      </c>
      <c r="U9" s="4">
        <v>0.3</v>
      </c>
      <c r="V9" s="4">
        <v>2.6</v>
      </c>
      <c r="W9" s="4">
        <v>4.2</v>
      </c>
      <c r="X9" s="4">
        <v>0.7</v>
      </c>
      <c r="Y9" s="4">
        <v>0</v>
      </c>
      <c r="Z9" s="4">
        <v>2.4</v>
      </c>
      <c r="AA9" s="4">
        <v>2.7</v>
      </c>
      <c r="AB9" s="4">
        <v>17.8</v>
      </c>
      <c r="AC9" s="10">
        <f t="shared" si="0"/>
        <v>0.97996036115393081</v>
      </c>
      <c r="AD9" s="10">
        <f t="shared" si="1"/>
        <v>0</v>
      </c>
      <c r="AE9" s="12">
        <f t="shared" si="2"/>
        <v>117.87932980018883</v>
      </c>
      <c r="AF9" s="9"/>
      <c r="AG9" s="9"/>
      <c r="AH9" s="12">
        <f t="shared" si="3"/>
        <v>0</v>
      </c>
      <c r="AI9" s="12">
        <f t="shared" si="4"/>
        <v>82.6</v>
      </c>
    </row>
    <row r="10" spans="1:35" ht="14.25">
      <c r="A10" s="1" t="s">
        <v>95</v>
      </c>
      <c r="B10" s="7" t="s">
        <v>83</v>
      </c>
      <c r="C10" s="4" t="s">
        <v>8</v>
      </c>
      <c r="D10" s="4">
        <v>40</v>
      </c>
      <c r="E10" s="4">
        <v>1280</v>
      </c>
      <c r="F10" s="4">
        <v>40</v>
      </c>
      <c r="G10" s="4">
        <v>38</v>
      </c>
      <c r="H10" s="4">
        <v>32</v>
      </c>
      <c r="I10" s="4">
        <v>7.1</v>
      </c>
      <c r="J10" s="4">
        <v>15.1</v>
      </c>
      <c r="K10" s="4">
        <v>0.46800000000000003</v>
      </c>
      <c r="L10" s="4">
        <v>2.7</v>
      </c>
      <c r="M10" s="4">
        <v>6.8</v>
      </c>
      <c r="N10" s="4">
        <v>0.40200000000000002</v>
      </c>
      <c r="O10" s="4">
        <v>4.3</v>
      </c>
      <c r="P10" s="4">
        <v>8.3000000000000007</v>
      </c>
      <c r="Q10" s="4">
        <v>0.52300000000000002</v>
      </c>
      <c r="R10" s="4">
        <v>2.4</v>
      </c>
      <c r="S10" s="4">
        <v>2.8</v>
      </c>
      <c r="T10" s="4">
        <v>0.83199999999999996</v>
      </c>
      <c r="U10" s="4">
        <v>0.7</v>
      </c>
      <c r="V10" s="4">
        <v>2.5</v>
      </c>
      <c r="W10" s="4">
        <v>1.8</v>
      </c>
      <c r="X10" s="4">
        <v>0.7</v>
      </c>
      <c r="Y10" s="4">
        <v>0.2</v>
      </c>
      <c r="Z10" s="4">
        <v>1.6</v>
      </c>
      <c r="AA10" s="4">
        <v>1.6</v>
      </c>
      <c r="AB10" s="4">
        <v>19.2</v>
      </c>
      <c r="AC10" s="10">
        <f t="shared" si="0"/>
        <v>1.0707115770689268</v>
      </c>
      <c r="AD10" s="10">
        <f t="shared" si="1"/>
        <v>0.125</v>
      </c>
      <c r="AE10" s="12">
        <f t="shared" si="2"/>
        <v>128.79578411270319</v>
      </c>
      <c r="AF10" s="9"/>
      <c r="AG10" s="9"/>
      <c r="AH10" s="12">
        <f t="shared" si="3"/>
        <v>35.199999999999996</v>
      </c>
      <c r="AI10" s="12">
        <f t="shared" si="4"/>
        <v>95.5</v>
      </c>
    </row>
    <row r="11" spans="1:35" ht="14.25">
      <c r="A11" s="1" t="s">
        <v>96</v>
      </c>
      <c r="B11" s="7" t="s">
        <v>93</v>
      </c>
      <c r="C11" s="4" t="s">
        <v>97</v>
      </c>
      <c r="D11" s="4">
        <v>40</v>
      </c>
      <c r="E11" s="4">
        <v>1271</v>
      </c>
      <c r="F11" s="4">
        <v>40</v>
      </c>
      <c r="G11" s="4">
        <v>39</v>
      </c>
      <c r="H11" s="4">
        <v>31.8</v>
      </c>
      <c r="I11" s="4">
        <v>5.3</v>
      </c>
      <c r="J11" s="4">
        <v>12.8</v>
      </c>
      <c r="K11" s="4">
        <v>0.41499999999999998</v>
      </c>
      <c r="L11" s="4">
        <v>1.5</v>
      </c>
      <c r="M11" s="4">
        <v>4.9000000000000004</v>
      </c>
      <c r="N11" s="4">
        <v>0.29399999999999998</v>
      </c>
      <c r="O11" s="4">
        <v>3.9</v>
      </c>
      <c r="P11" s="4">
        <v>7.9</v>
      </c>
      <c r="Q11" s="4">
        <v>0.49</v>
      </c>
      <c r="R11" s="4">
        <v>3</v>
      </c>
      <c r="S11" s="4">
        <v>3.6</v>
      </c>
      <c r="T11" s="4">
        <v>0.83199999999999996</v>
      </c>
      <c r="U11" s="4">
        <v>0.6</v>
      </c>
      <c r="V11" s="4">
        <v>6</v>
      </c>
      <c r="W11" s="4">
        <v>2</v>
      </c>
      <c r="X11" s="4">
        <v>1.2</v>
      </c>
      <c r="Y11" s="4">
        <v>0.7</v>
      </c>
      <c r="Z11" s="4">
        <v>1.4</v>
      </c>
      <c r="AA11" s="4">
        <v>1.8</v>
      </c>
      <c r="AB11" s="4">
        <v>15</v>
      </c>
      <c r="AC11" s="10">
        <f t="shared" si="0"/>
        <v>0.95032944754181448</v>
      </c>
      <c r="AD11" s="10">
        <f t="shared" si="1"/>
        <v>0.38888888888888884</v>
      </c>
      <c r="AE11" s="12">
        <f t="shared" si="2"/>
        <v>114.31503028724667</v>
      </c>
      <c r="AF11" s="9"/>
      <c r="AG11" s="9"/>
      <c r="AH11" s="12">
        <f t="shared" si="3"/>
        <v>83.3</v>
      </c>
      <c r="AI11" s="12">
        <f t="shared" si="4"/>
        <v>75</v>
      </c>
    </row>
    <row r="12" spans="1:35" ht="14.25">
      <c r="A12" s="1" t="s">
        <v>98</v>
      </c>
      <c r="B12" s="7" t="s">
        <v>99</v>
      </c>
      <c r="C12" s="4" t="s">
        <v>8</v>
      </c>
      <c r="D12" s="4">
        <v>38</v>
      </c>
      <c r="E12" s="4">
        <v>1265</v>
      </c>
      <c r="F12" s="4">
        <v>38</v>
      </c>
      <c r="G12" s="4">
        <v>38</v>
      </c>
      <c r="H12" s="4">
        <v>33.299999999999997</v>
      </c>
      <c r="I12" s="4">
        <v>4</v>
      </c>
      <c r="J12" s="4">
        <v>10.1</v>
      </c>
      <c r="K12" s="4">
        <v>0.39700000000000002</v>
      </c>
      <c r="L12" s="4">
        <v>1.2</v>
      </c>
      <c r="M12" s="4">
        <v>3.8</v>
      </c>
      <c r="N12" s="4">
        <v>0.308</v>
      </c>
      <c r="O12" s="4">
        <v>2.8</v>
      </c>
      <c r="P12" s="4">
        <v>6.3</v>
      </c>
      <c r="Q12" s="4">
        <v>0.45</v>
      </c>
      <c r="R12" s="4">
        <v>2.4</v>
      </c>
      <c r="S12" s="4">
        <v>2.9</v>
      </c>
      <c r="T12" s="4">
        <v>0.82599999999999996</v>
      </c>
      <c r="U12" s="4">
        <v>0.5</v>
      </c>
      <c r="V12" s="4">
        <v>4.0999999999999996</v>
      </c>
      <c r="W12" s="4">
        <v>6.9</v>
      </c>
      <c r="X12" s="4">
        <v>1.4</v>
      </c>
      <c r="Y12" s="4">
        <v>0.6</v>
      </c>
      <c r="Z12" s="4">
        <v>3</v>
      </c>
      <c r="AA12" s="4">
        <v>2.7</v>
      </c>
      <c r="AB12" s="4">
        <v>11.5</v>
      </c>
      <c r="AC12" s="10">
        <f t="shared" si="0"/>
        <v>0.79994435169727329</v>
      </c>
      <c r="AD12" s="10">
        <f t="shared" si="1"/>
        <v>0.22222222222222221</v>
      </c>
      <c r="AE12" s="12">
        <f t="shared" si="2"/>
        <v>96.225222767667731</v>
      </c>
      <c r="AF12" s="9"/>
      <c r="AG12" s="9"/>
      <c r="AH12" s="12">
        <f t="shared" si="3"/>
        <v>59.599999999999994</v>
      </c>
      <c r="AI12" s="12">
        <f t="shared" si="4"/>
        <v>33.900000000000006</v>
      </c>
    </row>
    <row r="13" spans="1:35" ht="14.25">
      <c r="A13" s="1" t="s">
        <v>100</v>
      </c>
      <c r="B13" s="7" t="s">
        <v>101</v>
      </c>
      <c r="C13" s="4" t="s">
        <v>8</v>
      </c>
      <c r="D13" s="4">
        <v>40</v>
      </c>
      <c r="E13" s="4">
        <v>1262</v>
      </c>
      <c r="F13" s="4">
        <v>40</v>
      </c>
      <c r="G13" s="4">
        <v>40</v>
      </c>
      <c r="H13" s="4">
        <v>31.6</v>
      </c>
      <c r="I13" s="4">
        <v>5.5</v>
      </c>
      <c r="J13" s="4">
        <v>12.8</v>
      </c>
      <c r="K13" s="4">
        <v>0.42699999999999999</v>
      </c>
      <c r="L13" s="4">
        <v>1</v>
      </c>
      <c r="M13" s="4">
        <v>3.4</v>
      </c>
      <c r="N13" s="4">
        <v>0.29099999999999998</v>
      </c>
      <c r="O13" s="4">
        <v>4.5</v>
      </c>
      <c r="P13" s="4">
        <v>9.4</v>
      </c>
      <c r="Q13" s="4">
        <v>0.47599999999999998</v>
      </c>
      <c r="R13" s="4">
        <v>3.3</v>
      </c>
      <c r="S13" s="4">
        <v>3.8</v>
      </c>
      <c r="T13" s="4">
        <v>0.86699999999999999</v>
      </c>
      <c r="U13" s="4">
        <v>0.7</v>
      </c>
      <c r="V13" s="4">
        <v>2.6</v>
      </c>
      <c r="W13" s="4">
        <v>6.4</v>
      </c>
      <c r="X13" s="4">
        <v>1.7</v>
      </c>
      <c r="Y13" s="4">
        <v>0.9</v>
      </c>
      <c r="Z13" s="4">
        <v>2.8</v>
      </c>
      <c r="AA13" s="4">
        <v>2.8</v>
      </c>
      <c r="AB13" s="4">
        <v>15.1</v>
      </c>
      <c r="AC13" s="10">
        <f t="shared" si="0"/>
        <v>0.87424733672996746</v>
      </c>
      <c r="AD13" s="10">
        <f t="shared" si="1"/>
        <v>0.32142857142857145</v>
      </c>
      <c r="AE13" s="12">
        <f t="shared" si="2"/>
        <v>105.1631211001</v>
      </c>
      <c r="AF13" s="9"/>
      <c r="AG13" s="9"/>
      <c r="AH13" s="12">
        <f t="shared" si="3"/>
        <v>75</v>
      </c>
      <c r="AI13" s="12">
        <f t="shared" si="4"/>
        <v>50.6</v>
      </c>
    </row>
    <row r="14" spans="1:35" ht="14.25">
      <c r="A14" s="1" t="s">
        <v>102</v>
      </c>
      <c r="B14" s="7" t="s">
        <v>101</v>
      </c>
      <c r="C14" s="4" t="s">
        <v>8</v>
      </c>
      <c r="D14" s="4">
        <v>37</v>
      </c>
      <c r="E14" s="4">
        <v>1246</v>
      </c>
      <c r="F14" s="4">
        <v>37</v>
      </c>
      <c r="G14" s="4">
        <v>37</v>
      </c>
      <c r="H14" s="4">
        <v>33.700000000000003</v>
      </c>
      <c r="I14" s="4">
        <v>6.1</v>
      </c>
      <c r="J14" s="4">
        <v>16.8</v>
      </c>
      <c r="K14" s="4">
        <v>0.36</v>
      </c>
      <c r="L14" s="4">
        <v>1.6</v>
      </c>
      <c r="M14" s="4">
        <v>5.8</v>
      </c>
      <c r="N14" s="4">
        <v>0.27400000000000002</v>
      </c>
      <c r="O14" s="4">
        <v>4.5</v>
      </c>
      <c r="P14" s="4">
        <v>11</v>
      </c>
      <c r="Q14" s="4">
        <v>0.40500000000000003</v>
      </c>
      <c r="R14" s="4">
        <v>6</v>
      </c>
      <c r="S14" s="4">
        <v>6.8</v>
      </c>
      <c r="T14" s="4">
        <v>0.88100000000000001</v>
      </c>
      <c r="U14" s="4">
        <v>0.7</v>
      </c>
      <c r="V14" s="4">
        <v>4.5</v>
      </c>
      <c r="W14" s="4">
        <v>3.6</v>
      </c>
      <c r="X14" s="4">
        <v>1.4</v>
      </c>
      <c r="Y14" s="4">
        <v>0.2</v>
      </c>
      <c r="Z14" s="4">
        <v>2.2999999999999998</v>
      </c>
      <c r="AA14" s="4">
        <v>1.8</v>
      </c>
      <c r="AB14" s="4">
        <v>19.7</v>
      </c>
      <c r="AC14" s="10">
        <f t="shared" si="0"/>
        <v>0.89172551149737445</v>
      </c>
      <c r="AD14" s="10">
        <f t="shared" si="1"/>
        <v>0.11111111111111112</v>
      </c>
      <c r="AE14" s="12">
        <f t="shared" si="2"/>
        <v>107.2655689228736</v>
      </c>
      <c r="AF14" s="9"/>
      <c r="AG14" s="9"/>
      <c r="AH14" s="12">
        <f t="shared" si="3"/>
        <v>30.7</v>
      </c>
      <c r="AI14" s="12">
        <f t="shared" si="4"/>
        <v>53.800000000000004</v>
      </c>
    </row>
    <row r="15" spans="1:35" ht="14.25">
      <c r="A15" s="1" t="s">
        <v>103</v>
      </c>
      <c r="B15" s="7" t="s">
        <v>104</v>
      </c>
      <c r="C15" s="4" t="s">
        <v>86</v>
      </c>
      <c r="D15" s="4">
        <v>38</v>
      </c>
      <c r="E15" s="4">
        <v>1243</v>
      </c>
      <c r="F15" s="4">
        <v>38</v>
      </c>
      <c r="G15" s="4">
        <v>38</v>
      </c>
      <c r="H15" s="4">
        <v>32.700000000000003</v>
      </c>
      <c r="I15" s="4">
        <v>7</v>
      </c>
      <c r="J15" s="4">
        <v>15.2</v>
      </c>
      <c r="K15" s="4">
        <v>0.45800000000000002</v>
      </c>
      <c r="L15" s="4">
        <v>1.2</v>
      </c>
      <c r="M15" s="4">
        <v>4.0999999999999996</v>
      </c>
      <c r="N15" s="4">
        <v>0.29499999999999998</v>
      </c>
      <c r="O15" s="4">
        <v>5.8</v>
      </c>
      <c r="P15" s="4">
        <v>11.1</v>
      </c>
      <c r="Q15" s="4">
        <v>0.51900000000000002</v>
      </c>
      <c r="R15" s="4">
        <v>5.3</v>
      </c>
      <c r="S15" s="4">
        <v>6.3</v>
      </c>
      <c r="T15" s="4">
        <v>0.84499999999999997</v>
      </c>
      <c r="U15" s="4">
        <v>1.6</v>
      </c>
      <c r="V15" s="4">
        <v>8.5</v>
      </c>
      <c r="W15" s="4">
        <v>3.5</v>
      </c>
      <c r="X15" s="4">
        <v>1.7</v>
      </c>
      <c r="Y15" s="4">
        <v>1.3</v>
      </c>
      <c r="Z15" s="4">
        <v>1.7</v>
      </c>
      <c r="AA15" s="4">
        <v>2.1</v>
      </c>
      <c r="AB15" s="4">
        <v>20.399999999999999</v>
      </c>
      <c r="AC15" s="10">
        <f t="shared" si="0"/>
        <v>1.0370069133794226</v>
      </c>
      <c r="AD15" s="10">
        <f t="shared" si="1"/>
        <v>0.61904761904761907</v>
      </c>
      <c r="AE15" s="12">
        <f t="shared" si="2"/>
        <v>124.74145362715059</v>
      </c>
      <c r="AF15" s="9"/>
      <c r="AG15" s="9"/>
      <c r="AH15" s="12">
        <f t="shared" si="3"/>
        <v>96.1</v>
      </c>
      <c r="AI15" s="12">
        <f t="shared" si="4"/>
        <v>90.3</v>
      </c>
    </row>
    <row r="16" spans="1:35" ht="14.25">
      <c r="A16" s="1" t="s">
        <v>105</v>
      </c>
      <c r="B16" s="7" t="s">
        <v>106</v>
      </c>
      <c r="C16" s="4" t="s">
        <v>8</v>
      </c>
      <c r="D16" s="4">
        <v>39</v>
      </c>
      <c r="E16" s="4">
        <v>1237</v>
      </c>
      <c r="F16" s="4">
        <v>39</v>
      </c>
      <c r="G16" s="4">
        <v>39</v>
      </c>
      <c r="H16" s="4">
        <v>31.7</v>
      </c>
      <c r="I16" s="4">
        <v>4.5</v>
      </c>
      <c r="J16" s="4">
        <v>10.6</v>
      </c>
      <c r="K16" s="4">
        <v>0.42</v>
      </c>
      <c r="L16" s="4">
        <v>2.7</v>
      </c>
      <c r="M16" s="4">
        <v>6.6</v>
      </c>
      <c r="N16" s="4">
        <v>0.40699999999999997</v>
      </c>
      <c r="O16" s="4">
        <v>1.8</v>
      </c>
      <c r="P16" s="4">
        <v>4</v>
      </c>
      <c r="Q16" s="4">
        <v>0.442</v>
      </c>
      <c r="R16" s="4">
        <v>3.4</v>
      </c>
      <c r="S16" s="4">
        <v>3.8</v>
      </c>
      <c r="T16" s="4">
        <v>0.89300000000000002</v>
      </c>
      <c r="U16" s="4">
        <v>0.4</v>
      </c>
      <c r="V16" s="4">
        <v>2.6</v>
      </c>
      <c r="W16" s="4">
        <v>3.2</v>
      </c>
      <c r="X16" s="4">
        <v>1.3</v>
      </c>
      <c r="Y16" s="4">
        <v>0.1</v>
      </c>
      <c r="Z16" s="4">
        <v>2</v>
      </c>
      <c r="AA16" s="4">
        <v>1.2</v>
      </c>
      <c r="AB16" s="4">
        <v>15</v>
      </c>
      <c r="AC16" s="10">
        <f t="shared" si="0"/>
        <v>1.0510089686098654</v>
      </c>
      <c r="AD16" s="10">
        <f t="shared" si="1"/>
        <v>8.3333333333333343E-2</v>
      </c>
      <c r="AE16" s="12">
        <f t="shared" si="2"/>
        <v>126.42575939279017</v>
      </c>
      <c r="AF16" s="9"/>
      <c r="AG16" s="9"/>
      <c r="AH16" s="12">
        <f t="shared" si="3"/>
        <v>24.3</v>
      </c>
      <c r="AI16" s="12">
        <f t="shared" si="4"/>
        <v>91.600000000000009</v>
      </c>
    </row>
    <row r="17" spans="1:35" ht="14.25">
      <c r="A17" s="1" t="s">
        <v>107</v>
      </c>
      <c r="B17" s="7" t="s">
        <v>83</v>
      </c>
      <c r="C17" s="4" t="s">
        <v>108</v>
      </c>
      <c r="D17" s="4">
        <v>40</v>
      </c>
      <c r="E17" s="4">
        <v>1236</v>
      </c>
      <c r="F17" s="4">
        <v>40</v>
      </c>
      <c r="G17" s="4">
        <v>40</v>
      </c>
      <c r="H17" s="4">
        <v>30.9</v>
      </c>
      <c r="I17" s="4">
        <v>5.9</v>
      </c>
      <c r="J17" s="4">
        <v>11.2</v>
      </c>
      <c r="K17" s="4">
        <v>0.52900000000000003</v>
      </c>
      <c r="L17" s="4">
        <v>0.2</v>
      </c>
      <c r="M17" s="4">
        <v>0.7</v>
      </c>
      <c r="N17" s="4">
        <v>0.26900000000000002</v>
      </c>
      <c r="O17" s="4">
        <v>5.7</v>
      </c>
      <c r="P17" s="4">
        <v>10.5</v>
      </c>
      <c r="Q17" s="4">
        <v>0.54500000000000004</v>
      </c>
      <c r="R17" s="4">
        <v>2</v>
      </c>
      <c r="S17" s="4">
        <v>2.8</v>
      </c>
      <c r="T17" s="4">
        <v>0.73599999999999999</v>
      </c>
      <c r="U17" s="4">
        <v>2.8</v>
      </c>
      <c r="V17" s="4">
        <v>8.9</v>
      </c>
      <c r="W17" s="4">
        <v>3.2</v>
      </c>
      <c r="X17" s="4">
        <v>0.9</v>
      </c>
      <c r="Y17" s="4">
        <v>1.2</v>
      </c>
      <c r="Z17" s="4">
        <v>2</v>
      </c>
      <c r="AA17" s="4">
        <v>3.3</v>
      </c>
      <c r="AB17" s="4">
        <v>14</v>
      </c>
      <c r="AC17" s="10">
        <f t="shared" si="0"/>
        <v>0.97006651884700679</v>
      </c>
      <c r="AD17" s="10">
        <f t="shared" si="1"/>
        <v>0.36363636363636365</v>
      </c>
      <c r="AE17" s="12">
        <f t="shared" si="2"/>
        <v>116.68920053933216</v>
      </c>
      <c r="AF17" s="9"/>
      <c r="AG17" s="9"/>
      <c r="AH17" s="12">
        <f t="shared" si="3"/>
        <v>78.8</v>
      </c>
      <c r="AI17" s="12">
        <f t="shared" si="4"/>
        <v>80.100000000000009</v>
      </c>
    </row>
    <row r="18" spans="1:35" ht="14.25">
      <c r="A18" s="1" t="s">
        <v>109</v>
      </c>
      <c r="B18" s="7" t="s">
        <v>110</v>
      </c>
      <c r="C18" s="4" t="s">
        <v>8</v>
      </c>
      <c r="D18" s="4">
        <v>40</v>
      </c>
      <c r="E18" s="4">
        <v>1235</v>
      </c>
      <c r="F18" s="4">
        <v>40</v>
      </c>
      <c r="G18" s="4">
        <v>27</v>
      </c>
      <c r="H18" s="4">
        <v>30.9</v>
      </c>
      <c r="I18" s="4">
        <v>5.4</v>
      </c>
      <c r="J18" s="4">
        <v>13</v>
      </c>
      <c r="K18" s="4">
        <v>0.41299999999999998</v>
      </c>
      <c r="L18" s="4">
        <v>2.5</v>
      </c>
      <c r="M18" s="4">
        <v>6.5</v>
      </c>
      <c r="N18" s="4">
        <v>0.377</v>
      </c>
      <c r="O18" s="4">
        <v>2.9</v>
      </c>
      <c r="P18" s="4">
        <v>6.5</v>
      </c>
      <c r="Q18" s="4">
        <v>0.45</v>
      </c>
      <c r="R18" s="4">
        <v>1.2</v>
      </c>
      <c r="S18" s="4">
        <v>1.7</v>
      </c>
      <c r="T18" s="4">
        <v>0.71</v>
      </c>
      <c r="U18" s="4">
        <v>0.6</v>
      </c>
      <c r="V18" s="4">
        <v>4.4000000000000004</v>
      </c>
      <c r="W18" s="4">
        <v>4.0999999999999996</v>
      </c>
      <c r="X18" s="4">
        <v>1.1000000000000001</v>
      </c>
      <c r="Y18" s="4">
        <v>0.4</v>
      </c>
      <c r="Z18" s="4">
        <v>2.4</v>
      </c>
      <c r="AA18" s="4">
        <v>2.6</v>
      </c>
      <c r="AB18" s="4">
        <v>14.4</v>
      </c>
      <c r="AC18" s="10">
        <f t="shared" si="0"/>
        <v>0.89175130047064655</v>
      </c>
      <c r="AD18" s="10">
        <f t="shared" si="1"/>
        <v>0.15384615384615385</v>
      </c>
      <c r="AE18" s="12">
        <f t="shared" si="2"/>
        <v>107.2686710757831</v>
      </c>
      <c r="AF18" s="9"/>
      <c r="AG18" s="9"/>
      <c r="AH18" s="12">
        <f t="shared" si="3"/>
        <v>44.2</v>
      </c>
      <c r="AI18" s="12">
        <f t="shared" si="4"/>
        <v>54.400000000000006</v>
      </c>
    </row>
    <row r="19" spans="1:35" ht="14.25">
      <c r="A19" s="1" t="s">
        <v>111</v>
      </c>
      <c r="B19" s="7" t="s">
        <v>104</v>
      </c>
      <c r="C19" s="4" t="s">
        <v>8</v>
      </c>
      <c r="D19" s="4">
        <v>38</v>
      </c>
      <c r="E19" s="4">
        <v>1221</v>
      </c>
      <c r="F19" s="4">
        <v>38</v>
      </c>
      <c r="G19" s="4">
        <v>38</v>
      </c>
      <c r="H19" s="4">
        <v>32.1</v>
      </c>
      <c r="I19" s="4">
        <v>6.3</v>
      </c>
      <c r="J19" s="4">
        <v>15.9</v>
      </c>
      <c r="K19" s="4">
        <v>0.39400000000000002</v>
      </c>
      <c r="L19" s="4">
        <v>2.8</v>
      </c>
      <c r="M19" s="4">
        <v>8.4</v>
      </c>
      <c r="N19" s="4">
        <v>0.33300000000000002</v>
      </c>
      <c r="O19" s="4">
        <v>3.5</v>
      </c>
      <c r="P19" s="4">
        <v>7.5</v>
      </c>
      <c r="Q19" s="4">
        <v>0.46300000000000002</v>
      </c>
      <c r="R19" s="4">
        <v>2.8</v>
      </c>
      <c r="S19" s="4">
        <v>3.1</v>
      </c>
      <c r="T19" s="4">
        <v>0.89800000000000002</v>
      </c>
      <c r="U19" s="4">
        <v>0.7</v>
      </c>
      <c r="V19" s="4">
        <v>4.4000000000000004</v>
      </c>
      <c r="W19" s="4">
        <v>6.2</v>
      </c>
      <c r="X19" s="4">
        <v>1</v>
      </c>
      <c r="Y19" s="4">
        <v>0.3</v>
      </c>
      <c r="Z19" s="4">
        <v>2.7</v>
      </c>
      <c r="AA19" s="4">
        <v>1.2</v>
      </c>
      <c r="AB19" s="4">
        <v>18.2</v>
      </c>
      <c r="AC19" s="10">
        <f t="shared" si="0"/>
        <v>0.91164095371669007</v>
      </c>
      <c r="AD19" s="10">
        <f t="shared" si="1"/>
        <v>0.25</v>
      </c>
      <c r="AE19" s="12">
        <f t="shared" si="2"/>
        <v>109.66119539364524</v>
      </c>
      <c r="AF19" s="9"/>
      <c r="AG19" s="9"/>
      <c r="AH19" s="12">
        <f t="shared" si="3"/>
        <v>64.099999999999994</v>
      </c>
      <c r="AI19" s="12">
        <f t="shared" si="4"/>
        <v>58.3</v>
      </c>
    </row>
    <row r="20" spans="1:35" ht="14.25">
      <c r="A20" s="1" t="s">
        <v>112</v>
      </c>
      <c r="B20" s="7" t="s">
        <v>90</v>
      </c>
      <c r="C20" s="4" t="s">
        <v>8</v>
      </c>
      <c r="D20" s="4">
        <v>37</v>
      </c>
      <c r="E20" s="4">
        <v>1205</v>
      </c>
      <c r="F20" s="4">
        <v>37</v>
      </c>
      <c r="G20" s="4">
        <v>37</v>
      </c>
      <c r="H20" s="4">
        <v>32.6</v>
      </c>
      <c r="I20" s="4">
        <v>5.4</v>
      </c>
      <c r="J20" s="4">
        <v>12.6</v>
      </c>
      <c r="K20" s="4">
        <v>0.43</v>
      </c>
      <c r="L20" s="4">
        <v>1.9</v>
      </c>
      <c r="M20" s="4">
        <v>5.6</v>
      </c>
      <c r="N20" s="4">
        <v>0.33700000000000002</v>
      </c>
      <c r="O20" s="4">
        <v>3.5</v>
      </c>
      <c r="P20" s="4">
        <v>7</v>
      </c>
      <c r="Q20" s="4">
        <v>0.50600000000000001</v>
      </c>
      <c r="R20" s="4">
        <v>3</v>
      </c>
      <c r="S20" s="4">
        <v>3.5</v>
      </c>
      <c r="T20" s="4">
        <v>0.86699999999999999</v>
      </c>
      <c r="U20" s="4">
        <v>0.7</v>
      </c>
      <c r="V20" s="4">
        <v>4.4000000000000004</v>
      </c>
      <c r="W20" s="4">
        <v>5.3</v>
      </c>
      <c r="X20" s="4">
        <v>1</v>
      </c>
      <c r="Y20" s="4">
        <v>0.2</v>
      </c>
      <c r="Z20" s="4">
        <v>2.1</v>
      </c>
      <c r="AA20" s="4">
        <v>2.5</v>
      </c>
      <c r="AB20" s="4">
        <v>15.8</v>
      </c>
      <c r="AC20" s="10">
        <f t="shared" si="0"/>
        <v>0.97290640394088668</v>
      </c>
      <c r="AD20" s="10">
        <f t="shared" si="1"/>
        <v>0.08</v>
      </c>
      <c r="AE20" s="12">
        <f t="shared" si="2"/>
        <v>117.03081002155847</v>
      </c>
      <c r="AF20" s="9"/>
      <c r="AG20" s="9"/>
      <c r="AH20" s="12">
        <f t="shared" si="3"/>
        <v>23.7</v>
      </c>
      <c r="AI20" s="12">
        <f t="shared" si="4"/>
        <v>81.399999999999991</v>
      </c>
    </row>
    <row r="21" spans="1:35" ht="15.75" customHeight="1">
      <c r="A21" s="1" t="s">
        <v>113</v>
      </c>
      <c r="B21" s="7" t="s">
        <v>99</v>
      </c>
      <c r="C21" s="4" t="s">
        <v>97</v>
      </c>
      <c r="D21" s="4">
        <v>37</v>
      </c>
      <c r="E21" s="4">
        <v>1197</v>
      </c>
      <c r="F21" s="4">
        <v>37</v>
      </c>
      <c r="G21" s="4">
        <v>37</v>
      </c>
      <c r="H21" s="4">
        <v>32.4</v>
      </c>
      <c r="I21" s="4">
        <v>7.4</v>
      </c>
      <c r="J21" s="4">
        <v>17</v>
      </c>
      <c r="K21" s="4">
        <v>0.435</v>
      </c>
      <c r="L21" s="4">
        <v>1.9</v>
      </c>
      <c r="M21" s="4">
        <v>5.9</v>
      </c>
      <c r="N21" s="4">
        <v>0.314</v>
      </c>
      <c r="O21" s="4">
        <v>5.5</v>
      </c>
      <c r="P21" s="4">
        <v>11</v>
      </c>
      <c r="Q21" s="4">
        <v>0.5</v>
      </c>
      <c r="R21" s="4">
        <v>4.5</v>
      </c>
      <c r="S21" s="4">
        <v>5.6</v>
      </c>
      <c r="T21" s="4">
        <v>0.80700000000000005</v>
      </c>
      <c r="U21" s="4">
        <v>0.6</v>
      </c>
      <c r="V21" s="4">
        <v>4.5</v>
      </c>
      <c r="W21" s="4">
        <v>2.2999999999999998</v>
      </c>
      <c r="X21" s="4">
        <v>0.8</v>
      </c>
      <c r="Y21" s="4">
        <v>0.1</v>
      </c>
      <c r="Z21" s="4">
        <v>3</v>
      </c>
      <c r="AA21" s="4">
        <v>3.3</v>
      </c>
      <c r="AB21" s="4">
        <v>21.1</v>
      </c>
      <c r="AC21" s="10">
        <f t="shared" si="0"/>
        <v>0.93928062678062685</v>
      </c>
      <c r="AD21" s="10">
        <f t="shared" si="1"/>
        <v>3.0303030303030307E-2</v>
      </c>
      <c r="AE21" s="12">
        <f t="shared" si="2"/>
        <v>112.98596878839425</v>
      </c>
      <c r="AF21" s="9"/>
      <c r="AG21" s="9"/>
      <c r="AH21" s="12">
        <f t="shared" si="3"/>
        <v>17.899999999999999</v>
      </c>
      <c r="AI21" s="12">
        <f t="shared" si="4"/>
        <v>69.199999999999989</v>
      </c>
    </row>
    <row r="22" spans="1:35" ht="15.75" customHeight="1">
      <c r="A22" s="1" t="s">
        <v>114</v>
      </c>
      <c r="B22" s="7" t="s">
        <v>115</v>
      </c>
      <c r="C22" s="4" t="s">
        <v>8</v>
      </c>
      <c r="D22" s="4">
        <v>40</v>
      </c>
      <c r="E22" s="4">
        <v>1196</v>
      </c>
      <c r="F22" s="4">
        <v>40</v>
      </c>
      <c r="G22" s="4">
        <v>40</v>
      </c>
      <c r="H22" s="4">
        <v>29.9</v>
      </c>
      <c r="I22" s="4">
        <v>5.4</v>
      </c>
      <c r="J22" s="4">
        <v>12.4</v>
      </c>
      <c r="K22" s="4">
        <v>0.437</v>
      </c>
      <c r="L22" s="4">
        <v>2</v>
      </c>
      <c r="M22" s="4">
        <v>5.5</v>
      </c>
      <c r="N22" s="4">
        <v>0.35699999999999998</v>
      </c>
      <c r="O22" s="4">
        <v>3.5</v>
      </c>
      <c r="P22" s="4">
        <v>6.9</v>
      </c>
      <c r="Q22" s="4">
        <v>0.5</v>
      </c>
      <c r="R22" s="4">
        <v>2.1</v>
      </c>
      <c r="S22" s="4">
        <v>2.5</v>
      </c>
      <c r="T22" s="4">
        <v>0.84799999999999998</v>
      </c>
      <c r="U22" s="4">
        <v>0.9</v>
      </c>
      <c r="V22" s="4">
        <v>3.4</v>
      </c>
      <c r="W22" s="4">
        <v>3.1</v>
      </c>
      <c r="X22" s="4">
        <v>1.5</v>
      </c>
      <c r="Y22" s="4">
        <v>0.4</v>
      </c>
      <c r="Z22" s="4">
        <v>2.2999999999999998</v>
      </c>
      <c r="AA22" s="4">
        <v>2.8</v>
      </c>
      <c r="AB22" s="4">
        <v>14.9</v>
      </c>
      <c r="AC22" s="10">
        <f t="shared" si="0"/>
        <v>0.94303797468354433</v>
      </c>
      <c r="AD22" s="10">
        <f t="shared" si="1"/>
        <v>0.14285714285714288</v>
      </c>
      <c r="AE22" s="12">
        <f t="shared" si="2"/>
        <v>113.43793977638452</v>
      </c>
      <c r="AF22" s="9"/>
      <c r="AG22" s="9"/>
      <c r="AH22" s="12">
        <f t="shared" si="3"/>
        <v>40.300000000000004</v>
      </c>
      <c r="AI22" s="12">
        <f t="shared" si="4"/>
        <v>69.8</v>
      </c>
    </row>
    <row r="23" spans="1:35" ht="15.75" customHeight="1">
      <c r="A23" s="1" t="s">
        <v>116</v>
      </c>
      <c r="B23" s="7" t="s">
        <v>106</v>
      </c>
      <c r="C23" s="4" t="s">
        <v>86</v>
      </c>
      <c r="D23" s="4">
        <v>34</v>
      </c>
      <c r="E23" s="4">
        <v>1181</v>
      </c>
      <c r="F23" s="4">
        <v>34</v>
      </c>
      <c r="G23" s="4">
        <v>34</v>
      </c>
      <c r="H23" s="4">
        <v>34.700000000000003</v>
      </c>
      <c r="I23" s="4">
        <v>7.9</v>
      </c>
      <c r="J23" s="4">
        <v>16</v>
      </c>
      <c r="K23" s="4">
        <v>0.49199999999999999</v>
      </c>
      <c r="L23" s="4">
        <v>0.9</v>
      </c>
      <c r="M23" s="4">
        <v>2.9</v>
      </c>
      <c r="N23" s="4">
        <v>0.31</v>
      </c>
      <c r="O23" s="4">
        <v>7</v>
      </c>
      <c r="P23" s="4">
        <v>13.1</v>
      </c>
      <c r="Q23" s="4">
        <v>0.53300000000000003</v>
      </c>
      <c r="R23" s="4">
        <v>3.7</v>
      </c>
      <c r="S23" s="4">
        <v>4.5999999999999996</v>
      </c>
      <c r="T23" s="4">
        <v>0.80400000000000005</v>
      </c>
      <c r="U23" s="4">
        <v>2.2000000000000002</v>
      </c>
      <c r="V23" s="4">
        <v>9.6999999999999993</v>
      </c>
      <c r="W23" s="4">
        <v>3.4</v>
      </c>
      <c r="X23" s="4">
        <v>1.9</v>
      </c>
      <c r="Y23" s="4">
        <v>1.4</v>
      </c>
      <c r="Z23" s="4">
        <v>2.1</v>
      </c>
      <c r="AA23" s="4">
        <v>2.6</v>
      </c>
      <c r="AB23" s="4">
        <v>20.399999999999999</v>
      </c>
      <c r="AC23" s="10">
        <f t="shared" si="0"/>
        <v>1.0137149672033392</v>
      </c>
      <c r="AD23" s="10">
        <f t="shared" si="1"/>
        <v>0.53846153846153844</v>
      </c>
      <c r="AE23" s="12">
        <f t="shared" si="2"/>
        <v>121.93966784701379</v>
      </c>
      <c r="AF23" s="9"/>
      <c r="AG23" s="9"/>
      <c r="AH23" s="12">
        <f t="shared" si="3"/>
        <v>94.199999999999989</v>
      </c>
      <c r="AI23" s="12">
        <f t="shared" si="4"/>
        <v>87.8</v>
      </c>
    </row>
    <row r="24" spans="1:35" ht="15.75" customHeight="1">
      <c r="A24" s="1" t="s">
        <v>117</v>
      </c>
      <c r="B24" s="7" t="s">
        <v>101</v>
      </c>
      <c r="C24" s="4" t="s">
        <v>86</v>
      </c>
      <c r="D24" s="4">
        <v>37</v>
      </c>
      <c r="E24" s="4">
        <v>1177</v>
      </c>
      <c r="F24" s="4">
        <v>37</v>
      </c>
      <c r="G24" s="4">
        <v>37</v>
      </c>
      <c r="H24" s="4">
        <v>31.8</v>
      </c>
      <c r="I24" s="4">
        <v>6.8</v>
      </c>
      <c r="J24" s="4">
        <v>13.3</v>
      </c>
      <c r="K24" s="4">
        <v>0.51100000000000001</v>
      </c>
      <c r="L24" s="4">
        <v>0.8</v>
      </c>
      <c r="M24" s="4">
        <v>2</v>
      </c>
      <c r="N24" s="4">
        <v>0.40500000000000003</v>
      </c>
      <c r="O24" s="4">
        <v>6</v>
      </c>
      <c r="P24" s="4">
        <v>11.3</v>
      </c>
      <c r="Q24" s="4">
        <v>0.53</v>
      </c>
      <c r="R24" s="4">
        <v>2.2999999999999998</v>
      </c>
      <c r="S24" s="4">
        <v>2.6</v>
      </c>
      <c r="T24" s="4">
        <v>0.876</v>
      </c>
      <c r="U24" s="4">
        <v>1.9</v>
      </c>
      <c r="V24" s="4">
        <v>7.6</v>
      </c>
      <c r="W24" s="4">
        <v>2.2999999999999998</v>
      </c>
      <c r="X24" s="4">
        <v>1.9</v>
      </c>
      <c r="Y24" s="4">
        <v>0.5</v>
      </c>
      <c r="Z24" s="4">
        <v>1.3</v>
      </c>
      <c r="AA24" s="4">
        <v>2.2999999999999998</v>
      </c>
      <c r="AB24" s="4">
        <v>16.7</v>
      </c>
      <c r="AC24" s="10">
        <f t="shared" si="0"/>
        <v>1.060721544715447</v>
      </c>
      <c r="AD24" s="10">
        <f t="shared" si="1"/>
        <v>0.21739130434782611</v>
      </c>
      <c r="AE24" s="12">
        <f t="shared" si="2"/>
        <v>127.59408416116256</v>
      </c>
      <c r="AF24" s="9"/>
      <c r="AG24" s="9"/>
      <c r="AH24" s="12">
        <f t="shared" si="3"/>
        <v>58.3</v>
      </c>
      <c r="AI24" s="12">
        <f t="shared" si="4"/>
        <v>93.5</v>
      </c>
    </row>
    <row r="25" spans="1:35" ht="15.75" customHeight="1">
      <c r="A25" s="1" t="s">
        <v>118</v>
      </c>
      <c r="B25" s="7" t="s">
        <v>106</v>
      </c>
      <c r="C25" s="4" t="s">
        <v>86</v>
      </c>
      <c r="D25" s="4">
        <v>39</v>
      </c>
      <c r="E25" s="4">
        <v>1164</v>
      </c>
      <c r="F25" s="4">
        <v>39</v>
      </c>
      <c r="G25" s="4">
        <v>36</v>
      </c>
      <c r="H25" s="4">
        <v>29.8</v>
      </c>
      <c r="I25" s="4">
        <v>3.2</v>
      </c>
      <c r="J25" s="4">
        <v>7.3</v>
      </c>
      <c r="K25" s="4">
        <v>0.44400000000000001</v>
      </c>
      <c r="L25" s="4">
        <v>2.2999999999999998</v>
      </c>
      <c r="M25" s="4">
        <v>5.3</v>
      </c>
      <c r="N25" s="4">
        <v>0.44400000000000001</v>
      </c>
      <c r="O25" s="4">
        <v>0.9</v>
      </c>
      <c r="P25" s="4">
        <v>2</v>
      </c>
      <c r="Q25" s="4">
        <v>0.443</v>
      </c>
      <c r="R25" s="4">
        <v>0.8</v>
      </c>
      <c r="S25" s="4">
        <v>1</v>
      </c>
      <c r="T25" s="4">
        <v>0.78900000000000003</v>
      </c>
      <c r="U25" s="4">
        <v>0.9</v>
      </c>
      <c r="V25" s="4">
        <v>3.8</v>
      </c>
      <c r="W25" s="4">
        <v>2.2000000000000002</v>
      </c>
      <c r="X25" s="4">
        <v>1</v>
      </c>
      <c r="Y25" s="4">
        <v>0.3</v>
      </c>
      <c r="Z25" s="4">
        <v>1</v>
      </c>
      <c r="AA25" s="4">
        <v>2.1</v>
      </c>
      <c r="AB25" s="4">
        <v>9.6</v>
      </c>
      <c r="AC25" s="10">
        <f t="shared" si="0"/>
        <v>1.0983981693363845</v>
      </c>
      <c r="AD25" s="10">
        <f t="shared" si="1"/>
        <v>0.14285714285714285</v>
      </c>
      <c r="AE25" s="12">
        <f t="shared" si="2"/>
        <v>132.12620141355802</v>
      </c>
      <c r="AF25" s="9"/>
      <c r="AG25" s="9"/>
      <c r="AH25" s="12">
        <f t="shared" si="3"/>
        <v>38.4</v>
      </c>
      <c r="AI25" s="12">
        <f t="shared" si="4"/>
        <v>97.399999999999991</v>
      </c>
    </row>
    <row r="26" spans="1:35" ht="15.75" customHeight="1">
      <c r="A26" s="1" t="s">
        <v>119</v>
      </c>
      <c r="B26" s="7" t="s">
        <v>104</v>
      </c>
      <c r="C26" s="4" t="s">
        <v>91</v>
      </c>
      <c r="D26" s="4">
        <v>39</v>
      </c>
      <c r="E26" s="4">
        <v>1164</v>
      </c>
      <c r="F26" s="4">
        <v>39</v>
      </c>
      <c r="G26" s="4">
        <v>39</v>
      </c>
      <c r="H26" s="4">
        <v>29.8</v>
      </c>
      <c r="I26" s="4">
        <v>5.3</v>
      </c>
      <c r="J26" s="4">
        <v>9.8000000000000007</v>
      </c>
      <c r="K26" s="4">
        <v>0.53800000000000003</v>
      </c>
      <c r="L26" s="4">
        <v>1.5</v>
      </c>
      <c r="M26" s="4">
        <v>3.9</v>
      </c>
      <c r="N26" s="4">
        <v>0.38800000000000001</v>
      </c>
      <c r="O26" s="4">
        <v>3.8</v>
      </c>
      <c r="P26" s="4">
        <v>5.9</v>
      </c>
      <c r="Q26" s="4">
        <v>0.63600000000000001</v>
      </c>
      <c r="R26" s="4">
        <v>2.1</v>
      </c>
      <c r="S26" s="4">
        <v>2.7</v>
      </c>
      <c r="T26" s="4">
        <v>0.78800000000000003</v>
      </c>
      <c r="U26" s="4">
        <v>1.7</v>
      </c>
      <c r="V26" s="4">
        <v>9</v>
      </c>
      <c r="W26" s="4">
        <v>3.2</v>
      </c>
      <c r="X26" s="4">
        <v>0.8</v>
      </c>
      <c r="Y26" s="4">
        <v>1.3</v>
      </c>
      <c r="Z26" s="4">
        <v>2.4</v>
      </c>
      <c r="AA26" s="4">
        <v>2.9</v>
      </c>
      <c r="AB26" s="4">
        <v>14.2</v>
      </c>
      <c r="AC26" s="10">
        <f t="shared" si="0"/>
        <v>1.0606513295488496</v>
      </c>
      <c r="AD26" s="10">
        <f t="shared" si="1"/>
        <v>0.44827586206896552</v>
      </c>
      <c r="AE26" s="12">
        <f t="shared" si="2"/>
        <v>127.58563798608404</v>
      </c>
      <c r="AF26" s="9"/>
      <c r="AG26" s="9"/>
      <c r="AH26" s="12">
        <f t="shared" si="3"/>
        <v>87.1</v>
      </c>
      <c r="AI26" s="12">
        <f t="shared" si="4"/>
        <v>92.9</v>
      </c>
    </row>
    <row r="27" spans="1:35" ht="15.75" customHeight="1">
      <c r="A27" s="1" t="s">
        <v>120</v>
      </c>
      <c r="B27" s="7" t="s">
        <v>88</v>
      </c>
      <c r="C27" s="4" t="s">
        <v>91</v>
      </c>
      <c r="D27" s="4">
        <v>39</v>
      </c>
      <c r="E27" s="4">
        <v>1160</v>
      </c>
      <c r="F27" s="4">
        <v>39</v>
      </c>
      <c r="G27" s="4">
        <v>39</v>
      </c>
      <c r="H27" s="4">
        <v>29.7</v>
      </c>
      <c r="I27" s="4">
        <v>6.2</v>
      </c>
      <c r="J27" s="4">
        <v>13.7</v>
      </c>
      <c r="K27" s="4">
        <v>0.45600000000000002</v>
      </c>
      <c r="L27" s="4">
        <v>0.3</v>
      </c>
      <c r="M27" s="4">
        <v>1.1000000000000001</v>
      </c>
      <c r="N27" s="4">
        <v>0.26200000000000001</v>
      </c>
      <c r="O27" s="4">
        <v>5.9</v>
      </c>
      <c r="P27" s="4">
        <v>12.6</v>
      </c>
      <c r="Q27" s="4">
        <v>0.47299999999999998</v>
      </c>
      <c r="R27" s="4">
        <v>2.2000000000000002</v>
      </c>
      <c r="S27" s="4">
        <v>2.7</v>
      </c>
      <c r="T27" s="4">
        <v>0.78500000000000003</v>
      </c>
      <c r="U27" s="4">
        <v>2.5</v>
      </c>
      <c r="V27" s="4">
        <v>9.6</v>
      </c>
      <c r="W27" s="4">
        <v>2.2999999999999998</v>
      </c>
      <c r="X27" s="4">
        <v>0.9</v>
      </c>
      <c r="Y27" s="4">
        <v>0.5</v>
      </c>
      <c r="Z27" s="4">
        <v>1.6</v>
      </c>
      <c r="AA27" s="4">
        <v>2.5</v>
      </c>
      <c r="AB27" s="4">
        <v>14.9</v>
      </c>
      <c r="AC27" s="10">
        <f t="shared" si="0"/>
        <v>0.90368753032508498</v>
      </c>
      <c r="AD27" s="10">
        <f t="shared" si="1"/>
        <v>0.2</v>
      </c>
      <c r="AE27" s="12">
        <f t="shared" si="2"/>
        <v>108.70447892205699</v>
      </c>
      <c r="AF27" s="9"/>
      <c r="AG27" s="9"/>
      <c r="AH27" s="12">
        <f t="shared" si="3"/>
        <v>53.800000000000004</v>
      </c>
      <c r="AI27" s="12">
        <f t="shared" si="4"/>
        <v>56.999999999999993</v>
      </c>
    </row>
    <row r="28" spans="1:35" ht="15.75" customHeight="1">
      <c r="A28" s="1" t="s">
        <v>121</v>
      </c>
      <c r="B28" s="4" t="s">
        <v>93</v>
      </c>
      <c r="C28" s="4" t="s">
        <v>97</v>
      </c>
      <c r="D28" s="4">
        <v>39</v>
      </c>
      <c r="E28" s="4">
        <v>1155</v>
      </c>
      <c r="F28" s="4">
        <v>39</v>
      </c>
      <c r="G28" s="4">
        <v>39</v>
      </c>
      <c r="H28" s="4">
        <v>29.6</v>
      </c>
      <c r="I28" s="4">
        <v>4.4000000000000004</v>
      </c>
      <c r="J28" s="4">
        <v>11</v>
      </c>
      <c r="K28" s="4">
        <v>0.40300000000000002</v>
      </c>
      <c r="L28" s="4">
        <v>0.7</v>
      </c>
      <c r="M28" s="4">
        <v>2.7</v>
      </c>
      <c r="N28" s="4">
        <v>0.25</v>
      </c>
      <c r="O28" s="4">
        <v>3.8</v>
      </c>
      <c r="P28" s="4">
        <v>8.3000000000000007</v>
      </c>
      <c r="Q28" s="4">
        <v>0.45200000000000001</v>
      </c>
      <c r="R28" s="4">
        <v>3.2</v>
      </c>
      <c r="S28" s="4">
        <v>4</v>
      </c>
      <c r="T28" s="4">
        <v>0.79</v>
      </c>
      <c r="U28" s="4">
        <v>1.4</v>
      </c>
      <c r="V28" s="4">
        <v>5</v>
      </c>
      <c r="W28" s="4">
        <v>1.6</v>
      </c>
      <c r="X28" s="4">
        <v>1.6</v>
      </c>
      <c r="Y28" s="4">
        <v>0.4</v>
      </c>
      <c r="Z28" s="4">
        <v>1.9</v>
      </c>
      <c r="AA28" s="4">
        <v>2.6</v>
      </c>
      <c r="AB28" s="4">
        <v>12.7</v>
      </c>
      <c r="AC28" s="10">
        <f t="shared" si="0"/>
        <v>0.86630286493860842</v>
      </c>
      <c r="AD28" s="10">
        <f t="shared" si="1"/>
        <v>0.15384615384615385</v>
      </c>
      <c r="AE28" s="12">
        <f t="shared" si="2"/>
        <v>104.20748141557321</v>
      </c>
      <c r="AF28" s="9"/>
      <c r="AG28" s="9"/>
      <c r="AH28" s="12">
        <f t="shared" si="3"/>
        <v>44.2</v>
      </c>
      <c r="AI28" s="12">
        <f t="shared" si="4"/>
        <v>47.4</v>
      </c>
    </row>
    <row r="29" spans="1:35" ht="15.75" customHeight="1">
      <c r="A29" s="1" t="s">
        <v>122</v>
      </c>
      <c r="B29" s="7" t="s">
        <v>85</v>
      </c>
      <c r="C29" s="4" t="s">
        <v>86</v>
      </c>
      <c r="D29" s="4">
        <v>40</v>
      </c>
      <c r="E29" s="4">
        <v>1152</v>
      </c>
      <c r="F29" s="4">
        <v>40</v>
      </c>
      <c r="G29" s="4">
        <v>35</v>
      </c>
      <c r="H29" s="4">
        <v>28.8</v>
      </c>
      <c r="I29" s="4">
        <v>5</v>
      </c>
      <c r="J29" s="4">
        <v>11</v>
      </c>
      <c r="K29" s="4">
        <v>0.45600000000000002</v>
      </c>
      <c r="L29" s="4">
        <v>1.1000000000000001</v>
      </c>
      <c r="M29" s="4">
        <v>3.1</v>
      </c>
      <c r="N29" s="4">
        <v>0.34699999999999998</v>
      </c>
      <c r="O29" s="4">
        <v>3.9</v>
      </c>
      <c r="P29" s="4">
        <v>7.9</v>
      </c>
      <c r="Q29" s="4">
        <v>0.498</v>
      </c>
      <c r="R29" s="4">
        <v>2.2999999999999998</v>
      </c>
      <c r="S29" s="4">
        <v>2.9</v>
      </c>
      <c r="T29" s="4">
        <v>0.80700000000000005</v>
      </c>
      <c r="U29" s="4">
        <v>1.3</v>
      </c>
      <c r="V29" s="4">
        <v>3.9</v>
      </c>
      <c r="W29" s="4">
        <v>1.5</v>
      </c>
      <c r="X29" s="4">
        <v>0.7</v>
      </c>
      <c r="Y29" s="4">
        <v>0.4</v>
      </c>
      <c r="Z29" s="4">
        <v>1.9</v>
      </c>
      <c r="AA29" s="4">
        <v>1.8</v>
      </c>
      <c r="AB29" s="4">
        <v>13.4</v>
      </c>
      <c r="AC29" s="10">
        <f t="shared" si="0"/>
        <v>0.94525959367945822</v>
      </c>
      <c r="AD29" s="10">
        <f t="shared" si="1"/>
        <v>0.22222222222222224</v>
      </c>
      <c r="AE29" s="12">
        <f t="shared" si="2"/>
        <v>113.7051780940664</v>
      </c>
      <c r="AF29" s="9"/>
      <c r="AG29" s="9"/>
      <c r="AH29" s="12">
        <f t="shared" si="3"/>
        <v>60.8</v>
      </c>
      <c r="AI29" s="12">
        <f t="shared" si="4"/>
        <v>71.099999999999994</v>
      </c>
    </row>
    <row r="30" spans="1:35" ht="15.75" customHeight="1">
      <c r="A30" s="1" t="s">
        <v>123</v>
      </c>
      <c r="B30" s="7" t="s">
        <v>101</v>
      </c>
      <c r="C30" s="4" t="s">
        <v>124</v>
      </c>
      <c r="D30" s="4">
        <v>37</v>
      </c>
      <c r="E30" s="4">
        <v>1135</v>
      </c>
      <c r="F30" s="4">
        <v>37</v>
      </c>
      <c r="G30" s="4">
        <v>37</v>
      </c>
      <c r="H30" s="4">
        <v>30.7</v>
      </c>
      <c r="I30" s="4">
        <v>4.5999999999999996</v>
      </c>
      <c r="J30" s="4">
        <v>9.1</v>
      </c>
      <c r="K30" s="4">
        <v>0.51200000000000001</v>
      </c>
      <c r="L30" s="4">
        <v>0.4</v>
      </c>
      <c r="M30" s="4">
        <v>1.4</v>
      </c>
      <c r="N30" s="4">
        <v>0.245</v>
      </c>
      <c r="O30" s="4">
        <v>4.3</v>
      </c>
      <c r="P30" s="4">
        <v>7.6</v>
      </c>
      <c r="Q30" s="4">
        <v>0.56200000000000006</v>
      </c>
      <c r="R30" s="4">
        <v>2.1</v>
      </c>
      <c r="S30" s="4">
        <v>2.4</v>
      </c>
      <c r="T30" s="4">
        <v>0.874</v>
      </c>
      <c r="U30" s="4">
        <v>2.2000000000000002</v>
      </c>
      <c r="V30" s="4">
        <v>8</v>
      </c>
      <c r="W30" s="4">
        <v>2</v>
      </c>
      <c r="X30" s="4">
        <v>1.1000000000000001</v>
      </c>
      <c r="Y30" s="4">
        <v>2.2000000000000002</v>
      </c>
      <c r="Z30" s="4">
        <v>1.4</v>
      </c>
      <c r="AA30" s="4">
        <v>3.2</v>
      </c>
      <c r="AB30" s="4">
        <v>11.7</v>
      </c>
      <c r="AC30" s="10">
        <f t="shared" si="0"/>
        <v>1.0124610591900312</v>
      </c>
      <c r="AD30" s="10">
        <f t="shared" si="1"/>
        <v>0.6875</v>
      </c>
      <c r="AE30" s="12">
        <f t="shared" si="2"/>
        <v>121.7888353826621</v>
      </c>
      <c r="AF30" s="9"/>
      <c r="AG30" s="9"/>
      <c r="AH30" s="12">
        <f t="shared" si="3"/>
        <v>97.399999999999991</v>
      </c>
      <c r="AI30" s="12">
        <f t="shared" si="4"/>
        <v>86.5</v>
      </c>
    </row>
    <row r="31" spans="1:35" ht="15.75" customHeight="1">
      <c r="A31" s="1" t="s">
        <v>125</v>
      </c>
      <c r="B31" s="7" t="s">
        <v>93</v>
      </c>
      <c r="C31" s="4" t="s">
        <v>8</v>
      </c>
      <c r="D31" s="4">
        <v>39</v>
      </c>
      <c r="E31" s="4">
        <v>1125</v>
      </c>
      <c r="F31" s="4">
        <v>39</v>
      </c>
      <c r="G31" s="4">
        <v>38</v>
      </c>
      <c r="H31" s="4">
        <v>28.8</v>
      </c>
      <c r="I31" s="4">
        <v>3.7</v>
      </c>
      <c r="J31" s="4">
        <v>8.6999999999999993</v>
      </c>
      <c r="K31" s="4">
        <v>0.42499999999999999</v>
      </c>
      <c r="L31" s="4">
        <v>1.5</v>
      </c>
      <c r="M31" s="4">
        <v>3.9</v>
      </c>
      <c r="N31" s="4">
        <v>0.39500000000000002</v>
      </c>
      <c r="O31" s="4">
        <v>2.2000000000000002</v>
      </c>
      <c r="P31" s="4">
        <v>4.8</v>
      </c>
      <c r="Q31" s="4">
        <v>0.45</v>
      </c>
      <c r="R31" s="4">
        <v>1.5</v>
      </c>
      <c r="S31" s="4">
        <v>2</v>
      </c>
      <c r="T31" s="4">
        <v>0.76600000000000001</v>
      </c>
      <c r="U31" s="4">
        <v>0.3</v>
      </c>
      <c r="V31" s="4">
        <v>1.8</v>
      </c>
      <c r="W31" s="4">
        <v>3</v>
      </c>
      <c r="X31" s="4">
        <v>1</v>
      </c>
      <c r="Y31" s="4">
        <v>0.3</v>
      </c>
      <c r="Z31" s="4">
        <v>1.4</v>
      </c>
      <c r="AA31" s="4">
        <v>1.7</v>
      </c>
      <c r="AB31" s="4">
        <v>10.5</v>
      </c>
      <c r="AC31" s="10">
        <f t="shared" si="0"/>
        <v>0.95628415300546443</v>
      </c>
      <c r="AD31" s="10">
        <f t="shared" si="1"/>
        <v>0.17647058823529413</v>
      </c>
      <c r="AE31" s="12">
        <f t="shared" si="2"/>
        <v>115.0313211874072</v>
      </c>
      <c r="AF31" s="9"/>
      <c r="AG31" s="9"/>
      <c r="AH31" s="12">
        <f t="shared" si="3"/>
        <v>50.6</v>
      </c>
      <c r="AI31" s="12">
        <f t="shared" si="4"/>
        <v>76.2</v>
      </c>
    </row>
    <row r="32" spans="1:35" ht="15.75" customHeight="1">
      <c r="A32" s="1" t="s">
        <v>126</v>
      </c>
      <c r="B32" s="7" t="s">
        <v>99</v>
      </c>
      <c r="C32" s="4" t="s">
        <v>8</v>
      </c>
      <c r="D32" s="4">
        <v>40</v>
      </c>
      <c r="E32" s="4">
        <v>1109</v>
      </c>
      <c r="F32" s="4">
        <v>40</v>
      </c>
      <c r="G32" s="4">
        <v>21</v>
      </c>
      <c r="H32" s="4">
        <v>27.7</v>
      </c>
      <c r="I32" s="4">
        <v>2.6</v>
      </c>
      <c r="J32" s="4">
        <v>6</v>
      </c>
      <c r="K32" s="4">
        <v>0.42899999999999999</v>
      </c>
      <c r="L32" s="4">
        <v>1.7</v>
      </c>
      <c r="M32" s="4">
        <v>4.5</v>
      </c>
      <c r="N32" s="4">
        <v>0.378</v>
      </c>
      <c r="O32" s="4">
        <v>0.9</v>
      </c>
      <c r="P32" s="4">
        <v>1.5</v>
      </c>
      <c r="Q32" s="4">
        <v>0.58299999999999996</v>
      </c>
      <c r="R32" s="4">
        <v>1.5</v>
      </c>
      <c r="S32" s="4">
        <v>1.7</v>
      </c>
      <c r="T32" s="4">
        <v>0.87</v>
      </c>
      <c r="U32" s="4">
        <v>0.4</v>
      </c>
      <c r="V32" s="4">
        <v>3.9</v>
      </c>
      <c r="W32" s="4">
        <v>2</v>
      </c>
      <c r="X32" s="4">
        <v>1</v>
      </c>
      <c r="Y32" s="4">
        <v>0.3</v>
      </c>
      <c r="Z32" s="4">
        <v>1</v>
      </c>
      <c r="AA32" s="4">
        <v>2.2999999999999998</v>
      </c>
      <c r="AB32" s="4">
        <v>8.4</v>
      </c>
      <c r="AC32" s="10">
        <f t="shared" si="0"/>
        <v>1.0841507485802788</v>
      </c>
      <c r="AD32" s="10">
        <f t="shared" si="1"/>
        <v>0.13043478260869565</v>
      </c>
      <c r="AE32" s="12">
        <f t="shared" si="2"/>
        <v>130.41238065438628</v>
      </c>
      <c r="AF32" s="9"/>
      <c r="AG32" s="9"/>
      <c r="AH32" s="12">
        <f t="shared" si="3"/>
        <v>37.1</v>
      </c>
      <c r="AI32" s="12">
        <f t="shared" si="4"/>
        <v>96.1</v>
      </c>
    </row>
    <row r="33" spans="1:35" ht="15.75" customHeight="1">
      <c r="A33" s="1" t="s">
        <v>127</v>
      </c>
      <c r="B33" s="7" t="s">
        <v>128</v>
      </c>
      <c r="C33" s="4" t="s">
        <v>86</v>
      </c>
      <c r="D33" s="4">
        <v>34</v>
      </c>
      <c r="E33" s="4">
        <v>1104</v>
      </c>
      <c r="F33" s="4">
        <v>34</v>
      </c>
      <c r="G33" s="4">
        <v>34</v>
      </c>
      <c r="H33" s="4">
        <v>32.5</v>
      </c>
      <c r="I33" s="4">
        <v>4.8</v>
      </c>
      <c r="J33" s="4">
        <v>12.3</v>
      </c>
      <c r="K33" s="4">
        <v>0.39100000000000001</v>
      </c>
      <c r="L33" s="4">
        <v>0.1</v>
      </c>
      <c r="M33" s="4">
        <v>0.5</v>
      </c>
      <c r="N33" s="4">
        <v>0.188</v>
      </c>
      <c r="O33" s="4">
        <v>4.7</v>
      </c>
      <c r="P33" s="4">
        <v>11.9</v>
      </c>
      <c r="Q33" s="4">
        <v>0.4</v>
      </c>
      <c r="R33" s="4">
        <v>3.9</v>
      </c>
      <c r="S33" s="4">
        <v>5.2</v>
      </c>
      <c r="T33" s="4">
        <v>0.73599999999999999</v>
      </c>
      <c r="U33" s="4">
        <v>5.0999999999999996</v>
      </c>
      <c r="V33" s="4">
        <v>13.1</v>
      </c>
      <c r="W33" s="4">
        <v>1.9</v>
      </c>
      <c r="X33" s="4">
        <v>1.3</v>
      </c>
      <c r="Y33" s="4">
        <v>0.5</v>
      </c>
      <c r="Z33" s="4">
        <v>2.2000000000000002</v>
      </c>
      <c r="AA33" s="4">
        <v>3.5</v>
      </c>
      <c r="AB33" s="4">
        <v>13.6</v>
      </c>
      <c r="AC33" s="10">
        <f t="shared" si="0"/>
        <v>0.81010245413390514</v>
      </c>
      <c r="AD33" s="10">
        <f t="shared" si="1"/>
        <v>0.14285714285714285</v>
      </c>
      <c r="AE33" s="12">
        <f t="shared" si="2"/>
        <v>97.447139852009613</v>
      </c>
      <c r="AF33" s="9"/>
      <c r="AG33" s="9"/>
      <c r="AH33" s="12">
        <f t="shared" si="3"/>
        <v>38.4</v>
      </c>
      <c r="AI33" s="12">
        <f t="shared" si="4"/>
        <v>34.599999999999994</v>
      </c>
    </row>
    <row r="34" spans="1:35" ht="15.75" customHeight="1">
      <c r="A34" s="1" t="s">
        <v>129</v>
      </c>
      <c r="B34" s="7" t="s">
        <v>93</v>
      </c>
      <c r="C34" s="4" t="s">
        <v>86</v>
      </c>
      <c r="D34" s="4">
        <v>40</v>
      </c>
      <c r="E34" s="4">
        <v>1087</v>
      </c>
      <c r="F34" s="4">
        <v>40</v>
      </c>
      <c r="G34" s="4">
        <v>40</v>
      </c>
      <c r="H34" s="4">
        <v>27.2</v>
      </c>
      <c r="I34" s="4">
        <v>5.5</v>
      </c>
      <c r="J34" s="4">
        <v>10.199999999999999</v>
      </c>
      <c r="K34" s="4">
        <v>0.53800000000000003</v>
      </c>
      <c r="L34" s="4">
        <v>0.1</v>
      </c>
      <c r="M34" s="4">
        <v>0.4</v>
      </c>
      <c r="N34" s="4">
        <v>0.14299999999999999</v>
      </c>
      <c r="O34" s="4">
        <v>5.5</v>
      </c>
      <c r="P34" s="4">
        <v>9.9</v>
      </c>
      <c r="Q34" s="4">
        <v>0.55200000000000005</v>
      </c>
      <c r="R34" s="4">
        <v>2.7</v>
      </c>
      <c r="S34" s="4">
        <v>3.6</v>
      </c>
      <c r="T34" s="4">
        <v>0.73799999999999999</v>
      </c>
      <c r="U34" s="4">
        <v>2.2000000000000002</v>
      </c>
      <c r="V34" s="4">
        <v>5.5</v>
      </c>
      <c r="W34" s="4">
        <v>1.5</v>
      </c>
      <c r="X34" s="4">
        <v>1.2</v>
      </c>
      <c r="Y34" s="4">
        <v>0.6</v>
      </c>
      <c r="Z34" s="4">
        <v>1.3</v>
      </c>
      <c r="AA34" s="4">
        <v>2.7</v>
      </c>
      <c r="AB34" s="4">
        <v>13.7</v>
      </c>
      <c r="AC34" s="10">
        <f t="shared" si="0"/>
        <v>1.0470804035463162</v>
      </c>
      <c r="AD34" s="10">
        <f t="shared" si="1"/>
        <v>0.22222222222222221</v>
      </c>
      <c r="AE34" s="12">
        <f t="shared" si="2"/>
        <v>125.9531927103763</v>
      </c>
      <c r="AF34" s="9"/>
      <c r="AG34" s="9"/>
      <c r="AH34" s="12">
        <f t="shared" si="3"/>
        <v>59.599999999999994</v>
      </c>
      <c r="AI34" s="12">
        <f t="shared" si="4"/>
        <v>91</v>
      </c>
    </row>
    <row r="35" spans="1:35" ht="15.75" customHeight="1">
      <c r="A35" s="1" t="s">
        <v>130</v>
      </c>
      <c r="B35" s="4" t="s">
        <v>106</v>
      </c>
      <c r="C35" s="4" t="s">
        <v>8</v>
      </c>
      <c r="D35" s="4">
        <v>40</v>
      </c>
      <c r="E35" s="4">
        <v>1061</v>
      </c>
      <c r="F35" s="4">
        <v>40</v>
      </c>
      <c r="G35" s="4">
        <v>40</v>
      </c>
      <c r="H35" s="4">
        <v>26.5</v>
      </c>
      <c r="I35" s="4">
        <v>4.9000000000000004</v>
      </c>
      <c r="J35" s="4">
        <v>11</v>
      </c>
      <c r="K35" s="4">
        <v>0.443</v>
      </c>
      <c r="L35" s="4">
        <v>0.6</v>
      </c>
      <c r="M35" s="4">
        <v>1.7</v>
      </c>
      <c r="N35" s="4">
        <v>0.33300000000000002</v>
      </c>
      <c r="O35" s="4">
        <v>4.3</v>
      </c>
      <c r="P35" s="4">
        <v>9.1999999999999993</v>
      </c>
      <c r="Q35" s="4">
        <v>0.46300000000000002</v>
      </c>
      <c r="R35" s="4">
        <v>0.9</v>
      </c>
      <c r="S35" s="4">
        <v>1.1000000000000001</v>
      </c>
      <c r="T35" s="4">
        <v>0.81</v>
      </c>
      <c r="U35" s="4">
        <v>0.4</v>
      </c>
      <c r="V35" s="4">
        <v>4.7</v>
      </c>
      <c r="W35" s="4">
        <v>5.5</v>
      </c>
      <c r="X35" s="4">
        <v>0.9</v>
      </c>
      <c r="Y35" s="4">
        <v>0.4</v>
      </c>
      <c r="Z35" s="4">
        <v>2.5</v>
      </c>
      <c r="AA35" s="4">
        <v>1.9</v>
      </c>
      <c r="AB35" s="4">
        <v>11.1</v>
      </c>
      <c r="AC35" s="10">
        <f t="shared" si="0"/>
        <v>0.79376430205949655</v>
      </c>
      <c r="AD35" s="10">
        <f t="shared" si="1"/>
        <v>0.2105263157894737</v>
      </c>
      <c r="AE35" s="12">
        <f t="shared" si="2"/>
        <v>95.481825240266531</v>
      </c>
      <c r="AF35" s="9"/>
      <c r="AG35" s="9"/>
      <c r="AH35" s="12">
        <f t="shared" si="3"/>
        <v>56.999999999999993</v>
      </c>
      <c r="AI35" s="12">
        <f t="shared" si="4"/>
        <v>32</v>
      </c>
    </row>
    <row r="36" spans="1:35" ht="15.75" customHeight="1">
      <c r="A36" s="1" t="s">
        <v>131</v>
      </c>
      <c r="B36" s="7" t="s">
        <v>99</v>
      </c>
      <c r="C36" s="4" t="s">
        <v>8</v>
      </c>
      <c r="D36" s="4">
        <v>36</v>
      </c>
      <c r="E36" s="4">
        <v>1044</v>
      </c>
      <c r="F36" s="4">
        <v>36</v>
      </c>
      <c r="G36" s="4">
        <v>36</v>
      </c>
      <c r="H36" s="4">
        <v>29</v>
      </c>
      <c r="I36" s="4">
        <v>4.8</v>
      </c>
      <c r="J36" s="4">
        <v>11.9</v>
      </c>
      <c r="K36" s="4">
        <v>0.4</v>
      </c>
      <c r="L36" s="4">
        <v>2.4</v>
      </c>
      <c r="M36" s="4">
        <v>7.2</v>
      </c>
      <c r="N36" s="4">
        <v>0.33300000000000002</v>
      </c>
      <c r="O36" s="4">
        <v>2.4</v>
      </c>
      <c r="P36" s="4">
        <v>4.8</v>
      </c>
      <c r="Q36" s="4">
        <v>0.5</v>
      </c>
      <c r="R36" s="4">
        <v>3</v>
      </c>
      <c r="S36" s="4">
        <v>3.5</v>
      </c>
      <c r="T36" s="4">
        <v>0.85699999999999998</v>
      </c>
      <c r="U36" s="4">
        <v>0.4</v>
      </c>
      <c r="V36" s="4">
        <v>3.8</v>
      </c>
      <c r="W36" s="4">
        <v>3.4</v>
      </c>
      <c r="X36" s="4">
        <v>0.6</v>
      </c>
      <c r="Y36" s="4">
        <v>0.3</v>
      </c>
      <c r="Z36" s="4">
        <v>1.9</v>
      </c>
      <c r="AA36" s="4">
        <v>2.6</v>
      </c>
      <c r="AB36" s="4">
        <v>14.9</v>
      </c>
      <c r="AC36" s="10">
        <f t="shared" si="0"/>
        <v>0.97131681877444587</v>
      </c>
      <c r="AD36" s="10">
        <f t="shared" si="1"/>
        <v>0.11538461538461538</v>
      </c>
      <c r="AE36" s="12">
        <f t="shared" si="2"/>
        <v>116.83959898741038</v>
      </c>
      <c r="AF36" s="9"/>
      <c r="AG36" s="9"/>
      <c r="AH36" s="12">
        <f t="shared" si="3"/>
        <v>32</v>
      </c>
      <c r="AI36" s="12">
        <f t="shared" si="4"/>
        <v>80.7</v>
      </c>
    </row>
    <row r="37" spans="1:35" ht="15.75" customHeight="1">
      <c r="A37" s="1" t="s">
        <v>132</v>
      </c>
      <c r="B37" s="7" t="s">
        <v>106</v>
      </c>
      <c r="C37" s="4" t="s">
        <v>86</v>
      </c>
      <c r="D37" s="4">
        <v>39</v>
      </c>
      <c r="E37" s="4">
        <v>1035</v>
      </c>
      <c r="F37" s="4">
        <v>39</v>
      </c>
      <c r="G37" s="4">
        <v>39</v>
      </c>
      <c r="H37" s="4">
        <v>26.5</v>
      </c>
      <c r="I37" s="4">
        <v>3.8</v>
      </c>
      <c r="J37" s="4">
        <v>8</v>
      </c>
      <c r="K37" s="4">
        <v>0.47099999999999997</v>
      </c>
      <c r="L37" s="4">
        <v>1.2</v>
      </c>
      <c r="M37" s="4">
        <v>3</v>
      </c>
      <c r="N37" s="4">
        <v>0.39800000000000002</v>
      </c>
      <c r="O37" s="4">
        <v>2.6</v>
      </c>
      <c r="P37" s="4">
        <v>5</v>
      </c>
      <c r="Q37" s="4">
        <v>0.51500000000000001</v>
      </c>
      <c r="R37" s="4">
        <v>1.4</v>
      </c>
      <c r="S37" s="4">
        <v>1.8</v>
      </c>
      <c r="T37" s="4">
        <v>0.75</v>
      </c>
      <c r="U37" s="4">
        <v>1.6</v>
      </c>
      <c r="V37" s="4">
        <v>5.6</v>
      </c>
      <c r="W37" s="4">
        <v>3.2</v>
      </c>
      <c r="X37" s="4">
        <v>1.4</v>
      </c>
      <c r="Y37" s="4">
        <v>1.5</v>
      </c>
      <c r="Z37" s="4">
        <v>1.9</v>
      </c>
      <c r="AA37" s="4">
        <v>3.1</v>
      </c>
      <c r="AB37" s="4">
        <v>10.1</v>
      </c>
      <c r="AC37" s="10">
        <f t="shared" si="0"/>
        <v>0.94463150018705566</v>
      </c>
      <c r="AD37" s="10">
        <f t="shared" si="1"/>
        <v>0.48387096774193544</v>
      </c>
      <c r="AE37" s="12">
        <f t="shared" si="2"/>
        <v>113.6296247932685</v>
      </c>
      <c r="AF37" s="9"/>
      <c r="AG37" s="9"/>
      <c r="AH37" s="12">
        <f t="shared" si="3"/>
        <v>89.1</v>
      </c>
      <c r="AI37" s="12">
        <f t="shared" si="4"/>
        <v>70.5</v>
      </c>
    </row>
    <row r="38" spans="1:35" ht="15.75" customHeight="1">
      <c r="A38" s="1" t="s">
        <v>133</v>
      </c>
      <c r="B38" s="7" t="s">
        <v>88</v>
      </c>
      <c r="C38" s="4" t="s">
        <v>8</v>
      </c>
      <c r="D38" s="4">
        <v>30</v>
      </c>
      <c r="E38" s="4">
        <v>1018</v>
      </c>
      <c r="F38" s="4">
        <v>30</v>
      </c>
      <c r="G38" s="4">
        <v>29</v>
      </c>
      <c r="H38" s="4">
        <v>33.9</v>
      </c>
      <c r="I38" s="4">
        <v>5.6</v>
      </c>
      <c r="J38" s="4">
        <v>15</v>
      </c>
      <c r="K38" s="4">
        <v>0.371</v>
      </c>
      <c r="L38" s="4">
        <v>2.7</v>
      </c>
      <c r="M38" s="4">
        <v>8.1</v>
      </c>
      <c r="N38" s="4">
        <v>0.32900000000000001</v>
      </c>
      <c r="O38" s="4">
        <v>2.9</v>
      </c>
      <c r="P38" s="4">
        <v>6.9</v>
      </c>
      <c r="Q38" s="4">
        <v>0.42</v>
      </c>
      <c r="R38" s="4">
        <v>3.5</v>
      </c>
      <c r="S38" s="4">
        <v>4.5</v>
      </c>
      <c r="T38" s="4">
        <v>0.78400000000000003</v>
      </c>
      <c r="U38" s="4">
        <v>0.8</v>
      </c>
      <c r="V38" s="4">
        <v>4.4000000000000004</v>
      </c>
      <c r="W38" s="4">
        <v>3.1</v>
      </c>
      <c r="X38" s="4">
        <v>1.8</v>
      </c>
      <c r="Y38" s="4">
        <v>0.6</v>
      </c>
      <c r="Z38" s="4">
        <v>1.7</v>
      </c>
      <c r="AA38" s="4">
        <v>2.1</v>
      </c>
      <c r="AB38" s="4">
        <v>17.3</v>
      </c>
      <c r="AC38" s="10">
        <f t="shared" si="0"/>
        <v>0.92612419700214133</v>
      </c>
      <c r="AD38" s="10">
        <f t="shared" si="1"/>
        <v>0.2857142857142857</v>
      </c>
      <c r="AE38" s="12">
        <f t="shared" si="2"/>
        <v>111.40338322031585</v>
      </c>
      <c r="AF38" s="9"/>
      <c r="AG38" s="9"/>
      <c r="AH38" s="12">
        <f t="shared" si="3"/>
        <v>69.199999999999989</v>
      </c>
      <c r="AI38" s="12">
        <f t="shared" si="4"/>
        <v>66</v>
      </c>
    </row>
    <row r="39" spans="1:35" ht="15.75" customHeight="1">
      <c r="A39" s="1" t="s">
        <v>134</v>
      </c>
      <c r="B39" s="7" t="s">
        <v>115</v>
      </c>
      <c r="C39" s="4" t="s">
        <v>91</v>
      </c>
      <c r="D39" s="4">
        <v>39</v>
      </c>
      <c r="E39" s="4">
        <v>1013</v>
      </c>
      <c r="F39" s="4">
        <v>39</v>
      </c>
      <c r="G39" s="4">
        <v>39</v>
      </c>
      <c r="H39" s="4">
        <v>26</v>
      </c>
      <c r="I39" s="4">
        <v>3.4</v>
      </c>
      <c r="J39" s="4">
        <v>7.2</v>
      </c>
      <c r="K39" s="4">
        <v>0.47499999999999998</v>
      </c>
      <c r="L39" s="4">
        <v>1.8</v>
      </c>
      <c r="M39" s="4">
        <v>4</v>
      </c>
      <c r="N39" s="4">
        <v>0.46500000000000002</v>
      </c>
      <c r="O39" s="4">
        <v>1.6</v>
      </c>
      <c r="P39" s="4">
        <v>3.2</v>
      </c>
      <c r="Q39" s="4">
        <v>0.48799999999999999</v>
      </c>
      <c r="R39" s="4">
        <v>0.8</v>
      </c>
      <c r="S39" s="4">
        <v>1.1000000000000001</v>
      </c>
      <c r="T39" s="4">
        <v>0.78600000000000003</v>
      </c>
      <c r="U39" s="4">
        <v>0.8</v>
      </c>
      <c r="V39" s="4">
        <v>4.9000000000000004</v>
      </c>
      <c r="W39" s="4">
        <v>2.6</v>
      </c>
      <c r="X39" s="4">
        <v>0.5</v>
      </c>
      <c r="Y39" s="4">
        <v>0.5</v>
      </c>
      <c r="Z39" s="4">
        <v>1.7</v>
      </c>
      <c r="AA39" s="4">
        <v>2.9</v>
      </c>
      <c r="AB39" s="4">
        <v>9.5</v>
      </c>
      <c r="AC39" s="10">
        <f t="shared" si="0"/>
        <v>1.0123614663256606</v>
      </c>
      <c r="AD39" s="10">
        <f t="shared" si="1"/>
        <v>0.17241379310344829</v>
      </c>
      <c r="AE39" s="12">
        <f t="shared" si="2"/>
        <v>121.77685536737755</v>
      </c>
      <c r="AF39" s="9"/>
      <c r="AG39" s="9"/>
      <c r="AH39" s="12">
        <f t="shared" si="3"/>
        <v>50</v>
      </c>
      <c r="AI39" s="12">
        <f t="shared" si="4"/>
        <v>85.8</v>
      </c>
    </row>
    <row r="40" spans="1:35" ht="15.75" customHeight="1">
      <c r="A40" s="1" t="s">
        <v>135</v>
      </c>
      <c r="B40" s="7" t="s">
        <v>83</v>
      </c>
      <c r="C40" s="4" t="s">
        <v>86</v>
      </c>
      <c r="D40" s="4">
        <v>40</v>
      </c>
      <c r="E40" s="4">
        <v>990</v>
      </c>
      <c r="F40" s="4">
        <v>40</v>
      </c>
      <c r="G40" s="4">
        <v>37</v>
      </c>
      <c r="H40" s="4">
        <v>24.8</v>
      </c>
      <c r="I40" s="4">
        <v>4.2</v>
      </c>
      <c r="J40" s="4">
        <v>8.8000000000000007</v>
      </c>
      <c r="K40" s="4">
        <v>0.48</v>
      </c>
      <c r="L40" s="4">
        <v>0.4</v>
      </c>
      <c r="M40" s="4">
        <v>1.2</v>
      </c>
      <c r="N40" s="4">
        <v>0.29199999999999998</v>
      </c>
      <c r="O40" s="4">
        <v>3.9</v>
      </c>
      <c r="P40" s="4">
        <v>7.6</v>
      </c>
      <c r="Q40" s="4">
        <v>0.51</v>
      </c>
      <c r="R40" s="4">
        <v>1.8</v>
      </c>
      <c r="S40" s="4">
        <v>3.2</v>
      </c>
      <c r="T40" s="4">
        <v>0.56699999999999995</v>
      </c>
      <c r="U40" s="4">
        <v>1.8</v>
      </c>
      <c r="V40" s="4">
        <v>7.1</v>
      </c>
      <c r="W40" s="4">
        <v>1</v>
      </c>
      <c r="X40" s="4">
        <v>0.8</v>
      </c>
      <c r="Y40" s="4">
        <v>1</v>
      </c>
      <c r="Z40" s="4">
        <v>1.3</v>
      </c>
      <c r="AA40" s="4">
        <v>2.7</v>
      </c>
      <c r="AB40" s="4">
        <v>10.6</v>
      </c>
      <c r="AC40" s="10">
        <f t="shared" si="0"/>
        <v>0.92109836635384068</v>
      </c>
      <c r="AD40" s="10">
        <f t="shared" si="1"/>
        <v>0.37037037037037035</v>
      </c>
      <c r="AE40" s="12">
        <f t="shared" si="2"/>
        <v>110.79882657497018</v>
      </c>
      <c r="AF40" s="9"/>
      <c r="AG40" s="9"/>
      <c r="AH40" s="12">
        <f t="shared" si="3"/>
        <v>81.399999999999991</v>
      </c>
      <c r="AI40" s="12">
        <f t="shared" si="4"/>
        <v>63.4</v>
      </c>
    </row>
    <row r="41" spans="1:35" ht="15.75" customHeight="1">
      <c r="A41" s="1" t="s">
        <v>136</v>
      </c>
      <c r="B41" s="7" t="s">
        <v>81</v>
      </c>
      <c r="C41" s="4" t="s">
        <v>91</v>
      </c>
      <c r="D41" s="4">
        <v>39</v>
      </c>
      <c r="E41" s="4">
        <v>983</v>
      </c>
      <c r="F41" s="4">
        <v>39</v>
      </c>
      <c r="G41" s="4">
        <v>38</v>
      </c>
      <c r="H41" s="4">
        <v>25.2</v>
      </c>
      <c r="I41" s="4">
        <v>4.7</v>
      </c>
      <c r="J41" s="4">
        <v>8.3000000000000007</v>
      </c>
      <c r="K41" s="4">
        <v>0.56999999999999995</v>
      </c>
      <c r="L41" s="4">
        <v>0</v>
      </c>
      <c r="M41" s="4">
        <v>0.1</v>
      </c>
      <c r="N41" s="4">
        <v>0.25</v>
      </c>
      <c r="O41" s="4">
        <v>4.7</v>
      </c>
      <c r="P41" s="4">
        <v>8.1999999999999993</v>
      </c>
      <c r="Q41" s="4">
        <v>0.57399999999999995</v>
      </c>
      <c r="R41" s="4">
        <v>2.2999999999999998</v>
      </c>
      <c r="S41" s="4">
        <v>3.2</v>
      </c>
      <c r="T41" s="4">
        <v>0.71799999999999997</v>
      </c>
      <c r="U41" s="4">
        <v>2.9</v>
      </c>
      <c r="V41" s="4">
        <v>8.1</v>
      </c>
      <c r="W41" s="4">
        <v>1.6</v>
      </c>
      <c r="X41" s="4">
        <v>0.9</v>
      </c>
      <c r="Y41" s="4">
        <v>0.9</v>
      </c>
      <c r="Z41" s="4">
        <v>2</v>
      </c>
      <c r="AA41" s="4">
        <v>3</v>
      </c>
      <c r="AB41" s="4">
        <v>11.7</v>
      </c>
      <c r="AC41" s="10">
        <f t="shared" si="0"/>
        <v>0.99931670652545257</v>
      </c>
      <c r="AD41" s="10">
        <f t="shared" si="1"/>
        <v>0.3</v>
      </c>
      <c r="AE41" s="12">
        <f t="shared" si="2"/>
        <v>120.20770256935795</v>
      </c>
      <c r="AF41" s="9"/>
      <c r="AG41" s="9"/>
      <c r="AH41" s="12">
        <f t="shared" si="3"/>
        <v>73</v>
      </c>
      <c r="AI41" s="12">
        <f t="shared" si="4"/>
        <v>84.6</v>
      </c>
    </row>
    <row r="42" spans="1:35" ht="15.75" customHeight="1">
      <c r="A42" s="1" t="s">
        <v>137</v>
      </c>
      <c r="B42" s="7" t="s">
        <v>90</v>
      </c>
      <c r="C42" s="4" t="s">
        <v>86</v>
      </c>
      <c r="D42" s="4">
        <v>40</v>
      </c>
      <c r="E42" s="4">
        <v>972</v>
      </c>
      <c r="F42" s="4">
        <v>40</v>
      </c>
      <c r="G42" s="4">
        <v>18</v>
      </c>
      <c r="H42" s="4">
        <v>24.3</v>
      </c>
      <c r="I42" s="4">
        <v>2.1</v>
      </c>
      <c r="J42" s="4">
        <v>4.8</v>
      </c>
      <c r="K42" s="4">
        <v>0.443</v>
      </c>
      <c r="L42" s="4">
        <v>1.2</v>
      </c>
      <c r="M42" s="4">
        <v>3.2</v>
      </c>
      <c r="N42" s="4">
        <v>0.373</v>
      </c>
      <c r="O42" s="4">
        <v>1</v>
      </c>
      <c r="P42" s="4">
        <v>1.7</v>
      </c>
      <c r="Q42" s="4">
        <v>0.57599999999999996</v>
      </c>
      <c r="R42" s="4">
        <v>0.6</v>
      </c>
      <c r="S42" s="4">
        <v>0.7</v>
      </c>
      <c r="T42" s="4">
        <v>0.82099999999999995</v>
      </c>
      <c r="U42" s="4">
        <v>0.5</v>
      </c>
      <c r="V42" s="4">
        <v>3.6</v>
      </c>
      <c r="W42" s="4">
        <v>1.8</v>
      </c>
      <c r="X42" s="4">
        <v>0.8</v>
      </c>
      <c r="Y42" s="4">
        <v>0.3</v>
      </c>
      <c r="Z42" s="4">
        <v>1.4</v>
      </c>
      <c r="AA42" s="4">
        <v>2.7</v>
      </c>
      <c r="AB42" s="4">
        <v>6</v>
      </c>
      <c r="AC42" s="10">
        <f t="shared" si="0"/>
        <v>0.92194222495390299</v>
      </c>
      <c r="AD42" s="10">
        <f t="shared" si="1"/>
        <v>0.1111111111111111</v>
      </c>
      <c r="AE42" s="12">
        <f t="shared" si="2"/>
        <v>110.90033423810091</v>
      </c>
      <c r="AF42" s="9"/>
      <c r="AG42" s="9"/>
      <c r="AH42" s="12">
        <f t="shared" si="3"/>
        <v>30.099999999999998</v>
      </c>
      <c r="AI42" s="12">
        <f t="shared" si="4"/>
        <v>64.7</v>
      </c>
    </row>
    <row r="43" spans="1:35" ht="15.75" customHeight="1">
      <c r="A43" s="1" t="s">
        <v>138</v>
      </c>
      <c r="B43" s="7" t="s">
        <v>128</v>
      </c>
      <c r="C43" s="4" t="s">
        <v>8</v>
      </c>
      <c r="D43" s="4">
        <v>40</v>
      </c>
      <c r="E43" s="4">
        <v>950</v>
      </c>
      <c r="F43" s="4">
        <v>40</v>
      </c>
      <c r="G43" s="4">
        <v>28</v>
      </c>
      <c r="H43" s="4">
        <v>23.8</v>
      </c>
      <c r="I43" s="4">
        <v>2.6</v>
      </c>
      <c r="J43" s="4">
        <v>5.6</v>
      </c>
      <c r="K43" s="4">
        <v>0.46600000000000003</v>
      </c>
      <c r="L43" s="4">
        <v>0.4</v>
      </c>
      <c r="M43" s="4">
        <v>1.2</v>
      </c>
      <c r="N43" s="4">
        <v>0.29199999999999998</v>
      </c>
      <c r="O43" s="4">
        <v>2.2999999999999998</v>
      </c>
      <c r="P43" s="4">
        <v>4.4000000000000004</v>
      </c>
      <c r="Q43" s="4">
        <v>0.51400000000000001</v>
      </c>
      <c r="R43" s="4">
        <v>1.1000000000000001</v>
      </c>
      <c r="S43" s="4">
        <v>1.3</v>
      </c>
      <c r="T43" s="4">
        <v>0.80800000000000005</v>
      </c>
      <c r="U43" s="4">
        <v>0.3</v>
      </c>
      <c r="V43" s="4">
        <v>2</v>
      </c>
      <c r="W43" s="4">
        <v>3.9</v>
      </c>
      <c r="X43" s="4">
        <v>0.8</v>
      </c>
      <c r="Y43" s="4">
        <v>0.2</v>
      </c>
      <c r="Z43" s="4">
        <v>1.6</v>
      </c>
      <c r="AA43" s="4">
        <v>1.7</v>
      </c>
      <c r="AB43" s="4">
        <v>6.6</v>
      </c>
      <c r="AC43" s="10">
        <f t="shared" si="0"/>
        <v>0.84920226453937209</v>
      </c>
      <c r="AD43" s="10">
        <f t="shared" si="1"/>
        <v>0.11764705882352942</v>
      </c>
      <c r="AE43" s="12">
        <f t="shared" si="2"/>
        <v>102.15045197423014</v>
      </c>
      <c r="AF43" s="9"/>
      <c r="AG43" s="9"/>
      <c r="AH43" s="12">
        <f t="shared" si="3"/>
        <v>33.300000000000004</v>
      </c>
      <c r="AI43" s="12">
        <f t="shared" si="4"/>
        <v>43.5</v>
      </c>
    </row>
    <row r="44" spans="1:35" ht="15.75" customHeight="1">
      <c r="A44" s="1" t="s">
        <v>139</v>
      </c>
      <c r="B44" s="7" t="s">
        <v>81</v>
      </c>
      <c r="C44" s="4" t="s">
        <v>8</v>
      </c>
      <c r="D44" s="4">
        <v>40</v>
      </c>
      <c r="E44" s="4">
        <v>931</v>
      </c>
      <c r="F44" s="4">
        <v>40</v>
      </c>
      <c r="G44" s="4">
        <v>26</v>
      </c>
      <c r="H44" s="4">
        <v>23.3</v>
      </c>
      <c r="I44" s="4">
        <v>2</v>
      </c>
      <c r="J44" s="4">
        <v>5.3</v>
      </c>
      <c r="K44" s="4">
        <v>0.38600000000000001</v>
      </c>
      <c r="L44" s="4">
        <v>0.8</v>
      </c>
      <c r="M44" s="4">
        <v>2.4</v>
      </c>
      <c r="N44" s="4">
        <v>0.309</v>
      </c>
      <c r="O44" s="4">
        <v>1.3</v>
      </c>
      <c r="P44" s="4">
        <v>2.8</v>
      </c>
      <c r="Q44" s="4">
        <v>0.45100000000000001</v>
      </c>
      <c r="R44" s="4">
        <v>0.6</v>
      </c>
      <c r="S44" s="4">
        <v>0.7</v>
      </c>
      <c r="T44" s="4">
        <v>0.92600000000000005</v>
      </c>
      <c r="U44" s="4">
        <v>0.7</v>
      </c>
      <c r="V44" s="4">
        <v>2.1</v>
      </c>
      <c r="W44" s="4">
        <v>2.5</v>
      </c>
      <c r="X44" s="4">
        <v>0.6</v>
      </c>
      <c r="Y44" s="4">
        <v>0.3</v>
      </c>
      <c r="Z44" s="4">
        <v>1.6</v>
      </c>
      <c r="AA44" s="4">
        <v>2.5</v>
      </c>
      <c r="AB44" s="4">
        <v>5.4</v>
      </c>
      <c r="AC44" s="10">
        <f t="shared" si="0"/>
        <v>0.74916759156492785</v>
      </c>
      <c r="AD44" s="10">
        <f t="shared" si="1"/>
        <v>0.12</v>
      </c>
      <c r="AE44" s="12">
        <f t="shared" si="2"/>
        <v>90.117291578718721</v>
      </c>
      <c r="AF44" s="9"/>
      <c r="AG44" s="9"/>
      <c r="AH44" s="12">
        <f t="shared" si="3"/>
        <v>33.900000000000006</v>
      </c>
      <c r="AI44" s="12">
        <f t="shared" si="4"/>
        <v>22.400000000000002</v>
      </c>
    </row>
    <row r="45" spans="1:35" ht="15.75" customHeight="1">
      <c r="A45" s="1" t="s">
        <v>140</v>
      </c>
      <c r="B45" s="7" t="s">
        <v>115</v>
      </c>
      <c r="C45" s="4" t="s">
        <v>8</v>
      </c>
      <c r="D45" s="4">
        <v>40</v>
      </c>
      <c r="E45" s="4">
        <v>926</v>
      </c>
      <c r="F45" s="4">
        <v>40</v>
      </c>
      <c r="G45" s="4">
        <v>34</v>
      </c>
      <c r="H45" s="4">
        <v>23.2</v>
      </c>
      <c r="I45" s="4">
        <v>2.7</v>
      </c>
      <c r="J45" s="4">
        <v>7.7</v>
      </c>
      <c r="K45" s="4">
        <v>0.34599999999999997</v>
      </c>
      <c r="L45" s="4">
        <v>1.8</v>
      </c>
      <c r="M45" s="4">
        <v>5.6</v>
      </c>
      <c r="N45" s="4">
        <v>0.32400000000000001</v>
      </c>
      <c r="O45" s="4">
        <v>0.9</v>
      </c>
      <c r="P45" s="4">
        <v>2.1</v>
      </c>
      <c r="Q45" s="4">
        <v>0.40500000000000003</v>
      </c>
      <c r="R45" s="4">
        <v>0.3</v>
      </c>
      <c r="S45" s="4">
        <v>0.4</v>
      </c>
      <c r="T45" s="4">
        <v>0.66700000000000004</v>
      </c>
      <c r="U45" s="4">
        <v>0.1</v>
      </c>
      <c r="V45" s="4">
        <v>1.6</v>
      </c>
      <c r="W45" s="4">
        <v>4.3</v>
      </c>
      <c r="X45" s="4">
        <v>0.5</v>
      </c>
      <c r="Y45" s="4">
        <v>0</v>
      </c>
      <c r="Z45" s="4">
        <v>2.6</v>
      </c>
      <c r="AA45" s="4">
        <v>2.2000000000000002</v>
      </c>
      <c r="AB45" s="4">
        <v>7.4</v>
      </c>
      <c r="AC45" s="10">
        <f t="shared" si="0"/>
        <v>0.70637647957235583</v>
      </c>
      <c r="AD45" s="10">
        <f t="shared" si="1"/>
        <v>0</v>
      </c>
      <c r="AE45" s="12">
        <f t="shared" si="2"/>
        <v>84.969953172959606</v>
      </c>
      <c r="AF45" s="9"/>
      <c r="AG45" s="9"/>
      <c r="AH45" s="12">
        <f t="shared" si="3"/>
        <v>0</v>
      </c>
      <c r="AI45" s="12">
        <f t="shared" si="4"/>
        <v>16.600000000000001</v>
      </c>
    </row>
    <row r="46" spans="1:35" ht="15.75" customHeight="1">
      <c r="A46" s="1" t="s">
        <v>141</v>
      </c>
      <c r="B46" s="7" t="s">
        <v>115</v>
      </c>
      <c r="C46" s="4" t="s">
        <v>8</v>
      </c>
      <c r="D46" s="4">
        <v>40</v>
      </c>
      <c r="E46" s="4">
        <v>883</v>
      </c>
      <c r="F46" s="4">
        <v>40</v>
      </c>
      <c r="G46" s="4">
        <v>2</v>
      </c>
      <c r="H46" s="4">
        <v>22.1</v>
      </c>
      <c r="I46" s="4">
        <v>2.6</v>
      </c>
      <c r="J46" s="4">
        <v>6.3</v>
      </c>
      <c r="K46" s="4">
        <v>0.41499999999999998</v>
      </c>
      <c r="L46" s="4">
        <v>0.9</v>
      </c>
      <c r="M46" s="4">
        <v>2.7</v>
      </c>
      <c r="N46" s="4">
        <v>0.33</v>
      </c>
      <c r="O46" s="4">
        <v>1.8</v>
      </c>
      <c r="P46" s="4">
        <v>3.7</v>
      </c>
      <c r="Q46" s="4">
        <v>0.47599999999999998</v>
      </c>
      <c r="R46" s="4">
        <v>1.4</v>
      </c>
      <c r="S46" s="4">
        <v>1.7</v>
      </c>
      <c r="T46" s="4">
        <v>0.80600000000000005</v>
      </c>
      <c r="U46" s="4">
        <v>0.3</v>
      </c>
      <c r="V46" s="4">
        <v>1.7</v>
      </c>
      <c r="W46" s="4">
        <v>1.9</v>
      </c>
      <c r="X46" s="4">
        <v>1.1000000000000001</v>
      </c>
      <c r="Y46" s="4">
        <v>0.5</v>
      </c>
      <c r="Z46" s="4">
        <v>1.4</v>
      </c>
      <c r="AA46" s="4">
        <v>1</v>
      </c>
      <c r="AB46" s="4">
        <v>7.5</v>
      </c>
      <c r="AC46" s="10">
        <f t="shared" si="0"/>
        <v>0.88778409090909083</v>
      </c>
      <c r="AD46" s="10">
        <f t="shared" si="1"/>
        <v>0.5</v>
      </c>
      <c r="AE46" s="12">
        <f t="shared" si="2"/>
        <v>106.79145585072807</v>
      </c>
      <c r="AF46" s="9"/>
      <c r="AG46" s="9"/>
      <c r="AH46" s="12">
        <f t="shared" si="3"/>
        <v>89.7</v>
      </c>
      <c r="AI46" s="12">
        <f t="shared" si="4"/>
        <v>53.2</v>
      </c>
    </row>
    <row r="47" spans="1:35" ht="15.75" customHeight="1">
      <c r="A47" s="1" t="s">
        <v>142</v>
      </c>
      <c r="B47" s="7" t="s">
        <v>128</v>
      </c>
      <c r="C47" s="4" t="s">
        <v>91</v>
      </c>
      <c r="D47" s="4">
        <v>32</v>
      </c>
      <c r="E47" s="4">
        <v>876</v>
      </c>
      <c r="F47" s="4">
        <v>32</v>
      </c>
      <c r="G47" s="4">
        <v>29</v>
      </c>
      <c r="H47" s="4">
        <v>27.4</v>
      </c>
      <c r="I47" s="4">
        <v>3.9</v>
      </c>
      <c r="J47" s="4">
        <v>7.6</v>
      </c>
      <c r="K47" s="4">
        <v>0.52100000000000002</v>
      </c>
      <c r="L47" s="4">
        <v>0</v>
      </c>
      <c r="M47" s="4">
        <v>0</v>
      </c>
      <c r="N47" s="4">
        <v>0</v>
      </c>
      <c r="O47" s="4">
        <v>3.9</v>
      </c>
      <c r="P47" s="4">
        <v>7.6</v>
      </c>
      <c r="Q47" s="4">
        <v>0.52100000000000002</v>
      </c>
      <c r="R47" s="4">
        <v>1.9</v>
      </c>
      <c r="S47" s="4">
        <v>2.6</v>
      </c>
      <c r="T47" s="4">
        <v>0.72599999999999998</v>
      </c>
      <c r="U47" s="4">
        <v>3</v>
      </c>
      <c r="V47" s="4">
        <v>7.9</v>
      </c>
      <c r="W47" s="4">
        <v>1.7</v>
      </c>
      <c r="X47" s="4">
        <v>0.5</v>
      </c>
      <c r="Y47" s="4">
        <v>1.4</v>
      </c>
      <c r="Z47" s="4">
        <v>1.5</v>
      </c>
      <c r="AA47" s="4">
        <v>3.2</v>
      </c>
      <c r="AB47" s="4">
        <v>9.8000000000000007</v>
      </c>
      <c r="AC47" s="10">
        <f t="shared" si="0"/>
        <v>0.95665755564232735</v>
      </c>
      <c r="AD47" s="10">
        <f t="shared" si="1"/>
        <v>0.43749999999999994</v>
      </c>
      <c r="AE47" s="12">
        <f t="shared" si="2"/>
        <v>115.07623775171312</v>
      </c>
      <c r="AF47" s="9"/>
      <c r="AG47" s="9"/>
      <c r="AH47" s="12">
        <f t="shared" si="3"/>
        <v>85.2</v>
      </c>
      <c r="AI47" s="12">
        <f t="shared" si="4"/>
        <v>77.5</v>
      </c>
    </row>
    <row r="48" spans="1:35" ht="15.75" customHeight="1">
      <c r="A48" s="1" t="s">
        <v>143</v>
      </c>
      <c r="B48" s="7" t="s">
        <v>101</v>
      </c>
      <c r="C48" s="4" t="s">
        <v>86</v>
      </c>
      <c r="D48" s="4">
        <v>39</v>
      </c>
      <c r="E48" s="4">
        <v>871</v>
      </c>
      <c r="F48" s="4">
        <v>39</v>
      </c>
      <c r="G48" s="4">
        <v>14</v>
      </c>
      <c r="H48" s="4">
        <v>22.3</v>
      </c>
      <c r="I48" s="4">
        <v>2.8</v>
      </c>
      <c r="J48" s="4">
        <v>5.8</v>
      </c>
      <c r="K48" s="4">
        <v>0.49299999999999999</v>
      </c>
      <c r="L48" s="4">
        <v>0.3</v>
      </c>
      <c r="M48" s="4">
        <v>1.3</v>
      </c>
      <c r="N48" s="4">
        <v>0.25</v>
      </c>
      <c r="O48" s="4">
        <v>2.5</v>
      </c>
      <c r="P48" s="4">
        <v>4.4000000000000004</v>
      </c>
      <c r="Q48" s="4">
        <v>0.56599999999999995</v>
      </c>
      <c r="R48" s="4">
        <v>0.8</v>
      </c>
      <c r="S48" s="4">
        <v>1.1000000000000001</v>
      </c>
      <c r="T48" s="4">
        <v>0.72099999999999997</v>
      </c>
      <c r="U48" s="4">
        <v>1.2</v>
      </c>
      <c r="V48" s="4">
        <v>4.3</v>
      </c>
      <c r="W48" s="4">
        <v>1.8</v>
      </c>
      <c r="X48" s="4">
        <v>1.3</v>
      </c>
      <c r="Y48" s="4">
        <v>0.7</v>
      </c>
      <c r="Z48" s="4">
        <v>1.7</v>
      </c>
      <c r="AA48" s="4">
        <v>1.9</v>
      </c>
      <c r="AB48" s="4">
        <v>6.8</v>
      </c>
      <c r="AC48" s="10">
        <f t="shared" si="0"/>
        <v>0.85170340681362722</v>
      </c>
      <c r="AD48" s="10">
        <f t="shared" si="1"/>
        <v>0.36842105263157893</v>
      </c>
      <c r="AE48" s="12">
        <f t="shared" si="2"/>
        <v>102.451314117957</v>
      </c>
      <c r="AF48" s="9"/>
      <c r="AG48" s="9"/>
      <c r="AH48" s="12">
        <f t="shared" si="3"/>
        <v>80.100000000000009</v>
      </c>
      <c r="AI48" s="12">
        <f t="shared" si="4"/>
        <v>45.5</v>
      </c>
    </row>
    <row r="49" spans="1:35" ht="15.75" customHeight="1">
      <c r="A49" s="1" t="s">
        <v>144</v>
      </c>
      <c r="B49" s="7" t="s">
        <v>88</v>
      </c>
      <c r="C49" s="4" t="s">
        <v>86</v>
      </c>
      <c r="D49" s="4">
        <v>40</v>
      </c>
      <c r="E49" s="4">
        <v>868</v>
      </c>
      <c r="F49" s="4">
        <v>40</v>
      </c>
      <c r="G49" s="4">
        <v>19</v>
      </c>
      <c r="H49" s="4">
        <v>21.7</v>
      </c>
      <c r="I49" s="4">
        <v>2.2999999999999998</v>
      </c>
      <c r="J49" s="4">
        <v>4.0999999999999996</v>
      </c>
      <c r="K49" s="4">
        <v>0.55200000000000005</v>
      </c>
      <c r="L49" s="4">
        <v>0</v>
      </c>
      <c r="M49" s="4">
        <v>0.1</v>
      </c>
      <c r="N49" s="4">
        <v>0.33300000000000002</v>
      </c>
      <c r="O49" s="4">
        <v>2.2000000000000002</v>
      </c>
      <c r="P49" s="4">
        <v>4</v>
      </c>
      <c r="Q49" s="4">
        <v>0.55600000000000005</v>
      </c>
      <c r="R49" s="4">
        <v>1.2</v>
      </c>
      <c r="S49" s="4">
        <v>1.6</v>
      </c>
      <c r="T49" s="4">
        <v>0.76200000000000001</v>
      </c>
      <c r="U49" s="4">
        <v>1.6</v>
      </c>
      <c r="V49" s="4">
        <v>4.8</v>
      </c>
      <c r="W49" s="4">
        <v>1.3</v>
      </c>
      <c r="X49" s="4">
        <v>0.7</v>
      </c>
      <c r="Y49" s="4">
        <v>0.3</v>
      </c>
      <c r="Z49" s="4">
        <v>1</v>
      </c>
      <c r="AA49" s="4">
        <v>1.4</v>
      </c>
      <c r="AB49" s="4">
        <v>5.7</v>
      </c>
      <c r="AC49" s="10">
        <f t="shared" si="0"/>
        <v>0.9820813232253619</v>
      </c>
      <c r="AD49" s="10">
        <f t="shared" si="1"/>
        <v>0.2142857142857143</v>
      </c>
      <c r="AE49" s="12">
        <f t="shared" si="2"/>
        <v>118.13446010690605</v>
      </c>
      <c r="AF49" s="9"/>
      <c r="AG49" s="9"/>
      <c r="AH49" s="12">
        <f t="shared" si="3"/>
        <v>57.599999999999994</v>
      </c>
      <c r="AI49" s="12">
        <f t="shared" si="4"/>
        <v>83.3</v>
      </c>
    </row>
    <row r="50" spans="1:35" ht="15.75" customHeight="1">
      <c r="A50" s="1" t="s">
        <v>145</v>
      </c>
      <c r="B50" s="7" t="s">
        <v>99</v>
      </c>
      <c r="C50" s="4" t="s">
        <v>91</v>
      </c>
      <c r="D50" s="4">
        <v>30</v>
      </c>
      <c r="E50" s="4">
        <v>861</v>
      </c>
      <c r="F50" s="4">
        <v>30</v>
      </c>
      <c r="G50" s="4">
        <v>30</v>
      </c>
      <c r="H50" s="4">
        <v>28.7</v>
      </c>
      <c r="I50" s="4">
        <v>7.3</v>
      </c>
      <c r="J50" s="4">
        <v>12.6</v>
      </c>
      <c r="K50" s="4">
        <v>0.57899999999999996</v>
      </c>
      <c r="L50" s="4">
        <v>0.3</v>
      </c>
      <c r="M50" s="4">
        <v>0.6</v>
      </c>
      <c r="N50" s="4">
        <v>0.5</v>
      </c>
      <c r="O50" s="4">
        <v>7</v>
      </c>
      <c r="P50" s="4">
        <v>12</v>
      </c>
      <c r="Q50" s="4">
        <v>0.58299999999999996</v>
      </c>
      <c r="R50" s="4">
        <v>2.9</v>
      </c>
      <c r="S50" s="4">
        <v>3.7</v>
      </c>
      <c r="T50" s="4">
        <v>0.77700000000000002</v>
      </c>
      <c r="U50" s="4">
        <v>1.8</v>
      </c>
      <c r="V50" s="4">
        <v>6.6</v>
      </c>
      <c r="W50" s="4">
        <v>2.2999999999999998</v>
      </c>
      <c r="X50" s="4">
        <v>0.5</v>
      </c>
      <c r="Y50" s="4">
        <v>1.5</v>
      </c>
      <c r="Z50" s="4">
        <v>1.8</v>
      </c>
      <c r="AA50" s="4">
        <v>1.9</v>
      </c>
      <c r="AB50" s="4">
        <v>17.8</v>
      </c>
      <c r="AC50" s="10">
        <f t="shared" si="0"/>
        <v>1.1105565260793613</v>
      </c>
      <c r="AD50" s="10">
        <f t="shared" si="1"/>
        <v>0.78947368421052633</v>
      </c>
      <c r="AE50" s="12">
        <f t="shared" si="2"/>
        <v>133.58872888012417</v>
      </c>
      <c r="AF50" s="9"/>
      <c r="AG50" s="9"/>
      <c r="AH50" s="12">
        <f t="shared" si="3"/>
        <v>98</v>
      </c>
      <c r="AI50" s="12">
        <f t="shared" si="4"/>
        <v>99.3</v>
      </c>
    </row>
    <row r="51" spans="1:35" ht="15.75" customHeight="1">
      <c r="A51" s="1" t="s">
        <v>146</v>
      </c>
      <c r="B51" s="7" t="s">
        <v>128</v>
      </c>
      <c r="C51" s="4" t="s">
        <v>8</v>
      </c>
      <c r="D51" s="4">
        <v>33</v>
      </c>
      <c r="E51" s="4">
        <v>858</v>
      </c>
      <c r="F51" s="4">
        <v>33</v>
      </c>
      <c r="G51" s="4">
        <v>20</v>
      </c>
      <c r="H51" s="4">
        <v>26</v>
      </c>
      <c r="I51" s="4">
        <v>7.2</v>
      </c>
      <c r="J51" s="4">
        <v>14.8</v>
      </c>
      <c r="K51" s="4">
        <v>0.48699999999999999</v>
      </c>
      <c r="L51" s="4">
        <v>0.3</v>
      </c>
      <c r="M51" s="4">
        <v>0.9</v>
      </c>
      <c r="N51" s="4">
        <v>0.28999999999999998</v>
      </c>
      <c r="O51" s="4">
        <v>6.9</v>
      </c>
      <c r="P51" s="4">
        <v>13.9</v>
      </c>
      <c r="Q51" s="4">
        <v>0.5</v>
      </c>
      <c r="R51" s="4">
        <v>2.8</v>
      </c>
      <c r="S51" s="4">
        <v>3.8</v>
      </c>
      <c r="T51" s="4">
        <v>0.73</v>
      </c>
      <c r="U51" s="4">
        <v>0.7</v>
      </c>
      <c r="V51" s="4">
        <v>3.5</v>
      </c>
      <c r="W51" s="4">
        <v>3.1</v>
      </c>
      <c r="X51" s="4">
        <v>1.1000000000000001</v>
      </c>
      <c r="Y51" s="4">
        <v>0.2</v>
      </c>
      <c r="Z51" s="4">
        <v>1.7</v>
      </c>
      <c r="AA51" s="4">
        <v>3.2</v>
      </c>
      <c r="AB51" s="4">
        <v>17.5</v>
      </c>
      <c r="AC51" s="10">
        <f t="shared" si="0"/>
        <v>0.963020030816641</v>
      </c>
      <c r="AD51" s="10">
        <f t="shared" si="1"/>
        <v>6.25E-2</v>
      </c>
      <c r="AE51" s="12">
        <f t="shared" si="2"/>
        <v>115.84157922790843</v>
      </c>
      <c r="AF51" s="9"/>
      <c r="AG51" s="9"/>
      <c r="AH51" s="12">
        <f t="shared" si="3"/>
        <v>19.2</v>
      </c>
      <c r="AI51" s="12">
        <f t="shared" si="4"/>
        <v>79.400000000000006</v>
      </c>
    </row>
    <row r="52" spans="1:35" ht="15.75" customHeight="1">
      <c r="A52" s="1" t="s">
        <v>147</v>
      </c>
      <c r="B52" s="7" t="s">
        <v>104</v>
      </c>
      <c r="C52" s="4" t="s">
        <v>97</v>
      </c>
      <c r="D52" s="4">
        <v>28</v>
      </c>
      <c r="E52" s="4">
        <v>848</v>
      </c>
      <c r="F52" s="4">
        <v>28</v>
      </c>
      <c r="G52" s="4">
        <v>25</v>
      </c>
      <c r="H52" s="4">
        <v>30.3</v>
      </c>
      <c r="I52" s="4">
        <v>4.3</v>
      </c>
      <c r="J52" s="4">
        <v>9.4</v>
      </c>
      <c r="K52" s="4">
        <v>0.45600000000000002</v>
      </c>
      <c r="L52" s="4">
        <v>1.5</v>
      </c>
      <c r="M52" s="4">
        <v>3.6</v>
      </c>
      <c r="N52" s="4">
        <v>0.40200000000000002</v>
      </c>
      <c r="O52" s="4">
        <v>2.8</v>
      </c>
      <c r="P52" s="4">
        <v>5.8</v>
      </c>
      <c r="Q52" s="4">
        <v>0.49099999999999999</v>
      </c>
      <c r="R52" s="4">
        <v>1.7</v>
      </c>
      <c r="S52" s="4">
        <v>1.9</v>
      </c>
      <c r="T52" s="4">
        <v>0.90600000000000003</v>
      </c>
      <c r="U52" s="4">
        <v>1.1000000000000001</v>
      </c>
      <c r="V52" s="4">
        <v>4.2</v>
      </c>
      <c r="W52" s="4">
        <v>3.3</v>
      </c>
      <c r="X52" s="4">
        <v>1.1000000000000001</v>
      </c>
      <c r="Y52" s="4">
        <v>0</v>
      </c>
      <c r="Z52" s="4">
        <v>2.4</v>
      </c>
      <c r="AA52" s="4">
        <v>2.1</v>
      </c>
      <c r="AB52" s="4">
        <v>11.8</v>
      </c>
      <c r="AC52" s="10">
        <f t="shared" si="0"/>
        <v>0.93383982272871158</v>
      </c>
      <c r="AD52" s="10">
        <f t="shared" si="1"/>
        <v>0</v>
      </c>
      <c r="AE52" s="12">
        <f t="shared" si="2"/>
        <v>112.33149503553888</v>
      </c>
      <c r="AF52" s="9"/>
      <c r="AG52" s="9"/>
      <c r="AH52" s="12">
        <f t="shared" si="3"/>
        <v>0</v>
      </c>
      <c r="AI52" s="12">
        <f t="shared" si="4"/>
        <v>67.900000000000006</v>
      </c>
    </row>
    <row r="53" spans="1:35" ht="15.75" customHeight="1">
      <c r="A53" s="1" t="s">
        <v>148</v>
      </c>
      <c r="B53" s="7" t="s">
        <v>110</v>
      </c>
      <c r="C53" s="4" t="s">
        <v>86</v>
      </c>
      <c r="D53" s="4">
        <v>37</v>
      </c>
      <c r="E53" s="4">
        <v>843</v>
      </c>
      <c r="F53" s="4">
        <v>37</v>
      </c>
      <c r="G53" s="4">
        <v>14</v>
      </c>
      <c r="H53" s="4">
        <v>22.8</v>
      </c>
      <c r="I53" s="4">
        <v>2.9</v>
      </c>
      <c r="J53" s="4">
        <v>6.2</v>
      </c>
      <c r="K53" s="4">
        <v>0.46500000000000002</v>
      </c>
      <c r="L53" s="4">
        <v>0.1</v>
      </c>
      <c r="M53" s="4">
        <v>0.4</v>
      </c>
      <c r="N53" s="4">
        <v>0.214</v>
      </c>
      <c r="O53" s="4">
        <v>2.8</v>
      </c>
      <c r="P53" s="4">
        <v>5.8</v>
      </c>
      <c r="Q53" s="4">
        <v>0.48099999999999998</v>
      </c>
      <c r="R53" s="4">
        <v>1.5</v>
      </c>
      <c r="S53" s="4">
        <v>1.9</v>
      </c>
      <c r="T53" s="4">
        <v>0.80300000000000005</v>
      </c>
      <c r="U53" s="4">
        <v>1.8</v>
      </c>
      <c r="V53" s="4">
        <v>5.8</v>
      </c>
      <c r="W53" s="4">
        <v>1.4</v>
      </c>
      <c r="X53" s="4">
        <v>0.7</v>
      </c>
      <c r="Y53" s="4">
        <v>0.5</v>
      </c>
      <c r="Z53" s="4">
        <v>1.8</v>
      </c>
      <c r="AA53" s="4">
        <v>2.2999999999999998</v>
      </c>
      <c r="AB53" s="4">
        <v>7.4</v>
      </c>
      <c r="AC53" s="10">
        <f t="shared" si="0"/>
        <v>0.83748302399275687</v>
      </c>
      <c r="AD53" s="10">
        <f t="shared" si="1"/>
        <v>0.21739130434782611</v>
      </c>
      <c r="AE53" s="12">
        <f t="shared" si="2"/>
        <v>100.74074574919926</v>
      </c>
      <c r="AF53" s="9"/>
      <c r="AG53" s="9"/>
      <c r="AH53" s="12">
        <f t="shared" si="3"/>
        <v>58.3</v>
      </c>
      <c r="AI53" s="12">
        <f t="shared" si="4"/>
        <v>41</v>
      </c>
    </row>
    <row r="54" spans="1:35" ht="15.75" customHeight="1">
      <c r="A54" s="1" t="s">
        <v>149</v>
      </c>
      <c r="B54" s="7" t="s">
        <v>104</v>
      </c>
      <c r="C54" s="4" t="s">
        <v>86</v>
      </c>
      <c r="D54" s="4">
        <v>40</v>
      </c>
      <c r="E54" s="4">
        <v>837</v>
      </c>
      <c r="F54" s="4">
        <v>40</v>
      </c>
      <c r="G54" s="4">
        <v>15</v>
      </c>
      <c r="H54" s="4">
        <v>20.9</v>
      </c>
      <c r="I54" s="4">
        <v>2.4</v>
      </c>
      <c r="J54" s="4">
        <v>5.0999999999999996</v>
      </c>
      <c r="K54" s="4">
        <v>0.47799999999999998</v>
      </c>
      <c r="L54" s="4">
        <v>1.4</v>
      </c>
      <c r="M54" s="4">
        <v>3.2</v>
      </c>
      <c r="N54" s="4">
        <v>0.433</v>
      </c>
      <c r="O54" s="4">
        <v>1.1000000000000001</v>
      </c>
      <c r="P54" s="4">
        <v>1.9</v>
      </c>
      <c r="Q54" s="4">
        <v>0.55300000000000005</v>
      </c>
      <c r="R54" s="4">
        <v>0.5</v>
      </c>
      <c r="S54" s="4">
        <v>0.6</v>
      </c>
      <c r="T54" s="4">
        <v>0.72</v>
      </c>
      <c r="U54" s="4">
        <v>1</v>
      </c>
      <c r="V54" s="4">
        <v>3</v>
      </c>
      <c r="W54" s="4">
        <v>1.8</v>
      </c>
      <c r="X54" s="4">
        <v>1</v>
      </c>
      <c r="Y54" s="4">
        <v>0.2</v>
      </c>
      <c r="Z54" s="4">
        <v>1</v>
      </c>
      <c r="AA54" s="4">
        <v>2.2000000000000002</v>
      </c>
      <c r="AB54" s="4">
        <v>6.7</v>
      </c>
      <c r="AC54" s="10">
        <f t="shared" si="0"/>
        <v>1.0527969830295412</v>
      </c>
      <c r="AD54" s="10">
        <f t="shared" si="1"/>
        <v>9.0909090909090912E-2</v>
      </c>
      <c r="AE54" s="12">
        <f t="shared" si="2"/>
        <v>126.64083946114751</v>
      </c>
      <c r="AF54" s="9"/>
      <c r="AG54" s="9"/>
      <c r="AH54" s="12">
        <f t="shared" si="3"/>
        <v>26.900000000000002</v>
      </c>
      <c r="AI54" s="12">
        <f t="shared" si="4"/>
        <v>92.300000000000011</v>
      </c>
    </row>
    <row r="55" spans="1:35" ht="15.75" customHeight="1">
      <c r="A55" s="1" t="s">
        <v>150</v>
      </c>
      <c r="B55" s="7" t="s">
        <v>81</v>
      </c>
      <c r="C55" s="4" t="s">
        <v>86</v>
      </c>
      <c r="D55" s="4">
        <v>27</v>
      </c>
      <c r="E55" s="4">
        <v>825</v>
      </c>
      <c r="F55" s="4">
        <v>27</v>
      </c>
      <c r="G55" s="4">
        <v>26</v>
      </c>
      <c r="H55" s="4">
        <v>30.6</v>
      </c>
      <c r="I55" s="4">
        <v>6.9</v>
      </c>
      <c r="J55" s="4">
        <v>15.2</v>
      </c>
      <c r="K55" s="4">
        <v>0.45600000000000002</v>
      </c>
      <c r="L55" s="4">
        <v>0.4</v>
      </c>
      <c r="M55" s="4">
        <v>2</v>
      </c>
      <c r="N55" s="4">
        <v>0.2</v>
      </c>
      <c r="O55" s="4">
        <v>6.5</v>
      </c>
      <c r="P55" s="4">
        <v>13.1</v>
      </c>
      <c r="Q55" s="4">
        <v>0.496</v>
      </c>
      <c r="R55" s="4">
        <v>3.3</v>
      </c>
      <c r="S55" s="4">
        <v>4.5999999999999996</v>
      </c>
      <c r="T55" s="4">
        <v>0.71799999999999997</v>
      </c>
      <c r="U55" s="4">
        <v>2</v>
      </c>
      <c r="V55" s="4">
        <v>6.7</v>
      </c>
      <c r="W55" s="4">
        <v>2.9</v>
      </c>
      <c r="X55" s="4">
        <v>1.3</v>
      </c>
      <c r="Y55" s="4">
        <v>0.8</v>
      </c>
      <c r="Z55" s="4">
        <v>2.8</v>
      </c>
      <c r="AA55" s="4">
        <v>3.1</v>
      </c>
      <c r="AB55" s="4">
        <v>17.600000000000001</v>
      </c>
      <c r="AC55" s="10">
        <f t="shared" si="0"/>
        <v>0.87894526568118259</v>
      </c>
      <c r="AD55" s="10">
        <f t="shared" si="1"/>
        <v>0.25806451612903225</v>
      </c>
      <c r="AE55" s="12">
        <f t="shared" si="2"/>
        <v>105.72823448444754</v>
      </c>
      <c r="AF55" s="9"/>
      <c r="AG55" s="9"/>
      <c r="AH55" s="12">
        <f t="shared" si="3"/>
        <v>67.900000000000006</v>
      </c>
      <c r="AI55" s="12">
        <f t="shared" si="4"/>
        <v>51.2</v>
      </c>
    </row>
    <row r="56" spans="1:35" ht="15.75" customHeight="1">
      <c r="A56" s="1" t="s">
        <v>151</v>
      </c>
      <c r="B56" s="7" t="s">
        <v>81</v>
      </c>
      <c r="C56" s="4" t="s">
        <v>8</v>
      </c>
      <c r="D56" s="4">
        <v>40</v>
      </c>
      <c r="E56" s="4">
        <v>820</v>
      </c>
      <c r="F56" s="4">
        <v>40</v>
      </c>
      <c r="G56" s="4">
        <v>19</v>
      </c>
      <c r="H56" s="4">
        <v>20.5</v>
      </c>
      <c r="I56" s="4">
        <v>1.7</v>
      </c>
      <c r="J56" s="4">
        <v>5</v>
      </c>
      <c r="K56" s="4">
        <v>0.34200000000000003</v>
      </c>
      <c r="L56" s="4">
        <v>0.5</v>
      </c>
      <c r="M56" s="4">
        <v>2.1</v>
      </c>
      <c r="N56" s="4">
        <v>0.23799999999999999</v>
      </c>
      <c r="O56" s="4">
        <v>1.2</v>
      </c>
      <c r="P56" s="4">
        <v>2.9</v>
      </c>
      <c r="Q56" s="4">
        <v>0.41699999999999998</v>
      </c>
      <c r="R56" s="4">
        <v>0.5</v>
      </c>
      <c r="S56" s="4">
        <v>0.6</v>
      </c>
      <c r="T56" s="4">
        <v>0.82599999999999996</v>
      </c>
      <c r="U56" s="4">
        <v>0.2</v>
      </c>
      <c r="V56" s="4">
        <v>1.6</v>
      </c>
      <c r="W56" s="4">
        <v>3</v>
      </c>
      <c r="X56" s="4">
        <v>0.9</v>
      </c>
      <c r="Y56" s="4">
        <v>0.3</v>
      </c>
      <c r="Z56" s="4">
        <v>1.8</v>
      </c>
      <c r="AA56" s="4">
        <v>1.5</v>
      </c>
      <c r="AB56" s="4">
        <v>4.4000000000000004</v>
      </c>
      <c r="AC56" s="10">
        <f t="shared" si="0"/>
        <v>0.62287655719139301</v>
      </c>
      <c r="AD56" s="10">
        <f t="shared" si="1"/>
        <v>0.19999999999999998</v>
      </c>
      <c r="AE56" s="12">
        <f t="shared" si="2"/>
        <v>74.925756204578775</v>
      </c>
      <c r="AF56" s="9"/>
      <c r="AG56" s="9"/>
      <c r="AH56" s="12">
        <f t="shared" si="3"/>
        <v>53.2</v>
      </c>
      <c r="AI56" s="12">
        <f t="shared" si="4"/>
        <v>10.8</v>
      </c>
    </row>
    <row r="57" spans="1:35" ht="15.75" customHeight="1">
      <c r="A57" s="1" t="s">
        <v>152</v>
      </c>
      <c r="B57" s="7" t="s">
        <v>85</v>
      </c>
      <c r="C57" s="4" t="s">
        <v>8</v>
      </c>
      <c r="D57" s="4">
        <v>40</v>
      </c>
      <c r="E57" s="4">
        <v>810</v>
      </c>
      <c r="F57" s="4">
        <v>40</v>
      </c>
      <c r="G57" s="4">
        <v>27</v>
      </c>
      <c r="H57" s="4">
        <v>20.3</v>
      </c>
      <c r="I57" s="4">
        <v>2.6</v>
      </c>
      <c r="J57" s="4">
        <v>6.6</v>
      </c>
      <c r="K57" s="4">
        <v>0.38800000000000001</v>
      </c>
      <c r="L57" s="4">
        <v>1.3</v>
      </c>
      <c r="M57" s="4">
        <v>4</v>
      </c>
      <c r="N57" s="4">
        <v>0.33100000000000002</v>
      </c>
      <c r="O57" s="4">
        <v>1.2</v>
      </c>
      <c r="P57" s="4">
        <v>2.6</v>
      </c>
      <c r="Q57" s="4">
        <v>0.47599999999999998</v>
      </c>
      <c r="R57" s="4">
        <v>1.2</v>
      </c>
      <c r="S57" s="4">
        <v>1.5</v>
      </c>
      <c r="T57" s="4">
        <v>0.79300000000000004</v>
      </c>
      <c r="U57" s="4">
        <v>0.4</v>
      </c>
      <c r="V57" s="4">
        <v>1.6</v>
      </c>
      <c r="W57" s="4">
        <v>1.3</v>
      </c>
      <c r="X57" s="4">
        <v>0.5</v>
      </c>
      <c r="Y57" s="4">
        <v>0</v>
      </c>
      <c r="Z57" s="4">
        <v>1.2</v>
      </c>
      <c r="AA57" s="4">
        <v>1.8</v>
      </c>
      <c r="AB57" s="4">
        <v>7.6</v>
      </c>
      <c r="AC57" s="10">
        <f t="shared" si="0"/>
        <v>0.89834515366430268</v>
      </c>
      <c r="AD57" s="10">
        <f t="shared" si="1"/>
        <v>0</v>
      </c>
      <c r="AE57" s="12">
        <f t="shared" si="2"/>
        <v>108.06184498983178</v>
      </c>
      <c r="AF57" s="9"/>
      <c r="AG57" s="9"/>
      <c r="AH57" s="12">
        <f t="shared" si="3"/>
        <v>0</v>
      </c>
      <c r="AI57" s="12">
        <f t="shared" si="4"/>
        <v>56.399999999999991</v>
      </c>
    </row>
    <row r="58" spans="1:35" ht="15.75" customHeight="1">
      <c r="A58" s="1" t="s">
        <v>153</v>
      </c>
      <c r="B58" s="7" t="s">
        <v>104</v>
      </c>
      <c r="C58" s="4" t="s">
        <v>86</v>
      </c>
      <c r="D58" s="4">
        <v>40</v>
      </c>
      <c r="E58" s="4">
        <v>809</v>
      </c>
      <c r="F58" s="4">
        <v>40</v>
      </c>
      <c r="G58" s="4">
        <v>11</v>
      </c>
      <c r="H58" s="4">
        <v>20.2</v>
      </c>
      <c r="I58" s="4">
        <v>1.9</v>
      </c>
      <c r="J58" s="4">
        <v>5.0999999999999996</v>
      </c>
      <c r="K58" s="4">
        <v>0.379</v>
      </c>
      <c r="L58" s="4">
        <v>1.1000000000000001</v>
      </c>
      <c r="M58" s="4">
        <v>3.2</v>
      </c>
      <c r="N58" s="4">
        <v>0.35699999999999998</v>
      </c>
      <c r="O58" s="4">
        <v>0.8</v>
      </c>
      <c r="P58" s="4">
        <v>1.9</v>
      </c>
      <c r="Q58" s="4">
        <v>0.41599999999999998</v>
      </c>
      <c r="R58" s="4">
        <v>0.6</v>
      </c>
      <c r="S58" s="4">
        <v>0.7</v>
      </c>
      <c r="T58" s="4">
        <v>0.84599999999999997</v>
      </c>
      <c r="U58" s="4">
        <v>1</v>
      </c>
      <c r="V58" s="4">
        <v>2.6</v>
      </c>
      <c r="W58" s="4">
        <v>0.7</v>
      </c>
      <c r="X58" s="4">
        <v>0.7</v>
      </c>
      <c r="Y58" s="4">
        <v>0.2</v>
      </c>
      <c r="Z58" s="4">
        <v>0.6</v>
      </c>
      <c r="AA58" s="4">
        <v>1.4</v>
      </c>
      <c r="AB58" s="4">
        <v>5.5</v>
      </c>
      <c r="AC58" s="10">
        <f t="shared" si="0"/>
        <v>0.91544607190412797</v>
      </c>
      <c r="AD58" s="10">
        <f t="shared" si="1"/>
        <v>0.14285714285714288</v>
      </c>
      <c r="AE58" s="12">
        <f t="shared" si="2"/>
        <v>110.11891266418618</v>
      </c>
      <c r="AF58" s="9"/>
      <c r="AG58" s="9"/>
      <c r="AH58" s="12">
        <f t="shared" si="3"/>
        <v>40.300000000000004</v>
      </c>
      <c r="AI58" s="12">
        <f t="shared" si="4"/>
        <v>60.8</v>
      </c>
    </row>
    <row r="59" spans="1:35" ht="15.75" customHeight="1">
      <c r="A59" s="1" t="s">
        <v>154</v>
      </c>
      <c r="B59" s="7" t="s">
        <v>110</v>
      </c>
      <c r="C59" s="4" t="s">
        <v>86</v>
      </c>
      <c r="D59" s="4">
        <v>40</v>
      </c>
      <c r="E59" s="4">
        <v>746</v>
      </c>
      <c r="F59" s="4">
        <v>40</v>
      </c>
      <c r="G59" s="4">
        <v>11</v>
      </c>
      <c r="H59" s="4">
        <v>18.7</v>
      </c>
      <c r="I59" s="4">
        <v>3</v>
      </c>
      <c r="J59" s="4">
        <v>6.1</v>
      </c>
      <c r="K59" s="4">
        <v>0.49199999999999999</v>
      </c>
      <c r="L59" s="4">
        <v>0.5</v>
      </c>
      <c r="M59" s="4">
        <v>1.3</v>
      </c>
      <c r="N59" s="4">
        <v>0.36</v>
      </c>
      <c r="O59" s="4">
        <v>2.6</v>
      </c>
      <c r="P59" s="4">
        <v>4.9000000000000004</v>
      </c>
      <c r="Q59" s="4">
        <v>0.52600000000000002</v>
      </c>
      <c r="R59" s="4">
        <v>1.4</v>
      </c>
      <c r="S59" s="4">
        <v>1.7</v>
      </c>
      <c r="T59" s="4">
        <v>0.83299999999999996</v>
      </c>
      <c r="U59" s="4">
        <v>1.1000000000000001</v>
      </c>
      <c r="V59" s="4">
        <v>4.7</v>
      </c>
      <c r="W59" s="4">
        <v>2.6</v>
      </c>
      <c r="X59" s="4">
        <v>0.7</v>
      </c>
      <c r="Y59" s="4">
        <v>0.1</v>
      </c>
      <c r="Z59" s="4">
        <v>1.4</v>
      </c>
      <c r="AA59" s="4">
        <v>2</v>
      </c>
      <c r="AB59" s="4">
        <v>7.8</v>
      </c>
      <c r="AC59" s="10">
        <f t="shared" si="0"/>
        <v>0.94568380213385073</v>
      </c>
      <c r="AD59" s="10">
        <f t="shared" si="1"/>
        <v>0.05</v>
      </c>
      <c r="AE59" s="12">
        <f t="shared" si="2"/>
        <v>113.75620608487256</v>
      </c>
      <c r="AF59" s="9"/>
      <c r="AG59" s="9"/>
      <c r="AH59" s="12">
        <f t="shared" si="3"/>
        <v>18.5</v>
      </c>
      <c r="AI59" s="12">
        <f t="shared" si="4"/>
        <v>73</v>
      </c>
    </row>
    <row r="60" spans="1:35" ht="15.75" customHeight="1">
      <c r="A60" s="1" t="s">
        <v>155</v>
      </c>
      <c r="B60" s="7" t="s">
        <v>128</v>
      </c>
      <c r="C60" s="4" t="s">
        <v>8</v>
      </c>
      <c r="D60" s="4">
        <v>39</v>
      </c>
      <c r="E60" s="4">
        <v>743</v>
      </c>
      <c r="F60" s="4">
        <v>39</v>
      </c>
      <c r="G60" s="4">
        <v>12</v>
      </c>
      <c r="H60" s="4">
        <v>19.100000000000001</v>
      </c>
      <c r="I60" s="4">
        <v>2.4</v>
      </c>
      <c r="J60" s="4">
        <v>6.5</v>
      </c>
      <c r="K60" s="4">
        <v>0.377</v>
      </c>
      <c r="L60" s="4">
        <v>1.1000000000000001</v>
      </c>
      <c r="M60" s="4">
        <v>2.8</v>
      </c>
      <c r="N60" s="4">
        <v>0.376</v>
      </c>
      <c r="O60" s="4">
        <v>1.4</v>
      </c>
      <c r="P60" s="4">
        <v>3.7</v>
      </c>
      <c r="Q60" s="4">
        <v>0.378</v>
      </c>
      <c r="R60" s="4">
        <v>1.2</v>
      </c>
      <c r="S60" s="4">
        <v>1.3</v>
      </c>
      <c r="T60" s="4">
        <v>0.96</v>
      </c>
      <c r="U60" s="4">
        <v>0.1</v>
      </c>
      <c r="V60" s="4">
        <v>1.1000000000000001</v>
      </c>
      <c r="W60" s="4">
        <v>2.4</v>
      </c>
      <c r="X60" s="4">
        <v>0.7</v>
      </c>
      <c r="Y60" s="4">
        <v>0.1</v>
      </c>
      <c r="Z60" s="4">
        <v>1.4</v>
      </c>
      <c r="AA60" s="4">
        <v>1.2</v>
      </c>
      <c r="AB60" s="4">
        <v>7.2</v>
      </c>
      <c r="AC60" s="10">
        <f t="shared" si="0"/>
        <v>0.84985835694050993</v>
      </c>
      <c r="AD60" s="10">
        <f t="shared" si="1"/>
        <v>8.3333333333333343E-2</v>
      </c>
      <c r="AE60" s="12">
        <f t="shared" si="2"/>
        <v>102.2293732608443</v>
      </c>
      <c r="AF60" s="9"/>
      <c r="AG60" s="9"/>
      <c r="AH60" s="12">
        <f t="shared" si="3"/>
        <v>24.3</v>
      </c>
      <c r="AI60" s="12">
        <f t="shared" si="4"/>
        <v>44.800000000000004</v>
      </c>
    </row>
    <row r="61" spans="1:35" ht="15.75" customHeight="1">
      <c r="A61" s="1" t="s">
        <v>156</v>
      </c>
      <c r="B61" s="7" t="s">
        <v>115</v>
      </c>
      <c r="C61" s="4" t="s">
        <v>86</v>
      </c>
      <c r="D61" s="4">
        <v>34</v>
      </c>
      <c r="E61" s="4">
        <v>741</v>
      </c>
      <c r="F61" s="4">
        <v>34</v>
      </c>
      <c r="G61" s="4">
        <v>17</v>
      </c>
      <c r="H61" s="4">
        <v>21.8</v>
      </c>
      <c r="I61" s="4">
        <v>3</v>
      </c>
      <c r="J61" s="4">
        <v>6.2</v>
      </c>
      <c r="K61" s="4">
        <v>0.49</v>
      </c>
      <c r="L61" s="4">
        <v>0</v>
      </c>
      <c r="M61" s="4">
        <v>0.2</v>
      </c>
      <c r="N61" s="4">
        <v>0</v>
      </c>
      <c r="O61" s="4">
        <v>3</v>
      </c>
      <c r="P61" s="4">
        <v>6</v>
      </c>
      <c r="Q61" s="4">
        <v>0.50700000000000001</v>
      </c>
      <c r="R61" s="4">
        <v>1.5</v>
      </c>
      <c r="S61" s="4">
        <v>2.4</v>
      </c>
      <c r="T61" s="4">
        <v>0.65</v>
      </c>
      <c r="U61" s="4">
        <v>1.4</v>
      </c>
      <c r="V61" s="4">
        <v>5.6</v>
      </c>
      <c r="W61" s="4">
        <v>1.4</v>
      </c>
      <c r="X61" s="4">
        <v>0.7</v>
      </c>
      <c r="Y61" s="4">
        <v>0.8</v>
      </c>
      <c r="Z61" s="4">
        <v>1.5</v>
      </c>
      <c r="AA61" s="4">
        <v>2.7</v>
      </c>
      <c r="AB61" s="4">
        <v>7.6</v>
      </c>
      <c r="AC61" s="10">
        <f t="shared" si="0"/>
        <v>0.86797624486066693</v>
      </c>
      <c r="AD61" s="10">
        <f t="shared" si="1"/>
        <v>0.29629629629629628</v>
      </c>
      <c r="AE61" s="12">
        <f t="shared" si="2"/>
        <v>104.40877211214901</v>
      </c>
      <c r="AF61" s="9"/>
      <c r="AG61" s="9"/>
      <c r="AH61" s="12">
        <f t="shared" si="3"/>
        <v>72.399999999999991</v>
      </c>
      <c r="AI61" s="12">
        <f t="shared" si="4"/>
        <v>48</v>
      </c>
    </row>
    <row r="62" spans="1:35" ht="15.75" customHeight="1">
      <c r="A62" s="1" t="s">
        <v>157</v>
      </c>
      <c r="B62" s="7" t="s">
        <v>90</v>
      </c>
      <c r="C62" s="4" t="s">
        <v>91</v>
      </c>
      <c r="D62" s="4">
        <v>39</v>
      </c>
      <c r="E62" s="4">
        <v>716</v>
      </c>
      <c r="F62" s="4">
        <v>39</v>
      </c>
      <c r="G62" s="4">
        <v>29</v>
      </c>
      <c r="H62" s="4">
        <v>18.399999999999999</v>
      </c>
      <c r="I62" s="4">
        <v>0.5</v>
      </c>
      <c r="J62" s="4">
        <v>1.6</v>
      </c>
      <c r="K62" s="4">
        <v>0.32300000000000001</v>
      </c>
      <c r="L62" s="4">
        <v>0.2</v>
      </c>
      <c r="M62" s="4">
        <v>1</v>
      </c>
      <c r="N62" s="4">
        <v>0.22500000000000001</v>
      </c>
      <c r="O62" s="4">
        <v>0.3</v>
      </c>
      <c r="P62" s="4">
        <v>0.6</v>
      </c>
      <c r="Q62" s="4">
        <v>0.5</v>
      </c>
      <c r="R62" s="4">
        <v>0.2</v>
      </c>
      <c r="S62" s="4">
        <v>0.2</v>
      </c>
      <c r="T62" s="4">
        <v>0.66700000000000004</v>
      </c>
      <c r="U62" s="4">
        <v>0.6</v>
      </c>
      <c r="V62" s="4">
        <v>4.7</v>
      </c>
      <c r="W62" s="4">
        <v>0.7</v>
      </c>
      <c r="X62" s="4">
        <v>0.5</v>
      </c>
      <c r="Y62" s="4">
        <v>0.8</v>
      </c>
      <c r="Z62" s="4">
        <v>0.4</v>
      </c>
      <c r="AA62" s="4">
        <v>1.7</v>
      </c>
      <c r="AB62" s="4">
        <v>1.4</v>
      </c>
      <c r="AC62" s="10">
        <f t="shared" si="0"/>
        <v>0.67049808429118762</v>
      </c>
      <c r="AD62" s="10">
        <f t="shared" si="1"/>
        <v>0.4705882352941177</v>
      </c>
      <c r="AE62" s="12">
        <f t="shared" si="2"/>
        <v>80.654144740595839</v>
      </c>
      <c r="AF62" s="9"/>
      <c r="AG62" s="9"/>
      <c r="AH62" s="12">
        <f t="shared" si="3"/>
        <v>88.4</v>
      </c>
      <c r="AI62" s="12">
        <f t="shared" si="4"/>
        <v>13.4</v>
      </c>
    </row>
    <row r="63" spans="1:35" ht="15.75" customHeight="1">
      <c r="A63" s="1" t="s">
        <v>158</v>
      </c>
      <c r="B63" s="4" t="s">
        <v>88</v>
      </c>
      <c r="C63" s="4" t="s">
        <v>159</v>
      </c>
      <c r="D63" s="4">
        <v>40</v>
      </c>
      <c r="E63" s="4">
        <v>712</v>
      </c>
      <c r="F63" s="4">
        <v>40</v>
      </c>
      <c r="G63" s="4">
        <v>24</v>
      </c>
      <c r="H63" s="4">
        <v>17.8</v>
      </c>
      <c r="I63" s="4">
        <v>1.5</v>
      </c>
      <c r="J63" s="4">
        <v>3.7</v>
      </c>
      <c r="K63" s="4">
        <v>0.39700000000000002</v>
      </c>
      <c r="L63" s="4">
        <v>0.2</v>
      </c>
      <c r="M63" s="4">
        <v>0.7</v>
      </c>
      <c r="N63" s="4">
        <v>0.214</v>
      </c>
      <c r="O63" s="4">
        <v>1.3</v>
      </c>
      <c r="P63" s="4">
        <v>3</v>
      </c>
      <c r="Q63" s="4">
        <v>0.441</v>
      </c>
      <c r="R63" s="4">
        <v>0.8</v>
      </c>
      <c r="S63" s="4">
        <v>1.2</v>
      </c>
      <c r="T63" s="4">
        <v>0.70199999999999996</v>
      </c>
      <c r="U63" s="4">
        <v>0.3</v>
      </c>
      <c r="V63" s="4">
        <v>2.2000000000000002</v>
      </c>
      <c r="W63" s="4">
        <v>2.1</v>
      </c>
      <c r="X63" s="4">
        <v>0.4</v>
      </c>
      <c r="Y63" s="4">
        <v>0.3</v>
      </c>
      <c r="Z63" s="4">
        <v>1.7</v>
      </c>
      <c r="AA63" s="4">
        <v>2</v>
      </c>
      <c r="AB63" s="4">
        <v>3.9</v>
      </c>
      <c r="AC63" s="10">
        <f t="shared" si="0"/>
        <v>0.65789473684210531</v>
      </c>
      <c r="AD63" s="10">
        <f t="shared" si="1"/>
        <v>0.15</v>
      </c>
      <c r="AE63" s="12">
        <f t="shared" si="2"/>
        <v>79.138089388329021</v>
      </c>
      <c r="AF63" s="9"/>
      <c r="AG63" s="9"/>
      <c r="AH63" s="12">
        <f t="shared" si="3"/>
        <v>43.5</v>
      </c>
      <c r="AI63" s="12">
        <f t="shared" si="4"/>
        <v>12.8</v>
      </c>
    </row>
    <row r="64" spans="1:35" ht="15.75" customHeight="1">
      <c r="A64" s="1" t="s">
        <v>160</v>
      </c>
      <c r="B64" s="7" t="s">
        <v>115</v>
      </c>
      <c r="C64" s="4" t="s">
        <v>8</v>
      </c>
      <c r="D64" s="4">
        <v>29</v>
      </c>
      <c r="E64" s="4">
        <v>711</v>
      </c>
      <c r="F64" s="4">
        <v>29</v>
      </c>
      <c r="G64" s="4">
        <v>19</v>
      </c>
      <c r="H64" s="4">
        <v>24.5</v>
      </c>
      <c r="I64" s="4">
        <v>2.7</v>
      </c>
      <c r="J64" s="4">
        <v>6.7</v>
      </c>
      <c r="K64" s="4">
        <v>0.40899999999999997</v>
      </c>
      <c r="L64" s="4">
        <v>1.7</v>
      </c>
      <c r="M64" s="4">
        <v>4.2</v>
      </c>
      <c r="N64" s="4">
        <v>0.39800000000000002</v>
      </c>
      <c r="O64" s="4">
        <v>1</v>
      </c>
      <c r="P64" s="4">
        <v>2.4</v>
      </c>
      <c r="Q64" s="4">
        <v>0.42899999999999999</v>
      </c>
      <c r="R64" s="4">
        <v>1.2</v>
      </c>
      <c r="S64" s="4">
        <v>1.3</v>
      </c>
      <c r="T64" s="4">
        <v>0.92300000000000004</v>
      </c>
      <c r="U64" s="4">
        <v>0.5</v>
      </c>
      <c r="V64" s="4">
        <v>2.6</v>
      </c>
      <c r="W64" s="4">
        <v>2.1</v>
      </c>
      <c r="X64" s="4">
        <v>0.9</v>
      </c>
      <c r="Y64" s="4">
        <v>0</v>
      </c>
      <c r="Z64" s="4">
        <v>0.9</v>
      </c>
      <c r="AA64" s="4">
        <v>1.7</v>
      </c>
      <c r="AB64" s="4">
        <v>8.4</v>
      </c>
      <c r="AC64" s="10">
        <f t="shared" si="0"/>
        <v>1.0279001468428781</v>
      </c>
      <c r="AD64" s="10">
        <f t="shared" si="1"/>
        <v>0</v>
      </c>
      <c r="AE64" s="12">
        <f t="shared" si="2"/>
        <v>123.64600162875487</v>
      </c>
      <c r="AF64" s="9"/>
      <c r="AG64" s="9"/>
      <c r="AH64" s="12">
        <f t="shared" si="3"/>
        <v>0</v>
      </c>
      <c r="AI64" s="12">
        <f t="shared" si="4"/>
        <v>89.1</v>
      </c>
    </row>
    <row r="65" spans="1:35" ht="15.75" customHeight="1">
      <c r="A65" s="1" t="s">
        <v>161</v>
      </c>
      <c r="B65" s="7" t="s">
        <v>90</v>
      </c>
      <c r="C65" s="4" t="s">
        <v>8</v>
      </c>
      <c r="D65" s="4">
        <v>33</v>
      </c>
      <c r="E65" s="4">
        <v>708</v>
      </c>
      <c r="F65" s="4">
        <v>33</v>
      </c>
      <c r="G65" s="4">
        <v>5</v>
      </c>
      <c r="H65" s="4">
        <v>21.5</v>
      </c>
      <c r="I65" s="4">
        <v>3.3</v>
      </c>
      <c r="J65" s="4">
        <v>6.7</v>
      </c>
      <c r="K65" s="4">
        <v>0.5</v>
      </c>
      <c r="L65" s="4">
        <v>1</v>
      </c>
      <c r="M65" s="4">
        <v>2.5</v>
      </c>
      <c r="N65" s="4">
        <v>0.40200000000000002</v>
      </c>
      <c r="O65" s="4">
        <v>2.2999999999999998</v>
      </c>
      <c r="P65" s="4">
        <v>4.2</v>
      </c>
      <c r="Q65" s="4">
        <v>0.55800000000000005</v>
      </c>
      <c r="R65" s="4">
        <v>1.8</v>
      </c>
      <c r="S65" s="4">
        <v>2.5</v>
      </c>
      <c r="T65" s="4">
        <v>0.71399999999999997</v>
      </c>
      <c r="U65" s="4">
        <v>0.8</v>
      </c>
      <c r="V65" s="4">
        <v>2.8</v>
      </c>
      <c r="W65" s="4">
        <v>2.1</v>
      </c>
      <c r="X65" s="4">
        <v>0.8</v>
      </c>
      <c r="Y65" s="4">
        <v>0.3</v>
      </c>
      <c r="Z65" s="4">
        <v>0.8</v>
      </c>
      <c r="AA65" s="4">
        <v>2.1</v>
      </c>
      <c r="AB65" s="4">
        <v>9.5</v>
      </c>
      <c r="AC65" s="10">
        <f t="shared" si="0"/>
        <v>1.1046511627906974</v>
      </c>
      <c r="AD65" s="10">
        <f t="shared" si="1"/>
        <v>0.14285714285714285</v>
      </c>
      <c r="AE65" s="12">
        <f t="shared" si="2"/>
        <v>132.87837334505471</v>
      </c>
      <c r="AF65" s="9"/>
      <c r="AG65" s="9"/>
      <c r="AH65" s="12">
        <f t="shared" si="3"/>
        <v>38.4</v>
      </c>
      <c r="AI65" s="12">
        <f t="shared" si="4"/>
        <v>98.7</v>
      </c>
    </row>
    <row r="66" spans="1:35" ht="15.75" customHeight="1">
      <c r="A66" s="1" t="s">
        <v>162</v>
      </c>
      <c r="B66" s="7" t="s">
        <v>90</v>
      </c>
      <c r="C66" s="4" t="s">
        <v>8</v>
      </c>
      <c r="D66" s="4">
        <v>27</v>
      </c>
      <c r="E66" s="4">
        <v>702</v>
      </c>
      <c r="F66" s="4">
        <v>27</v>
      </c>
      <c r="G66" s="4">
        <v>25</v>
      </c>
      <c r="H66" s="4">
        <v>26</v>
      </c>
      <c r="I66" s="4">
        <v>3.1</v>
      </c>
      <c r="J66" s="4">
        <v>7.6</v>
      </c>
      <c r="K66" s="4">
        <v>0.40799999999999997</v>
      </c>
      <c r="L66" s="4">
        <v>1</v>
      </c>
      <c r="M66" s="4">
        <v>2.9</v>
      </c>
      <c r="N66" s="4">
        <v>0.33800000000000002</v>
      </c>
      <c r="O66" s="4">
        <v>2.1</v>
      </c>
      <c r="P66" s="4">
        <v>4.8</v>
      </c>
      <c r="Q66" s="4">
        <v>0.45</v>
      </c>
      <c r="R66" s="4">
        <v>1.4</v>
      </c>
      <c r="S66" s="4">
        <v>1.8</v>
      </c>
      <c r="T66" s="4">
        <v>0.81299999999999994</v>
      </c>
      <c r="U66" s="4">
        <v>0.2</v>
      </c>
      <c r="V66" s="4">
        <v>2.9</v>
      </c>
      <c r="W66" s="4">
        <v>4.9000000000000004</v>
      </c>
      <c r="X66" s="4">
        <v>1.3</v>
      </c>
      <c r="Y66" s="4">
        <v>0.7</v>
      </c>
      <c r="Z66" s="4">
        <v>2.4</v>
      </c>
      <c r="AA66" s="4">
        <v>1.4</v>
      </c>
      <c r="AB66" s="4">
        <v>8.6</v>
      </c>
      <c r="AC66" s="10">
        <f t="shared" si="0"/>
        <v>0.79688658265381762</v>
      </c>
      <c r="AD66" s="10">
        <f t="shared" si="1"/>
        <v>0.5</v>
      </c>
      <c r="AE66" s="12">
        <f t="shared" si="2"/>
        <v>95.857404047835132</v>
      </c>
      <c r="AF66" s="9"/>
      <c r="AG66" s="9"/>
      <c r="AH66" s="12">
        <f t="shared" si="3"/>
        <v>89.7</v>
      </c>
      <c r="AI66" s="12">
        <f t="shared" si="4"/>
        <v>32.6</v>
      </c>
    </row>
    <row r="67" spans="1:35" ht="15.75" customHeight="1">
      <c r="A67" s="1" t="s">
        <v>163</v>
      </c>
      <c r="B67" s="7" t="s">
        <v>110</v>
      </c>
      <c r="C67" s="4" t="s">
        <v>8</v>
      </c>
      <c r="D67" s="4">
        <v>24</v>
      </c>
      <c r="E67" s="4">
        <v>700</v>
      </c>
      <c r="F67" s="4">
        <v>24</v>
      </c>
      <c r="G67" s="4">
        <v>17</v>
      </c>
      <c r="H67" s="4">
        <v>29.2</v>
      </c>
      <c r="I67" s="4">
        <v>4.9000000000000004</v>
      </c>
      <c r="J67" s="4">
        <v>10.1</v>
      </c>
      <c r="K67" s="4">
        <v>0.48299999999999998</v>
      </c>
      <c r="L67" s="4">
        <v>0.8</v>
      </c>
      <c r="M67" s="4">
        <v>2.4</v>
      </c>
      <c r="N67" s="4">
        <v>0.34499999999999997</v>
      </c>
      <c r="O67" s="4">
        <v>4</v>
      </c>
      <c r="P67" s="4">
        <v>7.7</v>
      </c>
      <c r="Q67" s="4">
        <v>0.52700000000000002</v>
      </c>
      <c r="R67" s="4">
        <v>2</v>
      </c>
      <c r="S67" s="4">
        <v>2.6</v>
      </c>
      <c r="T67" s="4">
        <v>0.76200000000000001</v>
      </c>
      <c r="U67" s="4">
        <v>0.7</v>
      </c>
      <c r="V67" s="4">
        <v>2.1</v>
      </c>
      <c r="W67" s="4">
        <v>5.3</v>
      </c>
      <c r="X67" s="4">
        <v>1.2</v>
      </c>
      <c r="Y67" s="4">
        <v>0.2</v>
      </c>
      <c r="Z67" s="4">
        <v>2.2000000000000002</v>
      </c>
      <c r="AA67" s="4">
        <v>1.5</v>
      </c>
      <c r="AB67" s="4">
        <v>12.6</v>
      </c>
      <c r="AC67" s="10">
        <f t="shared" si="0"/>
        <v>0.9372210651591788</v>
      </c>
      <c r="AD67" s="10">
        <f t="shared" si="1"/>
        <v>0.13333333333333333</v>
      </c>
      <c r="AE67" s="12">
        <f t="shared" si="2"/>
        <v>112.73822433541187</v>
      </c>
      <c r="AF67" s="9"/>
      <c r="AG67" s="9"/>
      <c r="AH67" s="12">
        <f t="shared" si="3"/>
        <v>37.799999999999997</v>
      </c>
      <c r="AI67" s="12">
        <f t="shared" si="4"/>
        <v>68.5</v>
      </c>
    </row>
    <row r="68" spans="1:35" ht="15.75" customHeight="1">
      <c r="A68" s="1" t="s">
        <v>164</v>
      </c>
      <c r="B68" s="7" t="s">
        <v>104</v>
      </c>
      <c r="C68" s="4" t="s">
        <v>8</v>
      </c>
      <c r="D68" s="4">
        <v>31</v>
      </c>
      <c r="E68" s="4">
        <v>691</v>
      </c>
      <c r="F68" s="4">
        <v>31</v>
      </c>
      <c r="G68" s="4">
        <v>31</v>
      </c>
      <c r="H68" s="4">
        <v>22.3</v>
      </c>
      <c r="I68" s="4">
        <v>2.6</v>
      </c>
      <c r="J68" s="4">
        <v>5.9</v>
      </c>
      <c r="K68" s="4">
        <v>0.44500000000000001</v>
      </c>
      <c r="L68" s="4">
        <v>0.6</v>
      </c>
      <c r="M68" s="4">
        <v>2.2000000000000002</v>
      </c>
      <c r="N68" s="4">
        <v>0.26900000000000002</v>
      </c>
      <c r="O68" s="4">
        <v>2</v>
      </c>
      <c r="P68" s="4">
        <v>3.7</v>
      </c>
      <c r="Q68" s="4">
        <v>0.54800000000000004</v>
      </c>
      <c r="R68" s="4">
        <v>0.5</v>
      </c>
      <c r="S68" s="4">
        <v>1</v>
      </c>
      <c r="T68" s="4">
        <v>0.54800000000000004</v>
      </c>
      <c r="U68" s="4">
        <v>0.4</v>
      </c>
      <c r="V68" s="4">
        <v>2.6</v>
      </c>
      <c r="W68" s="4">
        <v>4.8</v>
      </c>
      <c r="X68" s="4">
        <v>0.8</v>
      </c>
      <c r="Y68" s="4">
        <v>0.5</v>
      </c>
      <c r="Z68" s="4">
        <v>1.8</v>
      </c>
      <c r="AA68" s="4">
        <v>1.7</v>
      </c>
      <c r="AB68" s="4">
        <v>6.4</v>
      </c>
      <c r="AC68" s="10">
        <f t="shared" ref="AC68:AC131" si="5">(AB68)/(J68+(0.44*S68)+Z68)</f>
        <v>0.78624078624078619</v>
      </c>
      <c r="AD68" s="10">
        <f t="shared" ref="AD68:AD131" si="6">Y68/AA68</f>
        <v>0.29411764705882354</v>
      </c>
      <c r="AE68" s="12">
        <f t="shared" ref="AE68:AE131" si="7">100*(AC68/$AC$302)</f>
        <v>94.5768223058556</v>
      </c>
      <c r="AF68" s="9"/>
      <c r="AG68" s="9"/>
      <c r="AH68" s="12">
        <f t="shared" ref="AH68:AH131" si="8">(PERCENTRANK(AD$3:AD$298,AD68))*100</f>
        <v>71.7</v>
      </c>
      <c r="AI68" s="12">
        <f t="shared" ref="AI68:AI131" si="9">(PERCENTRANK(AE$3:AE$298,AE68))*100</f>
        <v>29.4</v>
      </c>
    </row>
    <row r="69" spans="1:35" ht="15.75" customHeight="1">
      <c r="A69" s="1" t="s">
        <v>165</v>
      </c>
      <c r="B69" s="7" t="s">
        <v>83</v>
      </c>
      <c r="C69" s="4" t="s">
        <v>86</v>
      </c>
      <c r="D69" s="4">
        <v>37</v>
      </c>
      <c r="E69" s="4">
        <v>674</v>
      </c>
      <c r="F69" s="4">
        <v>37</v>
      </c>
      <c r="G69" s="4">
        <v>15</v>
      </c>
      <c r="H69" s="4">
        <v>18.2</v>
      </c>
      <c r="I69" s="4">
        <v>1.4</v>
      </c>
      <c r="J69" s="4">
        <v>3.9</v>
      </c>
      <c r="K69" s="4">
        <v>0.34899999999999998</v>
      </c>
      <c r="L69" s="4">
        <v>0.9</v>
      </c>
      <c r="M69" s="4">
        <v>2.7</v>
      </c>
      <c r="N69" s="4">
        <v>0.33</v>
      </c>
      <c r="O69" s="4">
        <v>0.5</v>
      </c>
      <c r="P69" s="4">
        <v>1.2</v>
      </c>
      <c r="Q69" s="4">
        <v>0.39100000000000001</v>
      </c>
      <c r="R69" s="4">
        <v>0.6</v>
      </c>
      <c r="S69" s="4">
        <v>0.7</v>
      </c>
      <c r="T69" s="4">
        <v>0.96</v>
      </c>
      <c r="U69" s="4">
        <v>0.5</v>
      </c>
      <c r="V69" s="4">
        <v>2.2999999999999998</v>
      </c>
      <c r="W69" s="4">
        <v>1.4</v>
      </c>
      <c r="X69" s="4">
        <v>0.3</v>
      </c>
      <c r="Y69" s="4">
        <v>0.2</v>
      </c>
      <c r="Z69" s="4">
        <v>0.5</v>
      </c>
      <c r="AA69" s="4">
        <v>1.4</v>
      </c>
      <c r="AB69" s="4">
        <v>4.3</v>
      </c>
      <c r="AC69" s="10">
        <f t="shared" si="5"/>
        <v>0.91333899745114688</v>
      </c>
      <c r="AD69" s="10">
        <f t="shared" si="6"/>
        <v>0.14285714285714288</v>
      </c>
      <c r="AE69" s="12">
        <f t="shared" si="7"/>
        <v>109.86545289764622</v>
      </c>
      <c r="AF69" s="9"/>
      <c r="AG69" s="9"/>
      <c r="AH69" s="12">
        <f t="shared" si="8"/>
        <v>40.300000000000004</v>
      </c>
      <c r="AI69" s="12">
        <f t="shared" si="9"/>
        <v>58.9</v>
      </c>
    </row>
    <row r="70" spans="1:35" ht="15.75" customHeight="1">
      <c r="A70" s="1" t="s">
        <v>166</v>
      </c>
      <c r="B70" s="4" t="s">
        <v>83</v>
      </c>
      <c r="C70" s="4" t="s">
        <v>8</v>
      </c>
      <c r="D70" s="4">
        <v>34</v>
      </c>
      <c r="E70" s="4">
        <v>671</v>
      </c>
      <c r="F70" s="4">
        <v>34</v>
      </c>
      <c r="G70" s="4">
        <v>11</v>
      </c>
      <c r="H70" s="4">
        <v>19.7</v>
      </c>
      <c r="I70" s="4">
        <v>1.8</v>
      </c>
      <c r="J70" s="4">
        <v>4</v>
      </c>
      <c r="K70" s="4">
        <v>0.441</v>
      </c>
      <c r="L70" s="4">
        <v>1</v>
      </c>
      <c r="M70" s="4">
        <v>2.1</v>
      </c>
      <c r="N70" s="4">
        <v>0.47099999999999997</v>
      </c>
      <c r="O70" s="4">
        <v>0.8</v>
      </c>
      <c r="P70" s="4">
        <v>1.9</v>
      </c>
      <c r="Q70" s="4">
        <v>0.40899999999999997</v>
      </c>
      <c r="R70" s="4">
        <v>1</v>
      </c>
      <c r="S70" s="4">
        <v>1.2</v>
      </c>
      <c r="T70" s="4">
        <v>0.80500000000000005</v>
      </c>
      <c r="U70" s="4">
        <v>1</v>
      </c>
      <c r="V70" s="4">
        <v>2.5</v>
      </c>
      <c r="W70" s="4">
        <v>1.1000000000000001</v>
      </c>
      <c r="X70" s="4">
        <v>0.6</v>
      </c>
      <c r="Y70" s="4">
        <v>0.3</v>
      </c>
      <c r="Z70" s="4">
        <v>0.9</v>
      </c>
      <c r="AA70" s="4">
        <v>2.5</v>
      </c>
      <c r="AB70" s="4">
        <v>5.5</v>
      </c>
      <c r="AC70" s="10">
        <f t="shared" si="5"/>
        <v>1.0132645541635961</v>
      </c>
      <c r="AD70" s="10">
        <f t="shared" si="6"/>
        <v>0.12</v>
      </c>
      <c r="AE70" s="12">
        <f t="shared" si="7"/>
        <v>121.8854877093645</v>
      </c>
      <c r="AF70" s="9"/>
      <c r="AG70" s="9"/>
      <c r="AH70" s="12">
        <f t="shared" si="8"/>
        <v>33.900000000000006</v>
      </c>
      <c r="AI70" s="12">
        <f t="shared" si="9"/>
        <v>87.1</v>
      </c>
    </row>
    <row r="71" spans="1:35" ht="15.75" customHeight="1">
      <c r="A71" s="1" t="s">
        <v>167</v>
      </c>
      <c r="B71" s="7" t="s">
        <v>81</v>
      </c>
      <c r="C71" s="4" t="s">
        <v>86</v>
      </c>
      <c r="D71" s="4">
        <v>27</v>
      </c>
      <c r="E71" s="4">
        <v>644</v>
      </c>
      <c r="F71" s="4">
        <v>27</v>
      </c>
      <c r="G71" s="4">
        <v>13</v>
      </c>
      <c r="H71" s="4">
        <v>23.9</v>
      </c>
      <c r="I71" s="4">
        <v>3.9</v>
      </c>
      <c r="J71" s="4">
        <v>7.8</v>
      </c>
      <c r="K71" s="4">
        <v>0.505</v>
      </c>
      <c r="L71" s="4">
        <v>0.4</v>
      </c>
      <c r="M71" s="4">
        <v>1.4</v>
      </c>
      <c r="N71" s="4">
        <v>0.27</v>
      </c>
      <c r="O71" s="4">
        <v>3.6</v>
      </c>
      <c r="P71" s="4">
        <v>6.4</v>
      </c>
      <c r="Q71" s="4">
        <v>0.55500000000000005</v>
      </c>
      <c r="R71" s="4">
        <v>1.2</v>
      </c>
      <c r="S71" s="4">
        <v>1.6</v>
      </c>
      <c r="T71" s="4">
        <v>0.76700000000000002</v>
      </c>
      <c r="U71" s="4">
        <v>1.6</v>
      </c>
      <c r="V71" s="4">
        <v>3.3</v>
      </c>
      <c r="W71" s="4">
        <v>1</v>
      </c>
      <c r="X71" s="4">
        <v>0.4</v>
      </c>
      <c r="Y71" s="4">
        <v>0.4</v>
      </c>
      <c r="Z71" s="4">
        <v>0.6</v>
      </c>
      <c r="AA71" s="4">
        <v>1.2</v>
      </c>
      <c r="AB71" s="4">
        <v>9.4</v>
      </c>
      <c r="AC71" s="10">
        <f t="shared" si="5"/>
        <v>1.0325131810193322</v>
      </c>
      <c r="AD71" s="10">
        <f t="shared" si="6"/>
        <v>0.33333333333333337</v>
      </c>
      <c r="AE71" s="12">
        <f t="shared" si="7"/>
        <v>124.2009030294865</v>
      </c>
      <c r="AF71" s="9"/>
      <c r="AG71" s="9"/>
      <c r="AH71" s="12">
        <f t="shared" si="8"/>
        <v>75.599999999999994</v>
      </c>
      <c r="AI71" s="12">
        <f t="shared" si="9"/>
        <v>89.7</v>
      </c>
    </row>
    <row r="72" spans="1:35" ht="15.75" customHeight="1">
      <c r="A72" s="1" t="s">
        <v>168</v>
      </c>
      <c r="B72" s="7" t="s">
        <v>128</v>
      </c>
      <c r="C72" s="4" t="s">
        <v>86</v>
      </c>
      <c r="D72" s="4">
        <v>34</v>
      </c>
      <c r="E72" s="4">
        <v>636</v>
      </c>
      <c r="F72" s="4">
        <v>34</v>
      </c>
      <c r="G72" s="4">
        <v>18</v>
      </c>
      <c r="H72" s="4">
        <v>18.7</v>
      </c>
      <c r="I72" s="4">
        <v>2.6</v>
      </c>
      <c r="J72" s="4">
        <v>6.2</v>
      </c>
      <c r="K72" s="4">
        <v>0.41499999999999998</v>
      </c>
      <c r="L72" s="4">
        <v>0.7</v>
      </c>
      <c r="M72" s="4">
        <v>2</v>
      </c>
      <c r="N72" s="4">
        <v>0.36799999999999999</v>
      </c>
      <c r="O72" s="4">
        <v>1.9</v>
      </c>
      <c r="P72" s="4">
        <v>4.2</v>
      </c>
      <c r="Q72" s="4">
        <v>0.438</v>
      </c>
      <c r="R72" s="4">
        <v>0.7</v>
      </c>
      <c r="S72" s="4">
        <v>1.2</v>
      </c>
      <c r="T72" s="4">
        <v>0.61</v>
      </c>
      <c r="U72" s="4">
        <v>0.6</v>
      </c>
      <c r="V72" s="4">
        <v>1.8</v>
      </c>
      <c r="W72" s="4">
        <v>1</v>
      </c>
      <c r="X72" s="4">
        <v>0.6</v>
      </c>
      <c r="Y72" s="4">
        <v>0.4</v>
      </c>
      <c r="Z72" s="4">
        <v>1.3</v>
      </c>
      <c r="AA72" s="4">
        <v>2</v>
      </c>
      <c r="AB72" s="4">
        <v>6.6</v>
      </c>
      <c r="AC72" s="10">
        <f t="shared" si="5"/>
        <v>0.82212257100149466</v>
      </c>
      <c r="AD72" s="10">
        <f t="shared" si="6"/>
        <v>0.2</v>
      </c>
      <c r="AE72" s="12">
        <f t="shared" si="7"/>
        <v>98.893038458360323</v>
      </c>
      <c r="AF72" s="9"/>
      <c r="AG72" s="9"/>
      <c r="AH72" s="12">
        <f t="shared" si="8"/>
        <v>53.800000000000004</v>
      </c>
      <c r="AI72" s="12">
        <f t="shared" si="9"/>
        <v>37.799999999999997</v>
      </c>
    </row>
    <row r="73" spans="1:35" ht="15.75" customHeight="1">
      <c r="A73" s="1" t="s">
        <v>169</v>
      </c>
      <c r="B73" s="7" t="s">
        <v>88</v>
      </c>
      <c r="C73" s="4" t="s">
        <v>8</v>
      </c>
      <c r="D73" s="4">
        <v>20</v>
      </c>
      <c r="E73" s="4">
        <v>624</v>
      </c>
      <c r="F73" s="4">
        <v>20</v>
      </c>
      <c r="G73" s="4">
        <v>18</v>
      </c>
      <c r="H73" s="4">
        <v>31.2</v>
      </c>
      <c r="I73" s="4">
        <v>3.5</v>
      </c>
      <c r="J73" s="4">
        <v>8.9</v>
      </c>
      <c r="K73" s="4">
        <v>0.39</v>
      </c>
      <c r="L73" s="4">
        <v>0.8</v>
      </c>
      <c r="M73" s="4">
        <v>2.9</v>
      </c>
      <c r="N73" s="4">
        <v>0.28100000000000003</v>
      </c>
      <c r="O73" s="4">
        <v>2.7</v>
      </c>
      <c r="P73" s="4">
        <v>6</v>
      </c>
      <c r="Q73" s="4">
        <v>0.442</v>
      </c>
      <c r="R73" s="4">
        <v>2.9</v>
      </c>
      <c r="S73" s="4">
        <v>3.7</v>
      </c>
      <c r="T73" s="4">
        <v>0.78100000000000003</v>
      </c>
      <c r="U73" s="4">
        <v>0.6</v>
      </c>
      <c r="V73" s="4">
        <v>3.5</v>
      </c>
      <c r="W73" s="4">
        <v>5.8</v>
      </c>
      <c r="X73" s="4">
        <v>1.6</v>
      </c>
      <c r="Y73" s="4">
        <v>0.3</v>
      </c>
      <c r="Z73" s="4">
        <v>2.1</v>
      </c>
      <c r="AA73" s="4">
        <v>2.6</v>
      </c>
      <c r="AB73" s="4">
        <v>10.6</v>
      </c>
      <c r="AC73" s="10">
        <f t="shared" si="5"/>
        <v>0.83940449794108329</v>
      </c>
      <c r="AD73" s="10">
        <f t="shared" si="6"/>
        <v>0.11538461538461538</v>
      </c>
      <c r="AE73" s="12">
        <f t="shared" si="7"/>
        <v>100.97187965036088</v>
      </c>
      <c r="AF73" s="9"/>
      <c r="AG73" s="9"/>
      <c r="AH73" s="12">
        <f t="shared" si="8"/>
        <v>32</v>
      </c>
      <c r="AI73" s="12">
        <f t="shared" si="9"/>
        <v>41.6</v>
      </c>
    </row>
    <row r="74" spans="1:35" ht="15.75" customHeight="1">
      <c r="A74" s="1" t="s">
        <v>170</v>
      </c>
      <c r="B74" s="7" t="s">
        <v>99</v>
      </c>
      <c r="C74" s="4" t="s">
        <v>124</v>
      </c>
      <c r="D74" s="4">
        <v>40</v>
      </c>
      <c r="E74" s="4">
        <v>619</v>
      </c>
      <c r="F74" s="4">
        <v>40</v>
      </c>
      <c r="G74" s="4">
        <v>11</v>
      </c>
      <c r="H74" s="4">
        <v>15.5</v>
      </c>
      <c r="I74" s="4">
        <v>1.8</v>
      </c>
      <c r="J74" s="4">
        <v>3.1</v>
      </c>
      <c r="K74" s="4">
        <v>0.57299999999999995</v>
      </c>
      <c r="L74" s="4">
        <v>0</v>
      </c>
      <c r="M74" s="4">
        <v>0.1</v>
      </c>
      <c r="N74" s="4">
        <v>0</v>
      </c>
      <c r="O74" s="4">
        <v>1.8</v>
      </c>
      <c r="P74" s="4">
        <v>3</v>
      </c>
      <c r="Q74" s="4">
        <v>0.58699999999999997</v>
      </c>
      <c r="R74" s="4">
        <v>0.3</v>
      </c>
      <c r="S74" s="4">
        <v>0.5</v>
      </c>
      <c r="T74" s="4">
        <v>0.57899999999999996</v>
      </c>
      <c r="U74" s="4">
        <v>1.5</v>
      </c>
      <c r="V74" s="4">
        <v>5</v>
      </c>
      <c r="W74" s="4">
        <v>1.1000000000000001</v>
      </c>
      <c r="X74" s="4">
        <v>0.7</v>
      </c>
      <c r="Y74" s="4">
        <v>1.2</v>
      </c>
      <c r="Z74" s="4">
        <v>0.7</v>
      </c>
      <c r="AA74" s="4">
        <v>1.4</v>
      </c>
      <c r="AB74" s="4">
        <v>3.8</v>
      </c>
      <c r="AC74" s="10">
        <f t="shared" si="5"/>
        <v>0.94527363184079582</v>
      </c>
      <c r="AD74" s="10">
        <f t="shared" si="6"/>
        <v>0.85714285714285721</v>
      </c>
      <c r="AE74" s="12">
        <f t="shared" si="7"/>
        <v>113.70686674303192</v>
      </c>
      <c r="AF74" s="9"/>
      <c r="AG74" s="9"/>
      <c r="AH74" s="12">
        <f t="shared" si="8"/>
        <v>99.3</v>
      </c>
      <c r="AI74" s="12">
        <f t="shared" si="9"/>
        <v>71.7</v>
      </c>
    </row>
    <row r="75" spans="1:35" ht="15.75" customHeight="1">
      <c r="A75" s="1" t="s">
        <v>171</v>
      </c>
      <c r="B75" s="7" t="s">
        <v>101</v>
      </c>
      <c r="C75" s="4" t="s">
        <v>8</v>
      </c>
      <c r="D75" s="4">
        <v>40</v>
      </c>
      <c r="E75" s="4">
        <v>611</v>
      </c>
      <c r="F75" s="4">
        <v>40</v>
      </c>
      <c r="G75" s="4">
        <v>3</v>
      </c>
      <c r="H75" s="4">
        <v>15.3</v>
      </c>
      <c r="I75" s="4">
        <v>1.8</v>
      </c>
      <c r="J75" s="4">
        <v>5.2</v>
      </c>
      <c r="K75" s="4">
        <v>0.34599999999999997</v>
      </c>
      <c r="L75" s="4">
        <v>1.2</v>
      </c>
      <c r="M75" s="4">
        <v>4</v>
      </c>
      <c r="N75" s="4">
        <v>0.29199999999999998</v>
      </c>
      <c r="O75" s="4">
        <v>0.6</v>
      </c>
      <c r="P75" s="4">
        <v>1.2</v>
      </c>
      <c r="Q75" s="4">
        <v>0.53200000000000003</v>
      </c>
      <c r="R75" s="4">
        <v>0.2</v>
      </c>
      <c r="S75" s="4">
        <v>0.3</v>
      </c>
      <c r="T75" s="4">
        <v>0.81799999999999995</v>
      </c>
      <c r="U75" s="4">
        <v>0.4</v>
      </c>
      <c r="V75" s="4">
        <v>1.9</v>
      </c>
      <c r="W75" s="4">
        <v>1.6</v>
      </c>
      <c r="X75" s="4">
        <v>0.8</v>
      </c>
      <c r="Y75" s="4">
        <v>0.2</v>
      </c>
      <c r="Z75" s="4">
        <v>1</v>
      </c>
      <c r="AA75" s="4">
        <v>1.4</v>
      </c>
      <c r="AB75" s="4">
        <v>5</v>
      </c>
      <c r="AC75" s="10">
        <f t="shared" si="5"/>
        <v>0.7896399241945673</v>
      </c>
      <c r="AD75" s="10">
        <f t="shared" si="6"/>
        <v>0.14285714285714288</v>
      </c>
      <c r="AE75" s="12">
        <f t="shared" si="7"/>
        <v>94.985704256364585</v>
      </c>
      <c r="AF75" s="9"/>
      <c r="AG75" s="9"/>
      <c r="AH75" s="12">
        <f t="shared" si="8"/>
        <v>40.300000000000004</v>
      </c>
      <c r="AI75" s="12">
        <f t="shared" si="9"/>
        <v>30.099999999999998</v>
      </c>
    </row>
    <row r="76" spans="1:35" ht="15.75" customHeight="1">
      <c r="A76" s="1" t="s">
        <v>172</v>
      </c>
      <c r="B76" s="7" t="s">
        <v>106</v>
      </c>
      <c r="C76" s="4" t="s">
        <v>8</v>
      </c>
      <c r="D76" s="4">
        <v>40</v>
      </c>
      <c r="E76" s="4">
        <v>607</v>
      </c>
      <c r="F76" s="4">
        <v>40</v>
      </c>
      <c r="G76" s="4">
        <v>0</v>
      </c>
      <c r="H76" s="4">
        <v>15.2</v>
      </c>
      <c r="I76" s="4">
        <v>1.8</v>
      </c>
      <c r="J76" s="4">
        <v>4.8</v>
      </c>
      <c r="K76" s="4">
        <v>0.38</v>
      </c>
      <c r="L76" s="4">
        <v>0.6</v>
      </c>
      <c r="M76" s="4">
        <v>2.1</v>
      </c>
      <c r="N76" s="4">
        <v>0.28000000000000003</v>
      </c>
      <c r="O76" s="4">
        <v>1.3</v>
      </c>
      <c r="P76" s="4">
        <v>2.8</v>
      </c>
      <c r="Q76" s="4">
        <v>0.45500000000000002</v>
      </c>
      <c r="R76" s="4">
        <v>0.6</v>
      </c>
      <c r="S76" s="4">
        <v>0.9</v>
      </c>
      <c r="T76" s="4">
        <v>0.73499999999999999</v>
      </c>
      <c r="U76" s="4">
        <v>0.4</v>
      </c>
      <c r="V76" s="4">
        <v>1.6</v>
      </c>
      <c r="W76" s="4">
        <v>2.4</v>
      </c>
      <c r="X76" s="4">
        <v>0.8</v>
      </c>
      <c r="Y76" s="4">
        <v>0.2</v>
      </c>
      <c r="Z76" s="4">
        <v>1.1000000000000001</v>
      </c>
      <c r="AA76" s="4">
        <v>1.2</v>
      </c>
      <c r="AB76" s="4">
        <v>4.9000000000000004</v>
      </c>
      <c r="AC76" s="10">
        <f t="shared" si="5"/>
        <v>0.77827191867852619</v>
      </c>
      <c r="AD76" s="10">
        <f t="shared" si="6"/>
        <v>0.16666666666666669</v>
      </c>
      <c r="AE76" s="12">
        <f t="shared" si="7"/>
        <v>93.618248056587447</v>
      </c>
      <c r="AF76" s="9"/>
      <c r="AG76" s="9"/>
      <c r="AH76" s="12">
        <f t="shared" si="8"/>
        <v>46.7</v>
      </c>
      <c r="AI76" s="12">
        <f t="shared" si="9"/>
        <v>27.500000000000004</v>
      </c>
    </row>
    <row r="77" spans="1:35" ht="15.75" customHeight="1">
      <c r="A77" s="1" t="s">
        <v>173</v>
      </c>
      <c r="B77" s="7" t="s">
        <v>85</v>
      </c>
      <c r="C77" s="4" t="s">
        <v>86</v>
      </c>
      <c r="D77" s="4">
        <v>37</v>
      </c>
      <c r="E77" s="4">
        <v>600</v>
      </c>
      <c r="F77" s="4">
        <v>37</v>
      </c>
      <c r="G77" s="4">
        <v>10</v>
      </c>
      <c r="H77" s="4">
        <v>16.2</v>
      </c>
      <c r="I77" s="4">
        <v>1.3</v>
      </c>
      <c r="J77" s="4">
        <v>3.4</v>
      </c>
      <c r="K77" s="4">
        <v>0.39500000000000002</v>
      </c>
      <c r="L77" s="4">
        <v>0.4</v>
      </c>
      <c r="M77" s="4">
        <v>1.4</v>
      </c>
      <c r="N77" s="4">
        <v>0.26</v>
      </c>
      <c r="O77" s="4">
        <v>1</v>
      </c>
      <c r="P77" s="4">
        <v>2</v>
      </c>
      <c r="Q77" s="4">
        <v>0.48599999999999999</v>
      </c>
      <c r="R77" s="4">
        <v>0.5</v>
      </c>
      <c r="S77" s="4">
        <v>0.8</v>
      </c>
      <c r="T77" s="4">
        <v>0.69</v>
      </c>
      <c r="U77" s="4">
        <v>0.6</v>
      </c>
      <c r="V77" s="4">
        <v>2.7</v>
      </c>
      <c r="W77" s="4">
        <v>2.1</v>
      </c>
      <c r="X77" s="4">
        <v>0.5</v>
      </c>
      <c r="Y77" s="4">
        <v>0.5</v>
      </c>
      <c r="Z77" s="4">
        <v>1</v>
      </c>
      <c r="AA77" s="4">
        <v>1.4</v>
      </c>
      <c r="AB77" s="4">
        <v>3.5</v>
      </c>
      <c r="AC77" s="10">
        <f t="shared" si="5"/>
        <v>0.73653198653198659</v>
      </c>
      <c r="AD77" s="10">
        <f t="shared" si="6"/>
        <v>0.35714285714285715</v>
      </c>
      <c r="AE77" s="12">
        <f t="shared" si="7"/>
        <v>88.597355965048479</v>
      </c>
      <c r="AF77" s="9"/>
      <c r="AG77" s="9"/>
      <c r="AH77" s="12">
        <f t="shared" si="8"/>
        <v>77.5</v>
      </c>
      <c r="AI77" s="12">
        <f t="shared" si="9"/>
        <v>19.8</v>
      </c>
    </row>
    <row r="78" spans="1:35" ht="15.75" customHeight="1">
      <c r="A78" s="1" t="s">
        <v>174</v>
      </c>
      <c r="B78" s="7" t="s">
        <v>128</v>
      </c>
      <c r="C78" s="4" t="s">
        <v>86</v>
      </c>
      <c r="D78" s="4">
        <v>36</v>
      </c>
      <c r="E78" s="4">
        <v>587</v>
      </c>
      <c r="F78" s="4">
        <v>36</v>
      </c>
      <c r="G78" s="4">
        <v>5</v>
      </c>
      <c r="H78" s="4">
        <v>16.3</v>
      </c>
      <c r="I78" s="4">
        <v>2.6</v>
      </c>
      <c r="J78" s="4">
        <v>6.6</v>
      </c>
      <c r="K78" s="4">
        <v>0.39900000000000002</v>
      </c>
      <c r="L78" s="4">
        <v>0.1</v>
      </c>
      <c r="M78" s="4">
        <v>0.5</v>
      </c>
      <c r="N78" s="4">
        <v>0.16700000000000001</v>
      </c>
      <c r="O78" s="4">
        <v>2.6</v>
      </c>
      <c r="P78" s="4">
        <v>6.1</v>
      </c>
      <c r="Q78" s="4">
        <v>0.41799999999999998</v>
      </c>
      <c r="R78" s="4">
        <v>1.1000000000000001</v>
      </c>
      <c r="S78" s="4">
        <v>1.4</v>
      </c>
      <c r="T78" s="4">
        <v>0.82</v>
      </c>
      <c r="U78" s="4">
        <v>1.1000000000000001</v>
      </c>
      <c r="V78" s="4">
        <v>3.9</v>
      </c>
      <c r="W78" s="4">
        <v>0.8</v>
      </c>
      <c r="X78" s="4">
        <v>0.6</v>
      </c>
      <c r="Y78" s="4">
        <v>0.3</v>
      </c>
      <c r="Z78" s="4">
        <v>1.1000000000000001</v>
      </c>
      <c r="AA78" s="4">
        <v>1.3</v>
      </c>
      <c r="AB78" s="4">
        <v>6.5</v>
      </c>
      <c r="AC78" s="10">
        <f t="shared" si="5"/>
        <v>0.78162578162578178</v>
      </c>
      <c r="AD78" s="10">
        <f t="shared" si="6"/>
        <v>0.23076923076923075</v>
      </c>
      <c r="AE78" s="12">
        <f t="shared" si="7"/>
        <v>94.021683881275948</v>
      </c>
      <c r="AF78" s="9"/>
      <c r="AG78" s="9"/>
      <c r="AH78" s="12">
        <f t="shared" si="8"/>
        <v>62.1</v>
      </c>
      <c r="AI78" s="12">
        <f t="shared" si="9"/>
        <v>28.199999999999996</v>
      </c>
    </row>
    <row r="79" spans="1:35" ht="15.75" customHeight="1">
      <c r="A79" s="1" t="s">
        <v>175</v>
      </c>
      <c r="B79" s="7" t="s">
        <v>110</v>
      </c>
      <c r="C79" s="4" t="s">
        <v>8</v>
      </c>
      <c r="D79" s="4">
        <v>37</v>
      </c>
      <c r="E79" s="4">
        <v>586</v>
      </c>
      <c r="F79" s="4">
        <v>37</v>
      </c>
      <c r="G79" s="4">
        <v>9</v>
      </c>
      <c r="H79" s="4">
        <v>15.8</v>
      </c>
      <c r="I79" s="4">
        <v>1.9</v>
      </c>
      <c r="J79" s="4">
        <v>5.5</v>
      </c>
      <c r="K79" s="4">
        <v>0.35099999999999998</v>
      </c>
      <c r="L79" s="4">
        <v>1.4</v>
      </c>
      <c r="M79" s="4">
        <v>3.8</v>
      </c>
      <c r="N79" s="4">
        <v>0.36599999999999999</v>
      </c>
      <c r="O79" s="4">
        <v>0.5</v>
      </c>
      <c r="P79" s="4">
        <v>1.6</v>
      </c>
      <c r="Q79" s="4">
        <v>0.317</v>
      </c>
      <c r="R79" s="4">
        <v>0.4</v>
      </c>
      <c r="S79" s="4">
        <v>0.5</v>
      </c>
      <c r="T79" s="4">
        <v>0.8</v>
      </c>
      <c r="U79" s="4">
        <v>0.2</v>
      </c>
      <c r="V79" s="4">
        <v>1.4</v>
      </c>
      <c r="W79" s="4">
        <v>1.1000000000000001</v>
      </c>
      <c r="X79" s="4">
        <v>0.4</v>
      </c>
      <c r="Y79" s="4">
        <v>0.2</v>
      </c>
      <c r="Z79" s="4">
        <v>0.5</v>
      </c>
      <c r="AA79" s="4">
        <v>1.6</v>
      </c>
      <c r="AB79" s="4">
        <v>5.7</v>
      </c>
      <c r="AC79" s="10">
        <f t="shared" si="5"/>
        <v>0.91639871382636662</v>
      </c>
      <c r="AD79" s="10">
        <f t="shared" si="6"/>
        <v>0.125</v>
      </c>
      <c r="AE79" s="12">
        <f t="shared" si="7"/>
        <v>110.23350586181392</v>
      </c>
      <c r="AF79" s="9"/>
      <c r="AG79" s="9"/>
      <c r="AH79" s="12">
        <f t="shared" si="8"/>
        <v>35.199999999999996</v>
      </c>
      <c r="AI79" s="12">
        <f t="shared" si="9"/>
        <v>61.5</v>
      </c>
    </row>
    <row r="80" spans="1:35" ht="15.75" customHeight="1">
      <c r="A80" s="1" t="s">
        <v>176</v>
      </c>
      <c r="B80" s="7" t="s">
        <v>101</v>
      </c>
      <c r="C80" s="4" t="s">
        <v>91</v>
      </c>
      <c r="D80" s="4">
        <v>37</v>
      </c>
      <c r="E80" s="4">
        <v>583</v>
      </c>
      <c r="F80" s="4">
        <v>37</v>
      </c>
      <c r="G80" s="4">
        <v>6</v>
      </c>
      <c r="H80" s="4">
        <v>15.8</v>
      </c>
      <c r="I80" s="4">
        <v>1.7</v>
      </c>
      <c r="J80" s="4">
        <v>3.2</v>
      </c>
      <c r="K80" s="4">
        <v>0.51700000000000002</v>
      </c>
      <c r="L80" s="4">
        <v>0</v>
      </c>
      <c r="M80" s="4">
        <v>0</v>
      </c>
      <c r="N80" s="4">
        <v>0</v>
      </c>
      <c r="O80" s="4">
        <v>1.7</v>
      </c>
      <c r="P80" s="4">
        <v>3.2</v>
      </c>
      <c r="Q80" s="4">
        <v>0.51700000000000002</v>
      </c>
      <c r="R80" s="4">
        <v>0.6</v>
      </c>
      <c r="S80" s="4">
        <v>0.9</v>
      </c>
      <c r="T80" s="4">
        <v>0.63600000000000001</v>
      </c>
      <c r="U80" s="4">
        <v>0.7</v>
      </c>
      <c r="V80" s="4">
        <v>3</v>
      </c>
      <c r="W80" s="4">
        <v>0.8</v>
      </c>
      <c r="X80" s="4">
        <v>0.6</v>
      </c>
      <c r="Y80" s="4">
        <v>0.2</v>
      </c>
      <c r="Z80" s="4">
        <v>0.7</v>
      </c>
      <c r="AA80" s="4">
        <v>1.2</v>
      </c>
      <c r="AB80" s="4">
        <v>3.9</v>
      </c>
      <c r="AC80" s="10">
        <f t="shared" si="5"/>
        <v>0.90782122905027929</v>
      </c>
      <c r="AD80" s="10">
        <f t="shared" si="6"/>
        <v>0.16666666666666669</v>
      </c>
      <c r="AE80" s="12">
        <f t="shared" si="7"/>
        <v>109.20172111126965</v>
      </c>
      <c r="AF80" s="9"/>
      <c r="AG80" s="9"/>
      <c r="AH80" s="12">
        <f t="shared" si="8"/>
        <v>46.7</v>
      </c>
      <c r="AI80" s="12">
        <f t="shared" si="9"/>
        <v>57.599999999999994</v>
      </c>
    </row>
    <row r="81" spans="1:35" ht="15.75" customHeight="1">
      <c r="A81" s="1" t="s">
        <v>177</v>
      </c>
      <c r="B81" s="7" t="s">
        <v>85</v>
      </c>
      <c r="C81" s="4" t="s">
        <v>97</v>
      </c>
      <c r="D81" s="4">
        <v>37</v>
      </c>
      <c r="E81" s="4">
        <v>579</v>
      </c>
      <c r="F81" s="4">
        <v>37</v>
      </c>
      <c r="G81" s="4">
        <v>7</v>
      </c>
      <c r="H81" s="4">
        <v>15.6</v>
      </c>
      <c r="I81" s="4">
        <v>1.6</v>
      </c>
      <c r="J81" s="4">
        <v>4.4000000000000004</v>
      </c>
      <c r="K81" s="4">
        <v>0.36199999999999999</v>
      </c>
      <c r="L81" s="4">
        <v>0.6</v>
      </c>
      <c r="M81" s="4">
        <v>1.9</v>
      </c>
      <c r="N81" s="4">
        <v>0.33300000000000002</v>
      </c>
      <c r="O81" s="4">
        <v>0.9</v>
      </c>
      <c r="P81" s="4">
        <v>2.5</v>
      </c>
      <c r="Q81" s="4">
        <v>0.38500000000000001</v>
      </c>
      <c r="R81" s="4">
        <v>2.1</v>
      </c>
      <c r="S81" s="4">
        <v>2.7</v>
      </c>
      <c r="T81" s="4">
        <v>0.78</v>
      </c>
      <c r="U81" s="4">
        <v>0.6</v>
      </c>
      <c r="V81" s="4">
        <v>1.8</v>
      </c>
      <c r="W81" s="4">
        <v>1.1000000000000001</v>
      </c>
      <c r="X81" s="4">
        <v>0.8</v>
      </c>
      <c r="Y81" s="4">
        <v>0.3</v>
      </c>
      <c r="Z81" s="4">
        <v>1</v>
      </c>
      <c r="AA81" s="4">
        <v>1.6</v>
      </c>
      <c r="AB81" s="4">
        <v>5.9</v>
      </c>
      <c r="AC81" s="10">
        <f t="shared" si="5"/>
        <v>0.89556769884638732</v>
      </c>
      <c r="AD81" s="10">
        <f t="shared" si="6"/>
        <v>0.18749999999999997</v>
      </c>
      <c r="AE81" s="12">
        <f t="shared" si="7"/>
        <v>107.7277452390004</v>
      </c>
      <c r="AF81" s="9"/>
      <c r="AG81" s="9"/>
      <c r="AH81" s="12">
        <f t="shared" si="8"/>
        <v>51.9</v>
      </c>
      <c r="AI81" s="12">
        <f t="shared" si="9"/>
        <v>55.1</v>
      </c>
    </row>
    <row r="82" spans="1:35" ht="15.75" customHeight="1">
      <c r="A82" s="1" t="s">
        <v>178</v>
      </c>
      <c r="B82" s="7" t="s">
        <v>85</v>
      </c>
      <c r="C82" s="4" t="s">
        <v>8</v>
      </c>
      <c r="D82" s="4">
        <v>26</v>
      </c>
      <c r="E82" s="4">
        <v>568</v>
      </c>
      <c r="F82" s="4">
        <v>26</v>
      </c>
      <c r="G82" s="4">
        <v>10</v>
      </c>
      <c r="H82" s="4">
        <v>21.8</v>
      </c>
      <c r="I82" s="4">
        <v>3</v>
      </c>
      <c r="J82" s="4">
        <v>7.3</v>
      </c>
      <c r="K82" s="4">
        <v>0.40300000000000002</v>
      </c>
      <c r="L82" s="4">
        <v>1.1000000000000001</v>
      </c>
      <c r="M82" s="4">
        <v>3.5</v>
      </c>
      <c r="N82" s="4">
        <v>0.31900000000000001</v>
      </c>
      <c r="O82" s="4">
        <v>1.8</v>
      </c>
      <c r="P82" s="4">
        <v>3.8</v>
      </c>
      <c r="Q82" s="4">
        <v>0.48</v>
      </c>
      <c r="R82" s="4">
        <v>1.7</v>
      </c>
      <c r="S82" s="4">
        <v>2</v>
      </c>
      <c r="T82" s="4">
        <v>0.84299999999999997</v>
      </c>
      <c r="U82" s="4">
        <v>0.5</v>
      </c>
      <c r="V82" s="4">
        <v>2</v>
      </c>
      <c r="W82" s="4">
        <v>3.7</v>
      </c>
      <c r="X82" s="4">
        <v>0.9</v>
      </c>
      <c r="Y82" s="4">
        <v>0.2</v>
      </c>
      <c r="Z82" s="4">
        <v>1.8</v>
      </c>
      <c r="AA82" s="4">
        <v>2</v>
      </c>
      <c r="AB82" s="4">
        <v>8.6999999999999993</v>
      </c>
      <c r="AC82" s="10">
        <f t="shared" si="5"/>
        <v>0.87174348697394777</v>
      </c>
      <c r="AD82" s="10">
        <f t="shared" si="6"/>
        <v>0.1</v>
      </c>
      <c r="AE82" s="12">
        <f t="shared" si="7"/>
        <v>104.86193327367361</v>
      </c>
      <c r="AF82" s="9"/>
      <c r="AG82" s="9"/>
      <c r="AH82" s="12">
        <f t="shared" si="8"/>
        <v>28.799999999999997</v>
      </c>
      <c r="AI82" s="12">
        <f t="shared" si="9"/>
        <v>49.3</v>
      </c>
    </row>
    <row r="83" spans="1:35" ht="15.75" customHeight="1">
      <c r="A83" s="1" t="s">
        <v>179</v>
      </c>
      <c r="B83" s="7" t="s">
        <v>106</v>
      </c>
      <c r="C83" s="4" t="s">
        <v>86</v>
      </c>
      <c r="D83" s="4">
        <v>34</v>
      </c>
      <c r="E83" s="4">
        <v>547</v>
      </c>
      <c r="F83" s="4">
        <v>34</v>
      </c>
      <c r="G83" s="4">
        <v>7</v>
      </c>
      <c r="H83" s="4">
        <v>16.100000000000001</v>
      </c>
      <c r="I83" s="4">
        <v>2</v>
      </c>
      <c r="J83" s="4">
        <v>4.2</v>
      </c>
      <c r="K83" s="4">
        <v>0.47899999999999998</v>
      </c>
      <c r="L83" s="4">
        <v>0.3</v>
      </c>
      <c r="M83" s="4">
        <v>1</v>
      </c>
      <c r="N83" s="4">
        <v>0.32400000000000001</v>
      </c>
      <c r="O83" s="4">
        <v>1.7</v>
      </c>
      <c r="P83" s="4">
        <v>3.2</v>
      </c>
      <c r="Q83" s="4">
        <v>0.52700000000000002</v>
      </c>
      <c r="R83" s="4">
        <v>0.4</v>
      </c>
      <c r="S83" s="4">
        <v>0.6</v>
      </c>
      <c r="T83" s="4">
        <v>0.65</v>
      </c>
      <c r="U83" s="4">
        <v>0.9</v>
      </c>
      <c r="V83" s="4">
        <v>3.8</v>
      </c>
      <c r="W83" s="4">
        <v>1.1000000000000001</v>
      </c>
      <c r="X83" s="4">
        <v>0.4</v>
      </c>
      <c r="Y83" s="4">
        <v>0.4</v>
      </c>
      <c r="Z83" s="4">
        <v>0.6</v>
      </c>
      <c r="AA83" s="4">
        <v>1.1000000000000001</v>
      </c>
      <c r="AB83" s="4">
        <v>4.8</v>
      </c>
      <c r="AC83" s="10">
        <f t="shared" si="5"/>
        <v>0.94786729857819896</v>
      </c>
      <c r="AD83" s="10">
        <f t="shared" si="6"/>
        <v>0.36363636363636365</v>
      </c>
      <c r="AE83" s="12">
        <f t="shared" si="7"/>
        <v>114.01885864479631</v>
      </c>
      <c r="AF83" s="9"/>
      <c r="AG83" s="9"/>
      <c r="AH83" s="12">
        <f t="shared" si="8"/>
        <v>78.8</v>
      </c>
      <c r="AI83" s="12">
        <f t="shared" si="9"/>
        <v>74.3</v>
      </c>
    </row>
    <row r="84" spans="1:35" ht="15.75" customHeight="1">
      <c r="A84" s="1" t="s">
        <v>180</v>
      </c>
      <c r="B84" s="4" t="s">
        <v>83</v>
      </c>
      <c r="C84" s="4" t="s">
        <v>8</v>
      </c>
      <c r="D84" s="4">
        <v>39</v>
      </c>
      <c r="E84" s="4">
        <v>546</v>
      </c>
      <c r="F84" s="4">
        <v>39</v>
      </c>
      <c r="G84" s="4">
        <v>2</v>
      </c>
      <c r="H84" s="4">
        <v>14</v>
      </c>
      <c r="I84" s="4">
        <v>1.5</v>
      </c>
      <c r="J84" s="4">
        <v>3.6</v>
      </c>
      <c r="K84" s="4">
        <v>0.41099999999999998</v>
      </c>
      <c r="L84" s="4">
        <v>0.4</v>
      </c>
      <c r="M84" s="4">
        <v>1.3</v>
      </c>
      <c r="N84" s="4">
        <v>0.28799999999999998</v>
      </c>
      <c r="O84" s="4">
        <v>1.1000000000000001</v>
      </c>
      <c r="P84" s="4">
        <v>2.2999999999999998</v>
      </c>
      <c r="Q84" s="4">
        <v>0.48299999999999998</v>
      </c>
      <c r="R84" s="4">
        <v>0.3</v>
      </c>
      <c r="S84" s="4">
        <v>0.3</v>
      </c>
      <c r="T84" s="4">
        <v>0.84599999999999997</v>
      </c>
      <c r="U84" s="4">
        <v>0.2</v>
      </c>
      <c r="V84" s="4">
        <v>1.4</v>
      </c>
      <c r="W84" s="4">
        <v>1.8</v>
      </c>
      <c r="X84" s="4">
        <v>0.4</v>
      </c>
      <c r="Y84" s="4">
        <v>0.1</v>
      </c>
      <c r="Z84" s="4">
        <v>0.9</v>
      </c>
      <c r="AA84" s="4">
        <v>1.2</v>
      </c>
      <c r="AB84" s="4">
        <v>3.6</v>
      </c>
      <c r="AC84" s="10">
        <f t="shared" si="5"/>
        <v>0.77720207253885998</v>
      </c>
      <c r="AD84" s="10">
        <f t="shared" si="6"/>
        <v>8.3333333333333343E-2</v>
      </c>
      <c r="AE84" s="12">
        <f t="shared" si="7"/>
        <v>93.489556375849801</v>
      </c>
      <c r="AF84" s="9"/>
      <c r="AG84" s="9"/>
      <c r="AH84" s="12">
        <f t="shared" si="8"/>
        <v>24.3</v>
      </c>
      <c r="AI84" s="12">
        <f t="shared" si="9"/>
        <v>26.900000000000002</v>
      </c>
    </row>
    <row r="85" spans="1:35" ht="15.75" customHeight="1">
      <c r="A85" s="1" t="s">
        <v>181</v>
      </c>
      <c r="B85" s="7" t="s">
        <v>85</v>
      </c>
      <c r="C85" s="4" t="s">
        <v>91</v>
      </c>
      <c r="D85" s="4">
        <v>38</v>
      </c>
      <c r="E85" s="4">
        <v>546</v>
      </c>
      <c r="F85" s="4">
        <v>38</v>
      </c>
      <c r="G85" s="4">
        <v>2</v>
      </c>
      <c r="H85" s="4">
        <v>14.4</v>
      </c>
      <c r="I85" s="4">
        <v>1.8</v>
      </c>
      <c r="J85" s="4">
        <v>3.9</v>
      </c>
      <c r="K85" s="4">
        <v>0.46300000000000002</v>
      </c>
      <c r="L85" s="4">
        <v>0.1</v>
      </c>
      <c r="M85" s="4">
        <v>0.4</v>
      </c>
      <c r="N85" s="4">
        <v>0.26700000000000002</v>
      </c>
      <c r="O85" s="4">
        <v>1.7</v>
      </c>
      <c r="P85" s="4">
        <v>3.5</v>
      </c>
      <c r="Q85" s="4">
        <v>0.48499999999999999</v>
      </c>
      <c r="R85" s="4">
        <v>1.4</v>
      </c>
      <c r="S85" s="4">
        <v>1.6</v>
      </c>
      <c r="T85" s="4">
        <v>0.89800000000000002</v>
      </c>
      <c r="U85" s="4">
        <v>1.4</v>
      </c>
      <c r="V85" s="4">
        <v>3.7</v>
      </c>
      <c r="W85" s="4">
        <v>0.6</v>
      </c>
      <c r="X85" s="4">
        <v>0.3</v>
      </c>
      <c r="Y85" s="4">
        <v>0.2</v>
      </c>
      <c r="Z85" s="4">
        <v>0.9</v>
      </c>
      <c r="AA85" s="4">
        <v>2.1</v>
      </c>
      <c r="AB85" s="4">
        <v>5.0999999999999996</v>
      </c>
      <c r="AC85" s="10">
        <f t="shared" si="5"/>
        <v>0.92659883720930214</v>
      </c>
      <c r="AD85" s="10">
        <f t="shared" si="6"/>
        <v>9.5238095238095233E-2</v>
      </c>
      <c r="AE85" s="12">
        <f t="shared" si="7"/>
        <v>111.46047764141105</v>
      </c>
      <c r="AF85" s="9"/>
      <c r="AG85" s="9"/>
      <c r="AH85" s="12">
        <f t="shared" si="8"/>
        <v>27.500000000000004</v>
      </c>
      <c r="AI85" s="12">
        <f t="shared" si="9"/>
        <v>66.600000000000009</v>
      </c>
    </row>
    <row r="86" spans="1:35" ht="15.75" customHeight="1">
      <c r="A86" s="1" t="s">
        <v>182</v>
      </c>
      <c r="B86" s="7" t="s">
        <v>88</v>
      </c>
      <c r="C86" s="4" t="s">
        <v>86</v>
      </c>
      <c r="D86" s="4">
        <v>40</v>
      </c>
      <c r="E86" s="4">
        <v>534</v>
      </c>
      <c r="F86" s="4">
        <v>40</v>
      </c>
      <c r="G86" s="4">
        <v>11</v>
      </c>
      <c r="H86" s="4">
        <v>13.4</v>
      </c>
      <c r="I86" s="4">
        <v>1.2</v>
      </c>
      <c r="J86" s="4">
        <v>3.7</v>
      </c>
      <c r="K86" s="4">
        <v>0.32400000000000001</v>
      </c>
      <c r="L86" s="4">
        <v>0.5</v>
      </c>
      <c r="M86" s="4">
        <v>1.7</v>
      </c>
      <c r="N86" s="4">
        <v>0.27300000000000002</v>
      </c>
      <c r="O86" s="4">
        <v>0.8</v>
      </c>
      <c r="P86" s="4">
        <v>2.1</v>
      </c>
      <c r="Q86" s="4">
        <v>0.36599999999999999</v>
      </c>
      <c r="R86" s="4">
        <v>0.4</v>
      </c>
      <c r="S86" s="4">
        <v>0.5</v>
      </c>
      <c r="T86" s="4">
        <v>0.76200000000000001</v>
      </c>
      <c r="U86" s="4">
        <v>0.5</v>
      </c>
      <c r="V86" s="4">
        <v>2.4</v>
      </c>
      <c r="W86" s="4">
        <v>1.2</v>
      </c>
      <c r="X86" s="4">
        <v>0.3</v>
      </c>
      <c r="Y86" s="4">
        <v>0.7</v>
      </c>
      <c r="Z86" s="4">
        <v>1</v>
      </c>
      <c r="AA86" s="4">
        <v>1.2</v>
      </c>
      <c r="AB86" s="4">
        <v>3.3</v>
      </c>
      <c r="AC86" s="10">
        <f t="shared" si="5"/>
        <v>0.6707317073170731</v>
      </c>
      <c r="AD86" s="10">
        <f t="shared" si="6"/>
        <v>0.58333333333333337</v>
      </c>
      <c r="AE86" s="12">
        <f t="shared" si="7"/>
        <v>80.682247230052496</v>
      </c>
      <c r="AF86" s="9"/>
      <c r="AG86" s="9"/>
      <c r="AH86" s="12">
        <f t="shared" si="8"/>
        <v>95.5</v>
      </c>
      <c r="AI86" s="12">
        <f t="shared" si="9"/>
        <v>14.099999999999998</v>
      </c>
    </row>
    <row r="87" spans="1:35" ht="15.75" customHeight="1">
      <c r="A87" s="1" t="s">
        <v>183</v>
      </c>
      <c r="B87" s="7" t="s">
        <v>115</v>
      </c>
      <c r="C87" s="4" t="s">
        <v>8</v>
      </c>
      <c r="D87" s="4">
        <v>37</v>
      </c>
      <c r="E87" s="4">
        <v>525</v>
      </c>
      <c r="F87" s="4">
        <v>37</v>
      </c>
      <c r="G87" s="4">
        <v>0</v>
      </c>
      <c r="H87" s="4">
        <v>14.2</v>
      </c>
      <c r="I87" s="4">
        <v>1.9</v>
      </c>
      <c r="J87" s="4">
        <v>4.5</v>
      </c>
      <c r="K87" s="4">
        <v>0.434</v>
      </c>
      <c r="L87" s="4">
        <v>0.5</v>
      </c>
      <c r="M87" s="4">
        <v>1.5</v>
      </c>
      <c r="N87" s="4">
        <v>0.35699999999999998</v>
      </c>
      <c r="O87" s="4">
        <v>1.4</v>
      </c>
      <c r="P87" s="4">
        <v>3</v>
      </c>
      <c r="Q87" s="4">
        <v>0.47299999999999998</v>
      </c>
      <c r="R87" s="4">
        <v>0.9</v>
      </c>
      <c r="S87" s="4">
        <v>1.3</v>
      </c>
      <c r="T87" s="4">
        <v>0.71399999999999997</v>
      </c>
      <c r="U87" s="4">
        <v>0.4</v>
      </c>
      <c r="V87" s="4">
        <v>1.5</v>
      </c>
      <c r="W87" s="4">
        <v>1.6</v>
      </c>
      <c r="X87" s="4">
        <v>0.6</v>
      </c>
      <c r="Y87" s="4">
        <v>0.1</v>
      </c>
      <c r="Z87" s="4">
        <v>1.7</v>
      </c>
      <c r="AA87" s="4">
        <v>1.5</v>
      </c>
      <c r="AB87" s="4">
        <v>5.4</v>
      </c>
      <c r="AC87" s="10">
        <f t="shared" si="5"/>
        <v>0.79740106320141768</v>
      </c>
      <c r="AD87" s="10">
        <f t="shared" si="6"/>
        <v>6.6666666666666666E-2</v>
      </c>
      <c r="AE87" s="12">
        <f t="shared" si="7"/>
        <v>95.919290859333231</v>
      </c>
      <c r="AF87" s="9"/>
      <c r="AG87" s="9"/>
      <c r="AH87" s="12">
        <f t="shared" si="8"/>
        <v>20.5</v>
      </c>
      <c r="AI87" s="12">
        <f t="shared" si="9"/>
        <v>33.300000000000004</v>
      </c>
    </row>
    <row r="88" spans="1:35" ht="15.75" customHeight="1">
      <c r="A88" s="1" t="s">
        <v>184</v>
      </c>
      <c r="B88" s="7" t="s">
        <v>81</v>
      </c>
      <c r="C88" s="4" t="s">
        <v>91</v>
      </c>
      <c r="D88" s="4">
        <v>39</v>
      </c>
      <c r="E88" s="4">
        <v>516</v>
      </c>
      <c r="F88" s="4">
        <v>39</v>
      </c>
      <c r="G88" s="4">
        <v>2</v>
      </c>
      <c r="H88" s="4">
        <v>13.2</v>
      </c>
      <c r="I88" s="4">
        <v>2.4</v>
      </c>
      <c r="J88" s="4">
        <v>4.0999999999999996</v>
      </c>
      <c r="K88" s="4">
        <v>0.58199999999999996</v>
      </c>
      <c r="L88" s="4">
        <v>0</v>
      </c>
      <c r="M88" s="4">
        <v>0.1</v>
      </c>
      <c r="N88" s="4">
        <v>0</v>
      </c>
      <c r="O88" s="4">
        <v>2.4</v>
      </c>
      <c r="P88" s="4">
        <v>4</v>
      </c>
      <c r="Q88" s="4">
        <v>0.59399999999999997</v>
      </c>
      <c r="R88" s="4">
        <v>1</v>
      </c>
      <c r="S88" s="4">
        <v>1.5</v>
      </c>
      <c r="T88" s="4">
        <v>0.66100000000000003</v>
      </c>
      <c r="U88" s="4">
        <v>1.1000000000000001</v>
      </c>
      <c r="V88" s="4">
        <v>3.1</v>
      </c>
      <c r="W88" s="4">
        <v>1.1000000000000001</v>
      </c>
      <c r="X88" s="4">
        <v>0.2</v>
      </c>
      <c r="Y88" s="4">
        <v>0.6</v>
      </c>
      <c r="Z88" s="4">
        <v>1.2</v>
      </c>
      <c r="AA88" s="4">
        <v>1.6</v>
      </c>
      <c r="AB88" s="4">
        <v>5.7</v>
      </c>
      <c r="AC88" s="10">
        <f t="shared" si="5"/>
        <v>0.9563758389261745</v>
      </c>
      <c r="AD88" s="10">
        <f t="shared" si="6"/>
        <v>0.37499999999999994</v>
      </c>
      <c r="AE88" s="12">
        <f t="shared" si="7"/>
        <v>115.04235007726218</v>
      </c>
      <c r="AF88" s="9"/>
      <c r="AG88" s="9"/>
      <c r="AH88" s="12">
        <f t="shared" si="8"/>
        <v>82</v>
      </c>
      <c r="AI88" s="12">
        <f t="shared" si="9"/>
        <v>76.900000000000006</v>
      </c>
    </row>
    <row r="89" spans="1:35" ht="15.75" customHeight="1">
      <c r="A89" s="1" t="s">
        <v>185</v>
      </c>
      <c r="B89" s="7" t="s">
        <v>81</v>
      </c>
      <c r="C89" s="4" t="s">
        <v>86</v>
      </c>
      <c r="D89" s="4">
        <v>15</v>
      </c>
      <c r="E89" s="4">
        <v>512</v>
      </c>
      <c r="F89" s="4">
        <v>15</v>
      </c>
      <c r="G89" s="4">
        <v>15</v>
      </c>
      <c r="H89" s="4">
        <v>34.1</v>
      </c>
      <c r="I89" s="4">
        <v>5.9</v>
      </c>
      <c r="J89" s="4">
        <v>13.9</v>
      </c>
      <c r="K89" s="4">
        <v>0.42599999999999999</v>
      </c>
      <c r="L89" s="4">
        <v>2.5</v>
      </c>
      <c r="M89" s="4">
        <v>5.6</v>
      </c>
      <c r="N89" s="4">
        <v>0.45200000000000001</v>
      </c>
      <c r="O89" s="4">
        <v>3.4</v>
      </c>
      <c r="P89" s="4">
        <v>8.3000000000000007</v>
      </c>
      <c r="Q89" s="4">
        <v>0.40799999999999997</v>
      </c>
      <c r="R89" s="4">
        <v>3.5</v>
      </c>
      <c r="S89" s="4">
        <v>4.5</v>
      </c>
      <c r="T89" s="4">
        <v>0.77900000000000003</v>
      </c>
      <c r="U89" s="4">
        <v>1.2</v>
      </c>
      <c r="V89" s="4">
        <v>6.4</v>
      </c>
      <c r="W89" s="4">
        <v>5</v>
      </c>
      <c r="X89" s="4">
        <v>1.3</v>
      </c>
      <c r="Y89" s="4">
        <v>0.5</v>
      </c>
      <c r="Z89" s="4">
        <v>2.5</v>
      </c>
      <c r="AA89" s="4">
        <v>3.2</v>
      </c>
      <c r="AB89" s="4">
        <v>17.899999999999999</v>
      </c>
      <c r="AC89" s="10">
        <f t="shared" si="5"/>
        <v>0.97388465723612605</v>
      </c>
      <c r="AD89" s="10">
        <f t="shared" si="6"/>
        <v>0.15625</v>
      </c>
      <c r="AE89" s="12">
        <f t="shared" si="7"/>
        <v>117.14848400857755</v>
      </c>
      <c r="AF89" s="9"/>
      <c r="AG89" s="9"/>
      <c r="AH89" s="12">
        <f t="shared" si="8"/>
        <v>45.5</v>
      </c>
      <c r="AI89" s="12">
        <f t="shared" si="9"/>
        <v>82</v>
      </c>
    </row>
    <row r="90" spans="1:35" ht="15.75" customHeight="1">
      <c r="A90" s="1" t="s">
        <v>186</v>
      </c>
      <c r="B90" s="7" t="s">
        <v>85</v>
      </c>
      <c r="C90" s="4" t="s">
        <v>124</v>
      </c>
      <c r="D90" s="4">
        <v>20</v>
      </c>
      <c r="E90" s="4">
        <v>493</v>
      </c>
      <c r="F90" s="4">
        <v>20</v>
      </c>
      <c r="G90" s="4">
        <v>19</v>
      </c>
      <c r="H90" s="4">
        <v>24.7</v>
      </c>
      <c r="I90" s="4">
        <v>3.6</v>
      </c>
      <c r="J90" s="4">
        <v>8.9</v>
      </c>
      <c r="K90" s="4">
        <v>0.39900000000000002</v>
      </c>
      <c r="L90" s="4">
        <v>1.4</v>
      </c>
      <c r="M90" s="4">
        <v>4</v>
      </c>
      <c r="N90" s="4">
        <v>0.35</v>
      </c>
      <c r="O90" s="4">
        <v>2.2000000000000002</v>
      </c>
      <c r="P90" s="4">
        <v>4.9000000000000004</v>
      </c>
      <c r="Q90" s="4">
        <v>0.439</v>
      </c>
      <c r="R90" s="4">
        <v>1.1000000000000001</v>
      </c>
      <c r="S90" s="4">
        <v>1.4</v>
      </c>
      <c r="T90" s="4">
        <v>0.81499999999999995</v>
      </c>
      <c r="U90" s="4">
        <v>1</v>
      </c>
      <c r="V90" s="4">
        <v>7</v>
      </c>
      <c r="W90" s="4">
        <v>1.9</v>
      </c>
      <c r="X90" s="4">
        <v>0.9</v>
      </c>
      <c r="Y90" s="4">
        <v>0.9</v>
      </c>
      <c r="Z90" s="4">
        <v>1.8</v>
      </c>
      <c r="AA90" s="4">
        <v>2</v>
      </c>
      <c r="AB90" s="4">
        <v>9.6</v>
      </c>
      <c r="AC90" s="10">
        <f t="shared" si="5"/>
        <v>0.84835630965005293</v>
      </c>
      <c r="AD90" s="10">
        <f t="shared" si="6"/>
        <v>0.45</v>
      </c>
      <c r="AE90" s="12">
        <f t="shared" si="7"/>
        <v>102.04869214868299</v>
      </c>
      <c r="AF90" s="9"/>
      <c r="AG90" s="9"/>
      <c r="AH90" s="12">
        <f t="shared" si="8"/>
        <v>87.8</v>
      </c>
      <c r="AI90" s="12">
        <f t="shared" si="9"/>
        <v>42.9</v>
      </c>
    </row>
    <row r="91" spans="1:35" ht="15.75" customHeight="1">
      <c r="A91" s="1" t="s">
        <v>187</v>
      </c>
      <c r="B91" s="7" t="s">
        <v>88</v>
      </c>
      <c r="C91" s="4" t="s">
        <v>86</v>
      </c>
      <c r="D91" s="4">
        <v>25</v>
      </c>
      <c r="E91" s="4">
        <v>492</v>
      </c>
      <c r="F91" s="4">
        <v>25</v>
      </c>
      <c r="G91" s="4">
        <v>11</v>
      </c>
      <c r="H91" s="4">
        <v>19.7</v>
      </c>
      <c r="I91" s="4">
        <v>3.3</v>
      </c>
      <c r="J91" s="4">
        <v>7.5</v>
      </c>
      <c r="K91" s="4">
        <v>0.44400000000000001</v>
      </c>
      <c r="L91" s="4">
        <v>0.1</v>
      </c>
      <c r="M91" s="4">
        <v>0.6</v>
      </c>
      <c r="N91" s="4">
        <v>0.214</v>
      </c>
      <c r="O91" s="4">
        <v>3.2</v>
      </c>
      <c r="P91" s="4">
        <v>6.9</v>
      </c>
      <c r="Q91" s="4">
        <v>0.46200000000000002</v>
      </c>
      <c r="R91" s="4">
        <v>2.5</v>
      </c>
      <c r="S91" s="4">
        <v>2.8</v>
      </c>
      <c r="T91" s="4">
        <v>0.88600000000000001</v>
      </c>
      <c r="U91" s="4">
        <v>1.2</v>
      </c>
      <c r="V91" s="4">
        <v>4.8</v>
      </c>
      <c r="W91" s="4">
        <v>1.5</v>
      </c>
      <c r="X91" s="4">
        <v>0.8</v>
      </c>
      <c r="Y91" s="4">
        <v>0.4</v>
      </c>
      <c r="Z91" s="4">
        <v>2.1</v>
      </c>
      <c r="AA91" s="4">
        <v>2.4</v>
      </c>
      <c r="AB91" s="4">
        <v>9.1999999999999993</v>
      </c>
      <c r="AC91" s="10">
        <f t="shared" si="5"/>
        <v>0.84933530280649927</v>
      </c>
      <c r="AD91" s="10">
        <f t="shared" si="6"/>
        <v>0.16666666666666669</v>
      </c>
      <c r="AE91" s="12">
        <f t="shared" si="7"/>
        <v>102.16645513352962</v>
      </c>
      <c r="AF91" s="9"/>
      <c r="AG91" s="9"/>
      <c r="AH91" s="12">
        <f t="shared" si="8"/>
        <v>46.7</v>
      </c>
      <c r="AI91" s="12">
        <f t="shared" si="9"/>
        <v>44.2</v>
      </c>
    </row>
    <row r="92" spans="1:35" ht="15.75" customHeight="1">
      <c r="A92" s="1" t="s">
        <v>188</v>
      </c>
      <c r="B92" s="7" t="s">
        <v>106</v>
      </c>
      <c r="C92" s="4" t="s">
        <v>86</v>
      </c>
      <c r="D92" s="4">
        <v>40</v>
      </c>
      <c r="E92" s="4">
        <v>487</v>
      </c>
      <c r="F92" s="4">
        <v>40</v>
      </c>
      <c r="G92" s="4">
        <v>0</v>
      </c>
      <c r="H92" s="4">
        <v>12.2</v>
      </c>
      <c r="I92" s="4">
        <v>1.7</v>
      </c>
      <c r="J92" s="4">
        <v>3.7</v>
      </c>
      <c r="K92" s="4">
        <v>0.45300000000000001</v>
      </c>
      <c r="L92" s="4">
        <v>0.8</v>
      </c>
      <c r="M92" s="4">
        <v>1.8</v>
      </c>
      <c r="N92" s="4">
        <v>0.443</v>
      </c>
      <c r="O92" s="4">
        <v>0.9</v>
      </c>
      <c r="P92" s="4">
        <v>2</v>
      </c>
      <c r="Q92" s="4">
        <v>0.46200000000000002</v>
      </c>
      <c r="R92" s="4">
        <v>0.5</v>
      </c>
      <c r="S92" s="4">
        <v>0.7</v>
      </c>
      <c r="T92" s="4">
        <v>0.621</v>
      </c>
      <c r="U92" s="4">
        <v>0.1</v>
      </c>
      <c r="V92" s="4">
        <v>1.2</v>
      </c>
      <c r="W92" s="4">
        <v>1.1000000000000001</v>
      </c>
      <c r="X92" s="4">
        <v>0.4</v>
      </c>
      <c r="Y92" s="4">
        <v>0.2</v>
      </c>
      <c r="Z92" s="4">
        <v>0.8</v>
      </c>
      <c r="AA92" s="4">
        <v>1.4</v>
      </c>
      <c r="AB92" s="4">
        <v>4.5999999999999996</v>
      </c>
      <c r="AC92" s="10">
        <f t="shared" si="5"/>
        <v>0.95673876871880192</v>
      </c>
      <c r="AD92" s="10">
        <f t="shared" si="6"/>
        <v>0.14285714285714288</v>
      </c>
      <c r="AE92" s="12">
        <f t="shared" si="7"/>
        <v>115.08600686422554</v>
      </c>
      <c r="AF92" s="9"/>
      <c r="AG92" s="9"/>
      <c r="AH92" s="12">
        <f t="shared" si="8"/>
        <v>40.300000000000004</v>
      </c>
      <c r="AI92" s="12">
        <f t="shared" si="9"/>
        <v>78.2</v>
      </c>
    </row>
    <row r="93" spans="1:35" ht="15.75" customHeight="1">
      <c r="A93" s="1" t="s">
        <v>189</v>
      </c>
      <c r="B93" s="7" t="s">
        <v>115</v>
      </c>
      <c r="C93" s="4" t="s">
        <v>86</v>
      </c>
      <c r="D93" s="4">
        <v>32</v>
      </c>
      <c r="E93" s="4">
        <v>464</v>
      </c>
      <c r="F93" s="4">
        <v>32</v>
      </c>
      <c r="G93" s="4">
        <v>3</v>
      </c>
      <c r="H93" s="4">
        <v>14.5</v>
      </c>
      <c r="I93" s="4">
        <v>2.4</v>
      </c>
      <c r="J93" s="4">
        <v>4.8</v>
      </c>
      <c r="K93" s="4">
        <v>0.49399999999999999</v>
      </c>
      <c r="L93" s="4">
        <v>0.8</v>
      </c>
      <c r="M93" s="4">
        <v>1.8</v>
      </c>
      <c r="N93" s="4">
        <v>0.47399999999999998</v>
      </c>
      <c r="O93" s="4">
        <v>1.5</v>
      </c>
      <c r="P93" s="4">
        <v>3</v>
      </c>
      <c r="Q93" s="4">
        <v>0.505</v>
      </c>
      <c r="R93" s="4">
        <v>0.6</v>
      </c>
      <c r="S93" s="4">
        <v>0.7</v>
      </c>
      <c r="T93" s="4">
        <v>0.81799999999999995</v>
      </c>
      <c r="U93" s="4">
        <v>1.4</v>
      </c>
      <c r="V93" s="4">
        <v>4</v>
      </c>
      <c r="W93" s="4">
        <v>1.5</v>
      </c>
      <c r="X93" s="4">
        <v>0.6</v>
      </c>
      <c r="Y93" s="4">
        <v>0.8</v>
      </c>
      <c r="Z93" s="4">
        <v>0.7</v>
      </c>
      <c r="AA93" s="4">
        <v>1.5</v>
      </c>
      <c r="AB93" s="4">
        <v>6.2</v>
      </c>
      <c r="AC93" s="10">
        <f t="shared" si="5"/>
        <v>1.0674931129476584</v>
      </c>
      <c r="AD93" s="10">
        <f t="shared" si="6"/>
        <v>0.53333333333333333</v>
      </c>
      <c r="AE93" s="12">
        <f t="shared" si="7"/>
        <v>128.40863539869363</v>
      </c>
      <c r="AF93" s="9"/>
      <c r="AG93" s="9"/>
      <c r="AH93" s="12">
        <f t="shared" si="8"/>
        <v>93.5</v>
      </c>
      <c r="AI93" s="12">
        <f t="shared" si="9"/>
        <v>94.8</v>
      </c>
    </row>
    <row r="94" spans="1:35" ht="15.75" customHeight="1">
      <c r="A94" s="1" t="s">
        <v>190</v>
      </c>
      <c r="B94" s="7" t="s">
        <v>104</v>
      </c>
      <c r="C94" s="4" t="s">
        <v>97</v>
      </c>
      <c r="D94" s="4">
        <v>38</v>
      </c>
      <c r="E94" s="4">
        <v>459</v>
      </c>
      <c r="F94" s="4">
        <v>38</v>
      </c>
      <c r="G94" s="4">
        <v>3</v>
      </c>
      <c r="H94" s="4">
        <v>12.1</v>
      </c>
      <c r="I94" s="4">
        <v>1.4</v>
      </c>
      <c r="J94" s="4">
        <v>3.5</v>
      </c>
      <c r="K94" s="4">
        <v>0.40899999999999997</v>
      </c>
      <c r="L94" s="4">
        <v>0.4</v>
      </c>
      <c r="M94" s="4">
        <v>1.5</v>
      </c>
      <c r="N94" s="4">
        <v>0.25900000000000001</v>
      </c>
      <c r="O94" s="4">
        <v>1</v>
      </c>
      <c r="P94" s="4">
        <v>1.9</v>
      </c>
      <c r="Q94" s="4">
        <v>0.52700000000000002</v>
      </c>
      <c r="R94" s="4">
        <v>0.2</v>
      </c>
      <c r="S94" s="4">
        <v>0.3</v>
      </c>
      <c r="T94" s="4">
        <v>0.66700000000000004</v>
      </c>
      <c r="U94" s="4">
        <v>0.4</v>
      </c>
      <c r="V94" s="4">
        <v>1.5</v>
      </c>
      <c r="W94" s="4">
        <v>0.9</v>
      </c>
      <c r="X94" s="4">
        <v>0.6</v>
      </c>
      <c r="Y94" s="4">
        <v>0.3</v>
      </c>
      <c r="Z94" s="4">
        <v>0.7</v>
      </c>
      <c r="AA94" s="4">
        <v>1</v>
      </c>
      <c r="AB94" s="4">
        <v>3.4</v>
      </c>
      <c r="AC94" s="10">
        <f t="shared" si="5"/>
        <v>0.78485687903970458</v>
      </c>
      <c r="AD94" s="10">
        <f t="shared" si="6"/>
        <v>0.3</v>
      </c>
      <c r="AE94" s="12">
        <f t="shared" si="7"/>
        <v>94.410352252743394</v>
      </c>
      <c r="AF94" s="9"/>
      <c r="AG94" s="9"/>
      <c r="AH94" s="12">
        <f t="shared" si="8"/>
        <v>73</v>
      </c>
      <c r="AI94" s="12">
        <f t="shared" si="9"/>
        <v>28.799999999999997</v>
      </c>
    </row>
    <row r="95" spans="1:35" ht="15.75" customHeight="1">
      <c r="A95" s="1" t="s">
        <v>191</v>
      </c>
      <c r="B95" s="7" t="s">
        <v>99</v>
      </c>
      <c r="C95" s="4" t="s">
        <v>159</v>
      </c>
      <c r="D95" s="4">
        <v>18</v>
      </c>
      <c r="E95" s="4">
        <v>447</v>
      </c>
      <c r="F95" s="4">
        <v>18</v>
      </c>
      <c r="G95" s="4">
        <v>18</v>
      </c>
      <c r="H95" s="4">
        <v>24.8</v>
      </c>
      <c r="I95" s="4">
        <v>2.9</v>
      </c>
      <c r="J95" s="4">
        <v>7</v>
      </c>
      <c r="K95" s="4">
        <v>0.42099999999999999</v>
      </c>
      <c r="L95" s="4">
        <v>1.4</v>
      </c>
      <c r="M95" s="4">
        <v>3.9</v>
      </c>
      <c r="N95" s="4">
        <v>0.35699999999999998</v>
      </c>
      <c r="O95" s="4">
        <v>1.6</v>
      </c>
      <c r="P95" s="4">
        <v>3.1</v>
      </c>
      <c r="Q95" s="4">
        <v>0.5</v>
      </c>
      <c r="R95" s="4">
        <v>0.1</v>
      </c>
      <c r="S95" s="4">
        <v>0.2</v>
      </c>
      <c r="T95" s="4">
        <v>0.66700000000000004</v>
      </c>
      <c r="U95" s="4">
        <v>0.7</v>
      </c>
      <c r="V95" s="4">
        <v>3.9</v>
      </c>
      <c r="W95" s="4">
        <v>1.1000000000000001</v>
      </c>
      <c r="X95" s="4">
        <v>0.9</v>
      </c>
      <c r="Y95" s="4">
        <v>0.7</v>
      </c>
      <c r="Z95" s="4">
        <v>1</v>
      </c>
      <c r="AA95" s="4">
        <v>1.9</v>
      </c>
      <c r="AB95" s="4">
        <v>7.4</v>
      </c>
      <c r="AC95" s="10">
        <f t="shared" si="5"/>
        <v>0.9149357072205736</v>
      </c>
      <c r="AD95" s="10">
        <f t="shared" si="6"/>
        <v>0.36842105263157893</v>
      </c>
      <c r="AE95" s="12">
        <f t="shared" si="7"/>
        <v>110.05752094954558</v>
      </c>
      <c r="AF95" s="9"/>
      <c r="AG95" s="9"/>
      <c r="AH95" s="12">
        <f t="shared" si="8"/>
        <v>80.100000000000009</v>
      </c>
      <c r="AI95" s="12">
        <f t="shared" si="9"/>
        <v>59.599999999999994</v>
      </c>
    </row>
    <row r="96" spans="1:35" ht="15.75" customHeight="1">
      <c r="A96" s="1" t="s">
        <v>192</v>
      </c>
      <c r="B96" s="7" t="s">
        <v>83</v>
      </c>
      <c r="C96" s="4" t="s">
        <v>8</v>
      </c>
      <c r="D96" s="4">
        <v>26</v>
      </c>
      <c r="E96" s="4">
        <v>447</v>
      </c>
      <c r="F96" s="4">
        <v>26</v>
      </c>
      <c r="G96" s="4">
        <v>15</v>
      </c>
      <c r="H96" s="4">
        <v>17.2</v>
      </c>
      <c r="I96" s="4">
        <v>1.8</v>
      </c>
      <c r="J96" s="4">
        <v>4.5</v>
      </c>
      <c r="K96" s="4">
        <v>0.40200000000000002</v>
      </c>
      <c r="L96" s="4">
        <v>0.7</v>
      </c>
      <c r="M96" s="4">
        <v>2.2000000000000002</v>
      </c>
      <c r="N96" s="4">
        <v>0.29299999999999998</v>
      </c>
      <c r="O96" s="4">
        <v>1.2</v>
      </c>
      <c r="P96" s="4">
        <v>2.2999999999999998</v>
      </c>
      <c r="Q96" s="4">
        <v>0.50800000000000001</v>
      </c>
      <c r="R96" s="4">
        <v>0.5</v>
      </c>
      <c r="S96" s="4">
        <v>0.7</v>
      </c>
      <c r="T96" s="4">
        <v>0.66700000000000004</v>
      </c>
      <c r="U96" s="4">
        <v>0.4</v>
      </c>
      <c r="V96" s="4">
        <v>1.8</v>
      </c>
      <c r="W96" s="4">
        <v>1.7</v>
      </c>
      <c r="X96" s="4">
        <v>0.7</v>
      </c>
      <c r="Y96" s="4">
        <v>0.2</v>
      </c>
      <c r="Z96" s="4">
        <v>0.7</v>
      </c>
      <c r="AA96" s="4">
        <v>1.1000000000000001</v>
      </c>
      <c r="AB96" s="4">
        <v>4.7</v>
      </c>
      <c r="AC96" s="10">
        <f t="shared" si="5"/>
        <v>0.85330428467683372</v>
      </c>
      <c r="AD96" s="10">
        <f t="shared" si="6"/>
        <v>0.18181818181818182</v>
      </c>
      <c r="AE96" s="12">
        <f t="shared" si="7"/>
        <v>102.64388354942311</v>
      </c>
      <c r="AF96" s="9"/>
      <c r="AG96" s="9"/>
      <c r="AH96" s="12">
        <f t="shared" si="8"/>
        <v>51.2</v>
      </c>
      <c r="AI96" s="12">
        <f t="shared" si="9"/>
        <v>46.1</v>
      </c>
    </row>
    <row r="97" spans="1:35" ht="15.75" customHeight="1">
      <c r="A97" s="1" t="s">
        <v>193</v>
      </c>
      <c r="B97" s="7" t="s">
        <v>101</v>
      </c>
      <c r="C97" s="4" t="s">
        <v>97</v>
      </c>
      <c r="D97" s="4">
        <v>35</v>
      </c>
      <c r="E97" s="4">
        <v>445</v>
      </c>
      <c r="F97" s="4">
        <v>35</v>
      </c>
      <c r="G97" s="4">
        <v>15</v>
      </c>
      <c r="H97" s="4">
        <v>12.7</v>
      </c>
      <c r="I97" s="4">
        <v>1.2</v>
      </c>
      <c r="J97" s="4">
        <v>3.5</v>
      </c>
      <c r="K97" s="4">
        <v>0.33300000000000002</v>
      </c>
      <c r="L97" s="4">
        <v>0.6</v>
      </c>
      <c r="M97" s="4">
        <v>2</v>
      </c>
      <c r="N97" s="4">
        <v>0.31900000000000001</v>
      </c>
      <c r="O97" s="4">
        <v>0.5</v>
      </c>
      <c r="P97" s="4">
        <v>1.5</v>
      </c>
      <c r="Q97" s="4">
        <v>0.35199999999999998</v>
      </c>
      <c r="R97" s="4">
        <v>0.2</v>
      </c>
      <c r="S97" s="4">
        <v>0.3</v>
      </c>
      <c r="T97" s="4">
        <v>0.66700000000000004</v>
      </c>
      <c r="U97" s="4">
        <v>0.5</v>
      </c>
      <c r="V97" s="4">
        <v>2</v>
      </c>
      <c r="W97" s="4">
        <v>0.8</v>
      </c>
      <c r="X97" s="4">
        <v>0.4</v>
      </c>
      <c r="Y97" s="4">
        <v>0.2</v>
      </c>
      <c r="Z97" s="4">
        <v>0.6</v>
      </c>
      <c r="AA97" s="4">
        <v>1.2</v>
      </c>
      <c r="AB97" s="4">
        <v>3.1</v>
      </c>
      <c r="AC97" s="10">
        <f t="shared" si="5"/>
        <v>0.73251417769376181</v>
      </c>
      <c r="AD97" s="10">
        <f t="shared" si="6"/>
        <v>0.16666666666666669</v>
      </c>
      <c r="AE97" s="12">
        <f t="shared" si="7"/>
        <v>88.114054158271813</v>
      </c>
      <c r="AF97" s="9"/>
      <c r="AG97" s="9"/>
      <c r="AH97" s="12">
        <f t="shared" si="8"/>
        <v>46.7</v>
      </c>
      <c r="AI97" s="12">
        <f t="shared" si="9"/>
        <v>19.2</v>
      </c>
    </row>
    <row r="98" spans="1:35" ht="15.75" customHeight="1">
      <c r="A98" s="1" t="s">
        <v>194</v>
      </c>
      <c r="B98" s="7" t="s">
        <v>128</v>
      </c>
      <c r="C98" s="4" t="s">
        <v>8</v>
      </c>
      <c r="D98" s="4">
        <v>32</v>
      </c>
      <c r="E98" s="4">
        <v>441</v>
      </c>
      <c r="F98" s="4">
        <v>32</v>
      </c>
      <c r="G98" s="4">
        <v>10</v>
      </c>
      <c r="H98" s="4">
        <v>13.8</v>
      </c>
      <c r="I98" s="4">
        <v>1.8</v>
      </c>
      <c r="J98" s="4">
        <v>5</v>
      </c>
      <c r="K98" s="4">
        <v>0.34799999999999998</v>
      </c>
      <c r="L98" s="4">
        <v>0.3</v>
      </c>
      <c r="M98" s="4">
        <v>1.6</v>
      </c>
      <c r="N98" s="4">
        <v>0.17299999999999999</v>
      </c>
      <c r="O98" s="4">
        <v>1.5</v>
      </c>
      <c r="P98" s="4">
        <v>3.4</v>
      </c>
      <c r="Q98" s="4">
        <v>0.43099999999999999</v>
      </c>
      <c r="R98" s="4">
        <v>0.7</v>
      </c>
      <c r="S98" s="4">
        <v>1.1000000000000001</v>
      </c>
      <c r="T98" s="4">
        <v>0.61099999999999999</v>
      </c>
      <c r="U98" s="4">
        <v>0.2</v>
      </c>
      <c r="V98" s="4">
        <v>1.4</v>
      </c>
      <c r="W98" s="4">
        <v>1.3</v>
      </c>
      <c r="X98" s="4">
        <v>0.6</v>
      </c>
      <c r="Y98" s="4">
        <v>0.3</v>
      </c>
      <c r="Z98" s="4">
        <v>0.9</v>
      </c>
      <c r="AA98" s="4">
        <v>1.6</v>
      </c>
      <c r="AB98" s="4">
        <v>4.5</v>
      </c>
      <c r="AC98" s="10">
        <f t="shared" si="5"/>
        <v>0.70488721804511278</v>
      </c>
      <c r="AD98" s="10">
        <f t="shared" si="6"/>
        <v>0.18749999999999997</v>
      </c>
      <c r="AE98" s="12">
        <f t="shared" si="7"/>
        <v>84.790810058923952</v>
      </c>
      <c r="AF98" s="9"/>
      <c r="AG98" s="9"/>
      <c r="AH98" s="12">
        <f t="shared" si="8"/>
        <v>51.9</v>
      </c>
      <c r="AI98" s="12">
        <f t="shared" si="9"/>
        <v>16</v>
      </c>
    </row>
    <row r="99" spans="1:35" ht="15.75" customHeight="1">
      <c r="A99" s="1" t="s">
        <v>195</v>
      </c>
      <c r="B99" s="7" t="s">
        <v>110</v>
      </c>
      <c r="C99" s="4" t="s">
        <v>8</v>
      </c>
      <c r="D99" s="4">
        <v>33</v>
      </c>
      <c r="E99" s="4">
        <v>441</v>
      </c>
      <c r="F99" s="4">
        <v>33</v>
      </c>
      <c r="G99" s="4">
        <v>5</v>
      </c>
      <c r="H99" s="4">
        <v>13.4</v>
      </c>
      <c r="I99" s="4">
        <v>1.1000000000000001</v>
      </c>
      <c r="J99" s="4">
        <v>4</v>
      </c>
      <c r="K99" s="4">
        <v>0.28199999999999997</v>
      </c>
      <c r="L99" s="4">
        <v>0.5</v>
      </c>
      <c r="M99" s="4">
        <v>1.9</v>
      </c>
      <c r="N99" s="4">
        <v>0.27400000000000002</v>
      </c>
      <c r="O99" s="4">
        <v>0.6</v>
      </c>
      <c r="P99" s="4">
        <v>2.1</v>
      </c>
      <c r="Q99" s="4">
        <v>0.28999999999999998</v>
      </c>
      <c r="R99" s="4">
        <v>0.5</v>
      </c>
      <c r="S99" s="4">
        <v>0.5</v>
      </c>
      <c r="T99" s="4">
        <v>0.88200000000000001</v>
      </c>
      <c r="U99" s="4">
        <v>0.1</v>
      </c>
      <c r="V99" s="4">
        <v>1</v>
      </c>
      <c r="W99" s="4">
        <v>1.9</v>
      </c>
      <c r="X99" s="4">
        <v>0.3</v>
      </c>
      <c r="Y99" s="4">
        <v>0.2</v>
      </c>
      <c r="Z99" s="4">
        <v>0.8</v>
      </c>
      <c r="AA99" s="4">
        <v>0.8</v>
      </c>
      <c r="AB99" s="4">
        <v>3.2</v>
      </c>
      <c r="AC99" s="10">
        <f t="shared" si="5"/>
        <v>0.63745019920318735</v>
      </c>
      <c r="AD99" s="10">
        <f t="shared" si="6"/>
        <v>0.25</v>
      </c>
      <c r="AE99" s="12">
        <f t="shared" si="7"/>
        <v>76.678818084627963</v>
      </c>
      <c r="AF99" s="9"/>
      <c r="AG99" s="9"/>
      <c r="AH99" s="12">
        <f t="shared" si="8"/>
        <v>64.099999999999994</v>
      </c>
      <c r="AI99" s="12">
        <f t="shared" si="9"/>
        <v>12.1</v>
      </c>
    </row>
    <row r="100" spans="1:35" ht="15.75" customHeight="1">
      <c r="A100" s="1" t="s">
        <v>196</v>
      </c>
      <c r="B100" s="7" t="s">
        <v>93</v>
      </c>
      <c r="C100" s="4" t="s">
        <v>91</v>
      </c>
      <c r="D100" s="4">
        <v>37</v>
      </c>
      <c r="E100" s="4">
        <v>437</v>
      </c>
      <c r="F100" s="4">
        <v>37</v>
      </c>
      <c r="G100" s="4">
        <v>0</v>
      </c>
      <c r="H100" s="4">
        <v>11.8</v>
      </c>
      <c r="I100" s="4">
        <v>1.3</v>
      </c>
      <c r="J100" s="4">
        <v>2.7</v>
      </c>
      <c r="K100" s="4">
        <v>0.495</v>
      </c>
      <c r="L100" s="4">
        <v>0</v>
      </c>
      <c r="M100" s="4">
        <v>0</v>
      </c>
      <c r="N100" s="4">
        <v>0</v>
      </c>
      <c r="O100" s="4">
        <v>1.3</v>
      </c>
      <c r="P100" s="4">
        <v>2.7</v>
      </c>
      <c r="Q100" s="4">
        <v>0.495</v>
      </c>
      <c r="R100" s="4">
        <v>0.7</v>
      </c>
      <c r="S100" s="4">
        <v>1.1000000000000001</v>
      </c>
      <c r="T100" s="4">
        <v>0.65900000000000003</v>
      </c>
      <c r="U100" s="4">
        <v>0.8</v>
      </c>
      <c r="V100" s="4">
        <v>2.5</v>
      </c>
      <c r="W100" s="4">
        <v>0.2</v>
      </c>
      <c r="X100" s="4">
        <v>0.4</v>
      </c>
      <c r="Y100" s="4">
        <v>0.6</v>
      </c>
      <c r="Z100" s="4">
        <v>0.8</v>
      </c>
      <c r="AA100" s="4">
        <v>1.7</v>
      </c>
      <c r="AB100" s="4">
        <v>3.4</v>
      </c>
      <c r="AC100" s="10">
        <f t="shared" si="5"/>
        <v>0.85341365461847385</v>
      </c>
      <c r="AD100" s="10">
        <f t="shared" si="6"/>
        <v>0.35294117647058826</v>
      </c>
      <c r="AE100" s="12">
        <f t="shared" si="7"/>
        <v>102.65703964831434</v>
      </c>
      <c r="AF100" s="9"/>
      <c r="AG100" s="9"/>
      <c r="AH100" s="12">
        <f t="shared" si="8"/>
        <v>76.900000000000006</v>
      </c>
      <c r="AI100" s="12">
        <f t="shared" si="9"/>
        <v>46.7</v>
      </c>
    </row>
    <row r="101" spans="1:35" ht="15.75" customHeight="1">
      <c r="A101" s="1" t="s">
        <v>197</v>
      </c>
      <c r="B101" s="7" t="s">
        <v>115</v>
      </c>
      <c r="C101" s="4" t="s">
        <v>8</v>
      </c>
      <c r="D101" s="4">
        <v>18</v>
      </c>
      <c r="E101" s="4">
        <v>419</v>
      </c>
      <c r="F101" s="4">
        <v>18</v>
      </c>
      <c r="G101" s="4">
        <v>18</v>
      </c>
      <c r="H101" s="4">
        <v>23.3</v>
      </c>
      <c r="I101" s="4">
        <v>4.5</v>
      </c>
      <c r="J101" s="4">
        <v>11.1</v>
      </c>
      <c r="K101" s="4">
        <v>0.40500000000000003</v>
      </c>
      <c r="L101" s="4">
        <v>0.9</v>
      </c>
      <c r="M101" s="4">
        <v>3.3</v>
      </c>
      <c r="N101" s="4">
        <v>0.27100000000000002</v>
      </c>
      <c r="O101" s="4">
        <v>3.6</v>
      </c>
      <c r="P101" s="4">
        <v>7.8</v>
      </c>
      <c r="Q101" s="4">
        <v>0.46100000000000002</v>
      </c>
      <c r="R101" s="4">
        <v>2.2999999999999998</v>
      </c>
      <c r="S101" s="4">
        <v>3.1</v>
      </c>
      <c r="T101" s="4">
        <v>0.75</v>
      </c>
      <c r="U101" s="4">
        <v>0.6</v>
      </c>
      <c r="V101" s="4">
        <v>4.0999999999999996</v>
      </c>
      <c r="W101" s="4">
        <v>3.1</v>
      </c>
      <c r="X101" s="4">
        <v>0.9</v>
      </c>
      <c r="Y101" s="4">
        <v>0.4</v>
      </c>
      <c r="Z101" s="4">
        <v>2.2000000000000002</v>
      </c>
      <c r="AA101" s="4">
        <v>1.4</v>
      </c>
      <c r="AB101" s="4">
        <v>12.2</v>
      </c>
      <c r="AC101" s="10">
        <f t="shared" si="5"/>
        <v>0.83196944899072545</v>
      </c>
      <c r="AD101" s="10">
        <f t="shared" si="6"/>
        <v>0.28571428571428575</v>
      </c>
      <c r="AE101" s="12">
        <f t="shared" si="7"/>
        <v>100.07751838633203</v>
      </c>
      <c r="AF101" s="9"/>
      <c r="AG101" s="9"/>
      <c r="AH101" s="12">
        <f t="shared" si="8"/>
        <v>69.8</v>
      </c>
      <c r="AI101" s="12">
        <f t="shared" si="9"/>
        <v>39.700000000000003</v>
      </c>
    </row>
    <row r="102" spans="1:35" ht="15.75" customHeight="1">
      <c r="A102" s="1" t="s">
        <v>198</v>
      </c>
      <c r="B102" s="7" t="s">
        <v>83</v>
      </c>
      <c r="C102" s="4" t="s">
        <v>91</v>
      </c>
      <c r="D102" s="4">
        <v>22</v>
      </c>
      <c r="E102" s="4">
        <v>415</v>
      </c>
      <c r="F102" s="4">
        <v>22</v>
      </c>
      <c r="G102" s="4">
        <v>2</v>
      </c>
      <c r="H102" s="4">
        <v>18.899999999999999</v>
      </c>
      <c r="I102" s="4">
        <v>2.6</v>
      </c>
      <c r="J102" s="4">
        <v>5.2</v>
      </c>
      <c r="K102" s="4">
        <v>0.50900000000000001</v>
      </c>
      <c r="L102" s="4">
        <v>0.1</v>
      </c>
      <c r="M102" s="4">
        <v>0.5</v>
      </c>
      <c r="N102" s="4">
        <v>0.16700000000000001</v>
      </c>
      <c r="O102" s="4">
        <v>2.5</v>
      </c>
      <c r="P102" s="4">
        <v>4.5999999999999996</v>
      </c>
      <c r="Q102" s="4">
        <v>0.54900000000000004</v>
      </c>
      <c r="R102" s="4">
        <v>1</v>
      </c>
      <c r="S102" s="4">
        <v>1.3</v>
      </c>
      <c r="T102" s="4">
        <v>0.78600000000000003</v>
      </c>
      <c r="U102" s="4">
        <v>1.4</v>
      </c>
      <c r="V102" s="4">
        <v>4.7</v>
      </c>
      <c r="W102" s="4">
        <v>0.9</v>
      </c>
      <c r="X102" s="4">
        <v>0.5</v>
      </c>
      <c r="Y102" s="4">
        <v>0.7</v>
      </c>
      <c r="Z102" s="4">
        <v>1.2</v>
      </c>
      <c r="AA102" s="4">
        <v>3</v>
      </c>
      <c r="AB102" s="4">
        <v>6.4</v>
      </c>
      <c r="AC102" s="10">
        <f t="shared" si="5"/>
        <v>0.91795754446356859</v>
      </c>
      <c r="AD102" s="10">
        <f t="shared" si="6"/>
        <v>0.23333333333333331</v>
      </c>
      <c r="AE102" s="12">
        <f t="shared" si="7"/>
        <v>110.42101743684232</v>
      </c>
      <c r="AF102" s="9"/>
      <c r="AG102" s="9"/>
      <c r="AH102" s="12">
        <f t="shared" si="8"/>
        <v>62.8</v>
      </c>
      <c r="AI102" s="12">
        <f t="shared" si="9"/>
        <v>62.1</v>
      </c>
    </row>
    <row r="103" spans="1:35" ht="15.75" customHeight="1">
      <c r="A103" s="1" t="s">
        <v>199</v>
      </c>
      <c r="B103" s="7" t="s">
        <v>88</v>
      </c>
      <c r="C103" s="4" t="s">
        <v>8</v>
      </c>
      <c r="D103" s="4">
        <v>25</v>
      </c>
      <c r="E103" s="4">
        <v>405</v>
      </c>
      <c r="F103" s="4">
        <v>25</v>
      </c>
      <c r="G103" s="4">
        <v>6</v>
      </c>
      <c r="H103" s="4">
        <v>16.2</v>
      </c>
      <c r="I103" s="4">
        <v>2.1</v>
      </c>
      <c r="J103" s="4">
        <v>5</v>
      </c>
      <c r="K103" s="4">
        <v>0.41599999999999998</v>
      </c>
      <c r="L103" s="4">
        <v>0.6</v>
      </c>
      <c r="M103" s="4">
        <v>2</v>
      </c>
      <c r="N103" s="4">
        <v>0.3</v>
      </c>
      <c r="O103" s="4">
        <v>1.5</v>
      </c>
      <c r="P103" s="4">
        <v>3</v>
      </c>
      <c r="Q103" s="4">
        <v>0.49299999999999999</v>
      </c>
      <c r="R103" s="4">
        <v>0.5</v>
      </c>
      <c r="S103" s="4">
        <v>0.6</v>
      </c>
      <c r="T103" s="4">
        <v>0.8</v>
      </c>
      <c r="U103" s="4">
        <v>0.8</v>
      </c>
      <c r="V103" s="4">
        <v>1.8</v>
      </c>
      <c r="W103" s="4">
        <v>1.1000000000000001</v>
      </c>
      <c r="X103" s="4">
        <v>0.6</v>
      </c>
      <c r="Y103" s="4">
        <v>0.2</v>
      </c>
      <c r="Z103" s="4">
        <v>0.9</v>
      </c>
      <c r="AA103" s="4">
        <v>1.2</v>
      </c>
      <c r="AB103" s="4">
        <v>5.2</v>
      </c>
      <c r="AC103" s="10">
        <f t="shared" si="5"/>
        <v>0.84360804672290712</v>
      </c>
      <c r="AD103" s="10">
        <f t="shared" si="6"/>
        <v>0.16666666666666669</v>
      </c>
      <c r="AE103" s="12">
        <f t="shared" si="7"/>
        <v>101.47752409561201</v>
      </c>
      <c r="AF103" s="9"/>
      <c r="AG103" s="9"/>
      <c r="AH103" s="12">
        <f t="shared" si="8"/>
        <v>46.7</v>
      </c>
      <c r="AI103" s="12">
        <f t="shared" si="9"/>
        <v>42.3</v>
      </c>
    </row>
    <row r="104" spans="1:35" ht="15.75" customHeight="1">
      <c r="A104" s="1" t="s">
        <v>200</v>
      </c>
      <c r="B104" s="4" t="s">
        <v>90</v>
      </c>
      <c r="C104" s="4" t="s">
        <v>91</v>
      </c>
      <c r="D104" s="4">
        <v>38</v>
      </c>
      <c r="E104" s="4">
        <v>405</v>
      </c>
      <c r="F104" s="4">
        <v>38</v>
      </c>
      <c r="G104" s="4">
        <v>7</v>
      </c>
      <c r="H104" s="4">
        <v>10.7</v>
      </c>
      <c r="I104" s="4">
        <v>1.4</v>
      </c>
      <c r="J104" s="4">
        <v>2.8</v>
      </c>
      <c r="K104" s="4">
        <v>0.5</v>
      </c>
      <c r="L104" s="4">
        <v>0.6</v>
      </c>
      <c r="M104" s="4">
        <v>1.5</v>
      </c>
      <c r="N104" s="4">
        <v>0.38600000000000001</v>
      </c>
      <c r="O104" s="4">
        <v>0.8</v>
      </c>
      <c r="P104" s="4">
        <v>1.3</v>
      </c>
      <c r="Q104" s="4">
        <v>0.63300000000000001</v>
      </c>
      <c r="R104" s="4">
        <v>0.3</v>
      </c>
      <c r="S104" s="4">
        <v>0.4</v>
      </c>
      <c r="T104" s="4">
        <v>0.76500000000000001</v>
      </c>
      <c r="U104" s="4">
        <v>0.6</v>
      </c>
      <c r="V104" s="4">
        <v>1.9</v>
      </c>
      <c r="W104" s="4">
        <v>0.2</v>
      </c>
      <c r="X104" s="4">
        <v>0.3</v>
      </c>
      <c r="Y104" s="4">
        <v>0.1</v>
      </c>
      <c r="Z104" s="4">
        <v>0.4</v>
      </c>
      <c r="AA104" s="4">
        <v>1.6</v>
      </c>
      <c r="AB104" s="4">
        <v>3.7</v>
      </c>
      <c r="AC104" s="10">
        <f t="shared" si="5"/>
        <v>1.0959715639810428</v>
      </c>
      <c r="AD104" s="10">
        <f t="shared" si="6"/>
        <v>6.25E-2</v>
      </c>
      <c r="AE104" s="12">
        <f t="shared" si="7"/>
        <v>131.83430530804574</v>
      </c>
      <c r="AF104" s="9"/>
      <c r="AG104" s="9"/>
      <c r="AH104" s="12">
        <f t="shared" si="8"/>
        <v>19.2</v>
      </c>
      <c r="AI104" s="12">
        <f t="shared" si="9"/>
        <v>96.7</v>
      </c>
    </row>
    <row r="105" spans="1:35" ht="15.75" customHeight="1">
      <c r="A105" s="1" t="s">
        <v>201</v>
      </c>
      <c r="B105" s="7" t="s">
        <v>93</v>
      </c>
      <c r="C105" s="4" t="s">
        <v>8</v>
      </c>
      <c r="D105" s="4">
        <v>31</v>
      </c>
      <c r="E105" s="4">
        <v>393</v>
      </c>
      <c r="F105" s="4">
        <v>31</v>
      </c>
      <c r="G105" s="4">
        <v>1</v>
      </c>
      <c r="H105" s="4">
        <v>12.7</v>
      </c>
      <c r="I105" s="4">
        <v>0.8</v>
      </c>
      <c r="J105" s="4">
        <v>2.2999999999999998</v>
      </c>
      <c r="K105" s="4">
        <v>0.36099999999999999</v>
      </c>
      <c r="L105" s="4">
        <v>0.4</v>
      </c>
      <c r="M105" s="4">
        <v>1.2</v>
      </c>
      <c r="N105" s="4">
        <v>0.35099999999999998</v>
      </c>
      <c r="O105" s="4">
        <v>0.4</v>
      </c>
      <c r="P105" s="4">
        <v>1.1000000000000001</v>
      </c>
      <c r="Q105" s="4">
        <v>0.371</v>
      </c>
      <c r="R105" s="4">
        <v>1</v>
      </c>
      <c r="S105" s="4">
        <v>1.2</v>
      </c>
      <c r="T105" s="4">
        <v>0.83799999999999997</v>
      </c>
      <c r="U105" s="4">
        <v>0.4</v>
      </c>
      <c r="V105" s="4">
        <v>1.4</v>
      </c>
      <c r="W105" s="4">
        <v>1.9</v>
      </c>
      <c r="X105" s="4">
        <v>0.5</v>
      </c>
      <c r="Y105" s="4">
        <v>0.2</v>
      </c>
      <c r="Z105" s="4">
        <v>0.5</v>
      </c>
      <c r="AA105" s="4">
        <v>1</v>
      </c>
      <c r="AB105" s="4">
        <v>3.1</v>
      </c>
      <c r="AC105" s="10">
        <f t="shared" si="5"/>
        <v>0.93149038461538469</v>
      </c>
      <c r="AD105" s="10">
        <f t="shared" si="6"/>
        <v>0.2</v>
      </c>
      <c r="AE105" s="12">
        <f t="shared" si="7"/>
        <v>112.04888136953315</v>
      </c>
      <c r="AF105" s="9"/>
      <c r="AG105" s="9"/>
      <c r="AH105" s="12">
        <f t="shared" si="8"/>
        <v>53.800000000000004</v>
      </c>
      <c r="AI105" s="12">
        <f t="shared" si="9"/>
        <v>67.300000000000011</v>
      </c>
    </row>
    <row r="106" spans="1:35" ht="15.75" customHeight="1">
      <c r="A106" s="1" t="s">
        <v>202</v>
      </c>
      <c r="B106" s="7" t="s">
        <v>90</v>
      </c>
      <c r="C106" s="4" t="s">
        <v>8</v>
      </c>
      <c r="D106" s="4">
        <v>34</v>
      </c>
      <c r="E106" s="4">
        <v>392</v>
      </c>
      <c r="F106" s="4">
        <v>34</v>
      </c>
      <c r="G106" s="4">
        <v>2</v>
      </c>
      <c r="H106" s="4">
        <v>11.5</v>
      </c>
      <c r="I106" s="4">
        <v>0.8</v>
      </c>
      <c r="J106" s="4">
        <v>2.6</v>
      </c>
      <c r="K106" s="4">
        <v>0.307</v>
      </c>
      <c r="L106" s="4">
        <v>0.6</v>
      </c>
      <c r="M106" s="4">
        <v>1.8</v>
      </c>
      <c r="N106" s="4">
        <v>0.35499999999999998</v>
      </c>
      <c r="O106" s="4">
        <v>0.1</v>
      </c>
      <c r="P106" s="4">
        <v>0.8</v>
      </c>
      <c r="Q106" s="4">
        <v>0.192</v>
      </c>
      <c r="R106" s="4">
        <v>0.3</v>
      </c>
      <c r="S106" s="4">
        <v>0.4</v>
      </c>
      <c r="T106" s="4">
        <v>0.91700000000000004</v>
      </c>
      <c r="U106" s="4">
        <v>0.2</v>
      </c>
      <c r="V106" s="4">
        <v>1.6</v>
      </c>
      <c r="W106" s="4">
        <v>0.9</v>
      </c>
      <c r="X106" s="4">
        <v>0.2</v>
      </c>
      <c r="Y106" s="4">
        <v>0.2</v>
      </c>
      <c r="Z106" s="4">
        <v>0.6</v>
      </c>
      <c r="AA106" s="4">
        <v>0.9</v>
      </c>
      <c r="AB106" s="4">
        <v>2.6</v>
      </c>
      <c r="AC106" s="10">
        <f t="shared" si="5"/>
        <v>0.77014218009478663</v>
      </c>
      <c r="AD106" s="10">
        <f t="shared" si="6"/>
        <v>0.22222222222222224</v>
      </c>
      <c r="AE106" s="12">
        <f t="shared" si="7"/>
        <v>92.640322648896984</v>
      </c>
      <c r="AF106" s="9"/>
      <c r="AG106" s="9"/>
      <c r="AH106" s="12">
        <f t="shared" si="8"/>
        <v>60.8</v>
      </c>
      <c r="AI106" s="12">
        <f t="shared" si="9"/>
        <v>26.200000000000003</v>
      </c>
    </row>
    <row r="107" spans="1:35" ht="15.75" customHeight="1">
      <c r="A107" s="1" t="s">
        <v>203</v>
      </c>
      <c r="B107" s="7" t="s">
        <v>93</v>
      </c>
      <c r="C107" s="4" t="s">
        <v>8</v>
      </c>
      <c r="D107" s="4">
        <v>24</v>
      </c>
      <c r="E107" s="4">
        <v>392</v>
      </c>
      <c r="F107" s="4">
        <v>24</v>
      </c>
      <c r="G107" s="4">
        <v>0</v>
      </c>
      <c r="H107" s="4">
        <v>16.3</v>
      </c>
      <c r="I107" s="4">
        <v>1.6</v>
      </c>
      <c r="J107" s="4">
        <v>4.5</v>
      </c>
      <c r="K107" s="4">
        <v>0.34899999999999998</v>
      </c>
      <c r="L107" s="4">
        <v>0.3</v>
      </c>
      <c r="M107" s="4">
        <v>1</v>
      </c>
      <c r="N107" s="4">
        <v>0.25</v>
      </c>
      <c r="O107" s="4">
        <v>1.3</v>
      </c>
      <c r="P107" s="4">
        <v>3.5</v>
      </c>
      <c r="Q107" s="4">
        <v>0.376</v>
      </c>
      <c r="R107" s="4">
        <v>1.5</v>
      </c>
      <c r="S107" s="4">
        <v>1.9</v>
      </c>
      <c r="T107" s="4">
        <v>0.78300000000000003</v>
      </c>
      <c r="U107" s="4">
        <v>0.5</v>
      </c>
      <c r="V107" s="4">
        <v>1.5</v>
      </c>
      <c r="W107" s="4">
        <v>0.8</v>
      </c>
      <c r="X107" s="4">
        <v>0.5</v>
      </c>
      <c r="Y107" s="4">
        <v>0</v>
      </c>
      <c r="Z107" s="4">
        <v>0.6</v>
      </c>
      <c r="AA107" s="4">
        <v>1.2</v>
      </c>
      <c r="AB107" s="4">
        <v>4.9000000000000004</v>
      </c>
      <c r="AC107" s="10">
        <f t="shared" si="5"/>
        <v>0.82547169811320764</v>
      </c>
      <c r="AD107" s="10">
        <f t="shared" si="6"/>
        <v>0</v>
      </c>
      <c r="AE107" s="12">
        <f t="shared" si="7"/>
        <v>99.295904609884531</v>
      </c>
      <c r="AF107" s="9"/>
      <c r="AG107" s="9"/>
      <c r="AH107" s="12">
        <f t="shared" si="8"/>
        <v>0</v>
      </c>
      <c r="AI107" s="12">
        <f t="shared" si="9"/>
        <v>38.4</v>
      </c>
    </row>
    <row r="108" spans="1:35" ht="15.75" customHeight="1">
      <c r="A108" s="1" t="s">
        <v>204</v>
      </c>
      <c r="B108" s="7" t="s">
        <v>85</v>
      </c>
      <c r="C108" s="4" t="s">
        <v>8</v>
      </c>
      <c r="D108" s="4">
        <v>16</v>
      </c>
      <c r="E108" s="4">
        <v>379</v>
      </c>
      <c r="F108" s="4">
        <v>16</v>
      </c>
      <c r="G108" s="4">
        <v>8</v>
      </c>
      <c r="H108" s="4">
        <v>23.7</v>
      </c>
      <c r="I108" s="4">
        <v>2.6</v>
      </c>
      <c r="J108" s="4">
        <v>8.1999999999999993</v>
      </c>
      <c r="K108" s="4">
        <v>0.32100000000000001</v>
      </c>
      <c r="L108" s="4">
        <v>1.3</v>
      </c>
      <c r="M108" s="4">
        <v>4.3</v>
      </c>
      <c r="N108" s="4">
        <v>0.30399999999999999</v>
      </c>
      <c r="O108" s="4">
        <v>1.3</v>
      </c>
      <c r="P108" s="4">
        <v>3.9</v>
      </c>
      <c r="Q108" s="4">
        <v>0.33900000000000002</v>
      </c>
      <c r="R108" s="4">
        <v>1.5</v>
      </c>
      <c r="S108" s="4">
        <v>1.7</v>
      </c>
      <c r="T108" s="4">
        <v>0.88900000000000001</v>
      </c>
      <c r="U108" s="4">
        <v>0.1</v>
      </c>
      <c r="V108" s="4">
        <v>2.2999999999999998</v>
      </c>
      <c r="W108" s="4">
        <v>3.3</v>
      </c>
      <c r="X108" s="4">
        <v>1.1000000000000001</v>
      </c>
      <c r="Y108" s="4">
        <v>0.1</v>
      </c>
      <c r="Z108" s="4">
        <v>1.9</v>
      </c>
      <c r="AA108" s="4">
        <v>1.4</v>
      </c>
      <c r="AB108" s="4">
        <v>8.1</v>
      </c>
      <c r="AC108" s="10">
        <f t="shared" si="5"/>
        <v>0.74668141592920356</v>
      </c>
      <c r="AD108" s="10">
        <f t="shared" si="6"/>
        <v>7.1428571428571438E-2</v>
      </c>
      <c r="AE108" s="12">
        <f t="shared" si="7"/>
        <v>89.818229770382274</v>
      </c>
      <c r="AF108" s="9"/>
      <c r="AG108" s="9"/>
      <c r="AH108" s="12">
        <f t="shared" si="8"/>
        <v>21.099999999999998</v>
      </c>
      <c r="AI108" s="12">
        <f t="shared" si="9"/>
        <v>21.099999999999998</v>
      </c>
    </row>
    <row r="109" spans="1:35" ht="15.75" customHeight="1">
      <c r="A109" s="1" t="s">
        <v>205</v>
      </c>
      <c r="B109" s="7" t="s">
        <v>110</v>
      </c>
      <c r="C109" s="4" t="s">
        <v>8</v>
      </c>
      <c r="D109" s="4">
        <v>29</v>
      </c>
      <c r="E109" s="4">
        <v>379</v>
      </c>
      <c r="F109" s="4">
        <v>29</v>
      </c>
      <c r="G109" s="4">
        <v>0</v>
      </c>
      <c r="H109" s="4">
        <v>13.1</v>
      </c>
      <c r="I109" s="4">
        <v>0.8</v>
      </c>
      <c r="J109" s="4">
        <v>2.7</v>
      </c>
      <c r="K109" s="4">
        <v>0.30399999999999999</v>
      </c>
      <c r="L109" s="4">
        <v>0.3</v>
      </c>
      <c r="M109" s="4">
        <v>1.4</v>
      </c>
      <c r="N109" s="4">
        <v>0.24399999999999999</v>
      </c>
      <c r="O109" s="4">
        <v>0.5</v>
      </c>
      <c r="P109" s="4">
        <v>1.3</v>
      </c>
      <c r="Q109" s="4">
        <v>0.36799999999999999</v>
      </c>
      <c r="R109" s="4">
        <v>0.3</v>
      </c>
      <c r="S109" s="4">
        <v>0.4</v>
      </c>
      <c r="T109" s="4">
        <v>0.69199999999999995</v>
      </c>
      <c r="U109" s="4">
        <v>0.2</v>
      </c>
      <c r="V109" s="4">
        <v>1</v>
      </c>
      <c r="W109" s="4">
        <v>2.1</v>
      </c>
      <c r="X109" s="4">
        <v>0.6</v>
      </c>
      <c r="Y109" s="4">
        <v>0</v>
      </c>
      <c r="Z109" s="4">
        <v>1.2</v>
      </c>
      <c r="AA109" s="4">
        <v>0.9</v>
      </c>
      <c r="AB109" s="4">
        <v>2.2999999999999998</v>
      </c>
      <c r="AC109" s="10">
        <f t="shared" si="5"/>
        <v>0.56427870461236496</v>
      </c>
      <c r="AD109" s="10">
        <f t="shared" si="6"/>
        <v>0</v>
      </c>
      <c r="AE109" s="12">
        <f t="shared" si="7"/>
        <v>67.877026619626633</v>
      </c>
      <c r="AF109" s="9"/>
      <c r="AG109" s="9"/>
      <c r="AH109" s="12">
        <f t="shared" si="8"/>
        <v>0</v>
      </c>
      <c r="AI109" s="12">
        <f t="shared" si="9"/>
        <v>7.0000000000000009</v>
      </c>
    </row>
    <row r="110" spans="1:35" ht="15.75" customHeight="1">
      <c r="A110" s="1" t="s">
        <v>206</v>
      </c>
      <c r="B110" s="7" t="s">
        <v>104</v>
      </c>
      <c r="C110" s="4" t="s">
        <v>91</v>
      </c>
      <c r="D110" s="4">
        <v>26</v>
      </c>
      <c r="E110" s="4">
        <v>352</v>
      </c>
      <c r="F110" s="4">
        <v>26</v>
      </c>
      <c r="G110" s="4">
        <v>0</v>
      </c>
      <c r="H110" s="4">
        <v>13.5</v>
      </c>
      <c r="I110" s="4">
        <v>1.9</v>
      </c>
      <c r="J110" s="4">
        <v>3.3</v>
      </c>
      <c r="K110" s="4">
        <v>0.57499999999999996</v>
      </c>
      <c r="L110" s="4">
        <v>0</v>
      </c>
      <c r="M110" s="4">
        <v>0.1</v>
      </c>
      <c r="N110" s="4">
        <v>0</v>
      </c>
      <c r="O110" s="4">
        <v>1.9</v>
      </c>
      <c r="P110" s="4">
        <v>3.3</v>
      </c>
      <c r="Q110" s="4">
        <v>0.58799999999999997</v>
      </c>
      <c r="R110" s="4">
        <v>1.1000000000000001</v>
      </c>
      <c r="S110" s="4">
        <v>1.5</v>
      </c>
      <c r="T110" s="4">
        <v>0.7</v>
      </c>
      <c r="U110" s="4">
        <v>1.3</v>
      </c>
      <c r="V110" s="4">
        <v>4</v>
      </c>
      <c r="W110" s="4">
        <v>0.6</v>
      </c>
      <c r="X110" s="4">
        <v>0.9</v>
      </c>
      <c r="Y110" s="4">
        <v>0.7</v>
      </c>
      <c r="Z110" s="4">
        <v>0.5</v>
      </c>
      <c r="AA110" s="4">
        <v>1.6</v>
      </c>
      <c r="AB110" s="4">
        <v>4.9000000000000004</v>
      </c>
      <c r="AC110" s="10">
        <f t="shared" si="5"/>
        <v>1.0986547085201794</v>
      </c>
      <c r="AD110" s="10">
        <f t="shared" si="6"/>
        <v>0.43749999999999994</v>
      </c>
      <c r="AE110" s="12">
        <f t="shared" si="7"/>
        <v>132.15706048526334</v>
      </c>
      <c r="AF110" s="9"/>
      <c r="AG110" s="9"/>
      <c r="AH110" s="12">
        <f t="shared" si="8"/>
        <v>85.2</v>
      </c>
      <c r="AI110" s="12">
        <f t="shared" si="9"/>
        <v>98</v>
      </c>
    </row>
    <row r="111" spans="1:35" ht="15.75" customHeight="1">
      <c r="A111" s="1" t="s">
        <v>207</v>
      </c>
      <c r="B111" s="7" t="s">
        <v>101</v>
      </c>
      <c r="C111" s="4" t="s">
        <v>86</v>
      </c>
      <c r="D111" s="4">
        <v>12</v>
      </c>
      <c r="E111" s="4">
        <v>351</v>
      </c>
      <c r="F111" s="4">
        <v>12</v>
      </c>
      <c r="G111" s="4">
        <v>11</v>
      </c>
      <c r="H111" s="4">
        <v>29.3</v>
      </c>
      <c r="I111" s="4">
        <v>4.2</v>
      </c>
      <c r="J111" s="4">
        <v>8.6999999999999993</v>
      </c>
      <c r="K111" s="4">
        <v>0.48099999999999998</v>
      </c>
      <c r="L111" s="4">
        <v>0.8</v>
      </c>
      <c r="M111" s="4">
        <v>2.6</v>
      </c>
      <c r="N111" s="4">
        <v>0.32300000000000001</v>
      </c>
      <c r="O111" s="4">
        <v>3.3</v>
      </c>
      <c r="P111" s="4">
        <v>6.1</v>
      </c>
      <c r="Q111" s="4">
        <v>0.54800000000000004</v>
      </c>
      <c r="R111" s="4">
        <v>1.2</v>
      </c>
      <c r="S111" s="4">
        <v>1.6</v>
      </c>
      <c r="T111" s="4">
        <v>0.73699999999999999</v>
      </c>
      <c r="U111" s="4">
        <v>0.8</v>
      </c>
      <c r="V111" s="4">
        <v>4</v>
      </c>
      <c r="W111" s="4">
        <v>3.7</v>
      </c>
      <c r="X111" s="4">
        <v>1.7</v>
      </c>
      <c r="Y111" s="4">
        <v>0.3</v>
      </c>
      <c r="Z111" s="4">
        <v>1.4</v>
      </c>
      <c r="AA111" s="4">
        <v>1.8</v>
      </c>
      <c r="AB111" s="4">
        <v>10.3</v>
      </c>
      <c r="AC111" s="10">
        <f t="shared" si="5"/>
        <v>0.95335061088485751</v>
      </c>
      <c r="AD111" s="10">
        <f t="shared" si="6"/>
        <v>0.16666666666666666</v>
      </c>
      <c r="AE111" s="12">
        <f t="shared" si="7"/>
        <v>114.67844571118837</v>
      </c>
      <c r="AF111" s="9"/>
      <c r="AG111" s="9"/>
      <c r="AH111" s="12">
        <f t="shared" si="8"/>
        <v>46.1</v>
      </c>
      <c r="AI111" s="12">
        <f t="shared" si="9"/>
        <v>75.599999999999994</v>
      </c>
    </row>
    <row r="112" spans="1:35" ht="15.75" customHeight="1">
      <c r="A112" s="1" t="s">
        <v>208</v>
      </c>
      <c r="B112" s="7" t="s">
        <v>99</v>
      </c>
      <c r="C112" s="4" t="s">
        <v>86</v>
      </c>
      <c r="D112" s="4">
        <v>31</v>
      </c>
      <c r="E112" s="4">
        <v>336</v>
      </c>
      <c r="F112" s="4">
        <v>31</v>
      </c>
      <c r="G112" s="4">
        <v>3</v>
      </c>
      <c r="H112" s="4">
        <v>10.8</v>
      </c>
      <c r="I112" s="4">
        <v>1.1000000000000001</v>
      </c>
      <c r="J112" s="4">
        <v>2.8</v>
      </c>
      <c r="K112" s="4">
        <v>0.40699999999999997</v>
      </c>
      <c r="L112" s="4">
        <v>0.5</v>
      </c>
      <c r="M112" s="4">
        <v>1.7</v>
      </c>
      <c r="N112" s="4">
        <v>0.32100000000000001</v>
      </c>
      <c r="O112" s="4">
        <v>0.6</v>
      </c>
      <c r="P112" s="4">
        <v>1.1000000000000001</v>
      </c>
      <c r="Q112" s="4">
        <v>0.54500000000000004</v>
      </c>
      <c r="R112" s="4">
        <v>0.4</v>
      </c>
      <c r="S112" s="4">
        <v>0.6</v>
      </c>
      <c r="T112" s="4">
        <v>0.55000000000000004</v>
      </c>
      <c r="U112" s="4">
        <v>0.5</v>
      </c>
      <c r="V112" s="4">
        <v>1.5</v>
      </c>
      <c r="W112" s="4">
        <v>0.3</v>
      </c>
      <c r="X112" s="4">
        <v>0.5</v>
      </c>
      <c r="Y112" s="4">
        <v>0.4</v>
      </c>
      <c r="Z112" s="4">
        <v>0.5</v>
      </c>
      <c r="AA112" s="4">
        <v>0.9</v>
      </c>
      <c r="AB112" s="4">
        <v>3.2</v>
      </c>
      <c r="AC112" s="10">
        <f t="shared" si="5"/>
        <v>0.89786756453423122</v>
      </c>
      <c r="AD112" s="10">
        <f t="shared" si="6"/>
        <v>0.44444444444444448</v>
      </c>
      <c r="AE112" s="12">
        <f t="shared" si="7"/>
        <v>108.00439584310672</v>
      </c>
      <c r="AF112" s="9"/>
      <c r="AG112" s="9"/>
      <c r="AH112" s="12">
        <f t="shared" si="8"/>
        <v>86.5</v>
      </c>
      <c r="AI112" s="12">
        <f t="shared" si="9"/>
        <v>55.7</v>
      </c>
    </row>
    <row r="113" spans="1:35" ht="15.75" customHeight="1">
      <c r="A113" s="1" t="s">
        <v>209</v>
      </c>
      <c r="B113" s="7" t="s">
        <v>85</v>
      </c>
      <c r="C113" s="4" t="s">
        <v>8</v>
      </c>
      <c r="D113" s="4">
        <v>21</v>
      </c>
      <c r="E113" s="4">
        <v>335</v>
      </c>
      <c r="F113" s="4">
        <v>21</v>
      </c>
      <c r="G113" s="4">
        <v>12</v>
      </c>
      <c r="H113" s="4">
        <v>16</v>
      </c>
      <c r="I113" s="4">
        <v>1.5</v>
      </c>
      <c r="J113" s="4">
        <v>3.6</v>
      </c>
      <c r="K113" s="4">
        <v>0.42699999999999999</v>
      </c>
      <c r="L113" s="4">
        <v>0.3</v>
      </c>
      <c r="M113" s="4">
        <v>1</v>
      </c>
      <c r="N113" s="4">
        <v>0.35</v>
      </c>
      <c r="O113" s="4">
        <v>1.2</v>
      </c>
      <c r="P113" s="4">
        <v>2.6</v>
      </c>
      <c r="Q113" s="4">
        <v>0.45500000000000002</v>
      </c>
      <c r="R113" s="4">
        <v>1</v>
      </c>
      <c r="S113" s="4">
        <v>1.1000000000000001</v>
      </c>
      <c r="T113" s="4">
        <v>0.87</v>
      </c>
      <c r="U113" s="4">
        <v>0.3</v>
      </c>
      <c r="V113" s="4">
        <v>1.8</v>
      </c>
      <c r="W113" s="4">
        <v>2.6</v>
      </c>
      <c r="X113" s="4">
        <v>0.7</v>
      </c>
      <c r="Y113" s="4">
        <v>0</v>
      </c>
      <c r="Z113" s="4">
        <v>1.2</v>
      </c>
      <c r="AA113" s="4">
        <v>2.1</v>
      </c>
      <c r="AB113" s="4">
        <v>4.3</v>
      </c>
      <c r="AC113" s="10">
        <f t="shared" si="5"/>
        <v>0.81377744133232388</v>
      </c>
      <c r="AD113" s="10">
        <f t="shared" si="6"/>
        <v>0</v>
      </c>
      <c r="AE113" s="12">
        <f t="shared" si="7"/>
        <v>97.88920367943193</v>
      </c>
      <c r="AF113" s="9"/>
      <c r="AG113" s="9"/>
      <c r="AH113" s="12">
        <f t="shared" si="8"/>
        <v>0</v>
      </c>
      <c r="AI113" s="12">
        <f t="shared" si="9"/>
        <v>35.799999999999997</v>
      </c>
    </row>
    <row r="114" spans="1:35" ht="15.75" customHeight="1">
      <c r="A114" s="1" t="s">
        <v>210</v>
      </c>
      <c r="B114" s="7" t="s">
        <v>85</v>
      </c>
      <c r="C114" s="4" t="s">
        <v>86</v>
      </c>
      <c r="D114" s="4">
        <v>15</v>
      </c>
      <c r="E114" s="4">
        <v>329</v>
      </c>
      <c r="F114" s="4">
        <v>15</v>
      </c>
      <c r="G114" s="4">
        <v>15</v>
      </c>
      <c r="H114" s="4">
        <v>21.9</v>
      </c>
      <c r="I114" s="4">
        <v>2.7</v>
      </c>
      <c r="J114" s="4">
        <v>6.9</v>
      </c>
      <c r="K114" s="4">
        <v>0.39800000000000002</v>
      </c>
      <c r="L114" s="4">
        <v>0.7</v>
      </c>
      <c r="M114" s="4">
        <v>2.1</v>
      </c>
      <c r="N114" s="4">
        <v>0.32300000000000001</v>
      </c>
      <c r="O114" s="4">
        <v>2.1</v>
      </c>
      <c r="P114" s="4">
        <v>4.8</v>
      </c>
      <c r="Q114" s="4">
        <v>0.43099999999999999</v>
      </c>
      <c r="R114" s="4">
        <v>1.4</v>
      </c>
      <c r="S114" s="4">
        <v>1.7</v>
      </c>
      <c r="T114" s="4">
        <v>0.84</v>
      </c>
      <c r="U114" s="4">
        <v>1.2</v>
      </c>
      <c r="V114" s="4">
        <v>5.3</v>
      </c>
      <c r="W114" s="4">
        <v>1.7</v>
      </c>
      <c r="X114" s="4">
        <v>1.1000000000000001</v>
      </c>
      <c r="Y114" s="4">
        <v>2.2999999999999998</v>
      </c>
      <c r="Z114" s="4">
        <v>2.2999999999999998</v>
      </c>
      <c r="AA114" s="4">
        <v>4</v>
      </c>
      <c r="AB114" s="4">
        <v>7.5</v>
      </c>
      <c r="AC114" s="10">
        <f t="shared" si="5"/>
        <v>0.75392038600723765</v>
      </c>
      <c r="AD114" s="10">
        <f t="shared" si="6"/>
        <v>0.57499999999999996</v>
      </c>
      <c r="AE114" s="12">
        <f t="shared" si="7"/>
        <v>90.689004727276924</v>
      </c>
      <c r="AF114" s="9"/>
      <c r="AG114" s="9"/>
      <c r="AH114" s="12">
        <f t="shared" si="8"/>
        <v>94.8</v>
      </c>
      <c r="AI114" s="12">
        <f t="shared" si="9"/>
        <v>23.7</v>
      </c>
    </row>
    <row r="115" spans="1:35" ht="15.75" customHeight="1">
      <c r="A115" s="1" t="s">
        <v>211</v>
      </c>
      <c r="B115" s="7" t="s">
        <v>110</v>
      </c>
      <c r="C115" s="4" t="s">
        <v>8</v>
      </c>
      <c r="D115" s="4">
        <v>22</v>
      </c>
      <c r="E115" s="4">
        <v>328</v>
      </c>
      <c r="F115" s="4">
        <v>22</v>
      </c>
      <c r="G115" s="4">
        <v>4</v>
      </c>
      <c r="H115" s="4">
        <v>14.9</v>
      </c>
      <c r="I115" s="4">
        <v>1</v>
      </c>
      <c r="J115" s="4">
        <v>2.8</v>
      </c>
      <c r="K115" s="4">
        <v>0.33900000000000002</v>
      </c>
      <c r="L115" s="4">
        <v>0.3</v>
      </c>
      <c r="M115" s="4">
        <v>1.4</v>
      </c>
      <c r="N115" s="4">
        <v>0.2</v>
      </c>
      <c r="O115" s="4">
        <v>0.7</v>
      </c>
      <c r="P115" s="4">
        <v>1.5</v>
      </c>
      <c r="Q115" s="4">
        <v>0.46899999999999997</v>
      </c>
      <c r="R115" s="4">
        <v>0.5</v>
      </c>
      <c r="S115" s="4">
        <v>0.8</v>
      </c>
      <c r="T115" s="4">
        <v>0.55600000000000005</v>
      </c>
      <c r="U115" s="4">
        <v>0.3</v>
      </c>
      <c r="V115" s="4">
        <v>1.3</v>
      </c>
      <c r="W115" s="4">
        <v>1.3</v>
      </c>
      <c r="X115" s="4">
        <v>0.7</v>
      </c>
      <c r="Y115" s="4">
        <v>0.5</v>
      </c>
      <c r="Z115" s="4">
        <v>1</v>
      </c>
      <c r="AA115" s="4">
        <v>1</v>
      </c>
      <c r="AB115" s="4">
        <v>2.6</v>
      </c>
      <c r="AC115" s="10">
        <f t="shared" si="5"/>
        <v>0.62620423892100208</v>
      </c>
      <c r="AD115" s="10">
        <f t="shared" si="6"/>
        <v>0.5</v>
      </c>
      <c r="AE115" s="12">
        <f t="shared" si="7"/>
        <v>75.326042693322819</v>
      </c>
      <c r="AF115" s="9"/>
      <c r="AG115" s="9"/>
      <c r="AH115" s="12">
        <f t="shared" si="8"/>
        <v>89.7</v>
      </c>
      <c r="AI115" s="12">
        <f t="shared" si="9"/>
        <v>11.5</v>
      </c>
    </row>
    <row r="116" spans="1:35" ht="15.75" customHeight="1">
      <c r="A116" s="1" t="s">
        <v>212</v>
      </c>
      <c r="B116" s="7" t="s">
        <v>88</v>
      </c>
      <c r="C116" s="4" t="s">
        <v>8</v>
      </c>
      <c r="D116" s="4">
        <v>17</v>
      </c>
      <c r="E116" s="4">
        <v>304</v>
      </c>
      <c r="F116" s="4">
        <v>17</v>
      </c>
      <c r="G116" s="4">
        <v>2</v>
      </c>
      <c r="H116" s="4">
        <v>17.899999999999999</v>
      </c>
      <c r="I116" s="4">
        <v>2.9</v>
      </c>
      <c r="J116" s="4">
        <v>8.1</v>
      </c>
      <c r="K116" s="4">
        <v>0.35499999999999998</v>
      </c>
      <c r="L116" s="4">
        <v>0.8</v>
      </c>
      <c r="M116" s="4">
        <v>2.1</v>
      </c>
      <c r="N116" s="4">
        <v>0.38900000000000001</v>
      </c>
      <c r="O116" s="4">
        <v>2.1</v>
      </c>
      <c r="P116" s="4">
        <v>6</v>
      </c>
      <c r="Q116" s="4">
        <v>0.34300000000000003</v>
      </c>
      <c r="R116" s="4">
        <v>2</v>
      </c>
      <c r="S116" s="4">
        <v>2.5</v>
      </c>
      <c r="T116" s="4">
        <v>0.79100000000000004</v>
      </c>
      <c r="U116" s="4">
        <v>0.9</v>
      </c>
      <c r="V116" s="4">
        <v>3.3</v>
      </c>
      <c r="W116" s="4">
        <v>1.4</v>
      </c>
      <c r="X116" s="4">
        <v>0.9</v>
      </c>
      <c r="Y116" s="4">
        <v>0.2</v>
      </c>
      <c r="Z116" s="4">
        <v>1.1000000000000001</v>
      </c>
      <c r="AA116" s="4">
        <v>2.1</v>
      </c>
      <c r="AB116" s="4">
        <v>8.6</v>
      </c>
      <c r="AC116" s="10">
        <f t="shared" si="5"/>
        <v>0.83495145631067968</v>
      </c>
      <c r="AD116" s="10">
        <f t="shared" si="6"/>
        <v>9.5238095238095233E-2</v>
      </c>
      <c r="AE116" s="12">
        <f t="shared" si="7"/>
        <v>100.4362237363337</v>
      </c>
      <c r="AF116" s="9"/>
      <c r="AG116" s="9"/>
      <c r="AH116" s="12">
        <f t="shared" si="8"/>
        <v>27.500000000000004</v>
      </c>
      <c r="AI116" s="12">
        <f t="shared" si="9"/>
        <v>40.300000000000004</v>
      </c>
    </row>
    <row r="117" spans="1:35" ht="15.75" customHeight="1">
      <c r="A117" s="1" t="s">
        <v>213</v>
      </c>
      <c r="B117" s="4" t="s">
        <v>85</v>
      </c>
      <c r="C117" s="4" t="s">
        <v>8</v>
      </c>
      <c r="D117" s="4">
        <v>29</v>
      </c>
      <c r="E117" s="4">
        <v>257</v>
      </c>
      <c r="F117" s="4">
        <v>29</v>
      </c>
      <c r="G117" s="4">
        <v>0</v>
      </c>
      <c r="H117" s="4">
        <v>8.9</v>
      </c>
      <c r="I117" s="4">
        <v>1.2</v>
      </c>
      <c r="J117" s="4">
        <v>3.9</v>
      </c>
      <c r="K117" s="4">
        <v>0.32100000000000001</v>
      </c>
      <c r="L117" s="4">
        <v>0.4</v>
      </c>
      <c r="M117" s="4">
        <v>1.3</v>
      </c>
      <c r="N117" s="4">
        <v>0.29699999999999999</v>
      </c>
      <c r="O117" s="4">
        <v>0.9</v>
      </c>
      <c r="P117" s="4">
        <v>2.6</v>
      </c>
      <c r="Q117" s="4">
        <v>0.33300000000000002</v>
      </c>
      <c r="R117" s="4">
        <v>0.7</v>
      </c>
      <c r="S117" s="4">
        <v>1</v>
      </c>
      <c r="T117" s="4">
        <v>0.69</v>
      </c>
      <c r="U117" s="4">
        <v>0.1</v>
      </c>
      <c r="V117" s="4">
        <v>0.6</v>
      </c>
      <c r="W117" s="4">
        <v>0.6</v>
      </c>
      <c r="X117" s="4">
        <v>0.3</v>
      </c>
      <c r="Y117" s="4">
        <v>0.1</v>
      </c>
      <c r="Z117" s="4">
        <v>0.7</v>
      </c>
      <c r="AA117" s="4">
        <v>0.8</v>
      </c>
      <c r="AB117" s="4">
        <v>3.6</v>
      </c>
      <c r="AC117" s="10">
        <f t="shared" si="5"/>
        <v>0.7142857142857143</v>
      </c>
      <c r="AD117" s="10">
        <f t="shared" si="6"/>
        <v>0.125</v>
      </c>
      <c r="AE117" s="12">
        <f t="shared" si="7"/>
        <v>85.92135419304293</v>
      </c>
      <c r="AF117" s="9"/>
      <c r="AG117" s="9"/>
      <c r="AH117" s="12">
        <f t="shared" si="8"/>
        <v>35.199999999999996</v>
      </c>
      <c r="AI117" s="12">
        <f t="shared" si="9"/>
        <v>17.299999999999997</v>
      </c>
    </row>
    <row r="118" spans="1:35" ht="15.75" customHeight="1">
      <c r="A118" s="1" t="s">
        <v>214</v>
      </c>
      <c r="B118" s="7" t="s">
        <v>104</v>
      </c>
      <c r="C118" s="4" t="s">
        <v>8</v>
      </c>
      <c r="D118" s="4">
        <v>26</v>
      </c>
      <c r="E118" s="4">
        <v>257</v>
      </c>
      <c r="F118" s="4">
        <v>26</v>
      </c>
      <c r="G118" s="4">
        <v>0</v>
      </c>
      <c r="H118" s="4">
        <v>9.9</v>
      </c>
      <c r="I118" s="4">
        <v>1</v>
      </c>
      <c r="J118" s="4">
        <v>2.8</v>
      </c>
      <c r="K118" s="4">
        <v>0.33800000000000002</v>
      </c>
      <c r="L118" s="4">
        <v>0.6</v>
      </c>
      <c r="M118" s="4">
        <v>1.6</v>
      </c>
      <c r="N118" s="4">
        <v>0.38100000000000001</v>
      </c>
      <c r="O118" s="4">
        <v>0.3</v>
      </c>
      <c r="P118" s="4">
        <v>1.2</v>
      </c>
      <c r="Q118" s="4">
        <v>0.28100000000000003</v>
      </c>
      <c r="R118" s="4">
        <v>0.8</v>
      </c>
      <c r="S118" s="4">
        <v>1</v>
      </c>
      <c r="T118" s="4">
        <v>0.77800000000000002</v>
      </c>
      <c r="U118" s="4">
        <v>0.3</v>
      </c>
      <c r="V118" s="4">
        <v>0.8</v>
      </c>
      <c r="W118" s="4">
        <v>0.8</v>
      </c>
      <c r="X118" s="4">
        <v>0.3</v>
      </c>
      <c r="Y118" s="4">
        <v>0</v>
      </c>
      <c r="Z118" s="4">
        <v>0.5</v>
      </c>
      <c r="AA118" s="4">
        <v>1</v>
      </c>
      <c r="AB118" s="4">
        <v>3.3</v>
      </c>
      <c r="AC118" s="10">
        <f t="shared" si="5"/>
        <v>0.88235294117647056</v>
      </c>
      <c r="AD118" s="10">
        <f t="shared" si="6"/>
        <v>0</v>
      </c>
      <c r="AE118" s="12">
        <f t="shared" si="7"/>
        <v>106.1381434149354</v>
      </c>
      <c r="AF118" s="9"/>
      <c r="AG118" s="9"/>
      <c r="AH118" s="12">
        <f t="shared" si="8"/>
        <v>0</v>
      </c>
      <c r="AI118" s="12">
        <f t="shared" si="9"/>
        <v>51.9</v>
      </c>
    </row>
    <row r="119" spans="1:35" ht="15.75" customHeight="1">
      <c r="A119" s="1" t="s">
        <v>215</v>
      </c>
      <c r="B119" s="7" t="s">
        <v>128</v>
      </c>
      <c r="C119" s="4" t="s">
        <v>124</v>
      </c>
      <c r="D119" s="4">
        <v>27</v>
      </c>
      <c r="E119" s="4">
        <v>253</v>
      </c>
      <c r="F119" s="4">
        <v>27</v>
      </c>
      <c r="G119" s="4">
        <v>2</v>
      </c>
      <c r="H119" s="4">
        <v>9.4</v>
      </c>
      <c r="I119" s="4">
        <v>0.6</v>
      </c>
      <c r="J119" s="4">
        <v>1</v>
      </c>
      <c r="K119" s="4">
        <v>0.61499999999999999</v>
      </c>
      <c r="L119" s="4">
        <v>0</v>
      </c>
      <c r="M119" s="4">
        <v>0</v>
      </c>
      <c r="N119" s="4">
        <v>0</v>
      </c>
      <c r="O119" s="4">
        <v>0.6</v>
      </c>
      <c r="P119" s="4">
        <v>1</v>
      </c>
      <c r="Q119" s="4">
        <v>0.61499999999999999</v>
      </c>
      <c r="R119" s="4">
        <v>0</v>
      </c>
      <c r="S119" s="4">
        <v>0.1</v>
      </c>
      <c r="T119" s="4">
        <v>0.5</v>
      </c>
      <c r="U119" s="4">
        <v>0.4</v>
      </c>
      <c r="V119" s="4">
        <v>2</v>
      </c>
      <c r="W119" s="4">
        <v>0.4</v>
      </c>
      <c r="X119" s="4">
        <v>0.3</v>
      </c>
      <c r="Y119" s="4">
        <v>0.5</v>
      </c>
      <c r="Z119" s="4">
        <v>0.4</v>
      </c>
      <c r="AA119" s="4">
        <v>1</v>
      </c>
      <c r="AB119" s="4">
        <v>1.2</v>
      </c>
      <c r="AC119" s="10">
        <f t="shared" si="5"/>
        <v>0.83102493074792239</v>
      </c>
      <c r="AD119" s="10">
        <f t="shared" si="6"/>
        <v>0.5</v>
      </c>
      <c r="AE119" s="12">
        <f t="shared" si="7"/>
        <v>99.963902385257697</v>
      </c>
      <c r="AF119" s="9"/>
      <c r="AG119" s="9"/>
      <c r="AH119" s="12">
        <f t="shared" si="8"/>
        <v>89.7</v>
      </c>
      <c r="AI119" s="12">
        <f t="shared" si="9"/>
        <v>39.1</v>
      </c>
    </row>
    <row r="120" spans="1:35" ht="15.75" customHeight="1">
      <c r="A120" s="1" t="s">
        <v>216</v>
      </c>
      <c r="B120" s="7" t="s">
        <v>128</v>
      </c>
      <c r="C120" s="4" t="s">
        <v>108</v>
      </c>
      <c r="D120" s="4">
        <v>9</v>
      </c>
      <c r="E120" s="4">
        <v>249</v>
      </c>
      <c r="F120" s="4">
        <v>9</v>
      </c>
      <c r="G120" s="4">
        <v>9</v>
      </c>
      <c r="H120" s="4">
        <v>27.7</v>
      </c>
      <c r="I120" s="4">
        <v>4.0999999999999996</v>
      </c>
      <c r="J120" s="4">
        <v>8.4</v>
      </c>
      <c r="K120" s="4">
        <v>0.48699999999999999</v>
      </c>
      <c r="L120" s="4">
        <v>0</v>
      </c>
      <c r="M120" s="4">
        <v>0</v>
      </c>
      <c r="N120" s="4">
        <v>0</v>
      </c>
      <c r="O120" s="4">
        <v>4.0999999999999996</v>
      </c>
      <c r="P120" s="4">
        <v>8.4</v>
      </c>
      <c r="Q120" s="4">
        <v>0.48699999999999999</v>
      </c>
      <c r="R120" s="4">
        <v>1.8</v>
      </c>
      <c r="S120" s="4">
        <v>2.7</v>
      </c>
      <c r="T120" s="4">
        <v>0.66700000000000004</v>
      </c>
      <c r="U120" s="4">
        <v>2.8</v>
      </c>
      <c r="V120" s="4">
        <v>7</v>
      </c>
      <c r="W120" s="4">
        <v>1.6</v>
      </c>
      <c r="X120" s="4">
        <v>1.7</v>
      </c>
      <c r="Y120" s="4">
        <v>1.7</v>
      </c>
      <c r="Z120" s="4">
        <v>1.7</v>
      </c>
      <c r="AA120" s="4">
        <v>2.1</v>
      </c>
      <c r="AB120" s="4">
        <v>10</v>
      </c>
      <c r="AC120" s="10">
        <f t="shared" si="5"/>
        <v>0.88589652728561297</v>
      </c>
      <c r="AD120" s="10">
        <f t="shared" si="6"/>
        <v>0.80952380952380942</v>
      </c>
      <c r="AE120" s="12">
        <f t="shared" si="7"/>
        <v>106.56440101901141</v>
      </c>
      <c r="AF120" s="9"/>
      <c r="AG120" s="9"/>
      <c r="AH120" s="12">
        <f t="shared" si="8"/>
        <v>98.7</v>
      </c>
      <c r="AI120" s="12">
        <f t="shared" si="9"/>
        <v>52.5</v>
      </c>
    </row>
    <row r="121" spans="1:35" ht="15.75" customHeight="1">
      <c r="A121" s="1" t="s">
        <v>217</v>
      </c>
      <c r="B121" s="7" t="s">
        <v>90</v>
      </c>
      <c r="C121" s="4" t="s">
        <v>8</v>
      </c>
      <c r="D121" s="4">
        <v>31</v>
      </c>
      <c r="E121" s="4">
        <v>248</v>
      </c>
      <c r="F121" s="4">
        <v>31</v>
      </c>
      <c r="G121" s="4">
        <v>1</v>
      </c>
      <c r="H121" s="4">
        <v>8</v>
      </c>
      <c r="I121" s="4">
        <v>0.9</v>
      </c>
      <c r="J121" s="4">
        <v>2.1</v>
      </c>
      <c r="K121" s="4">
        <v>0.42199999999999999</v>
      </c>
      <c r="L121" s="4">
        <v>0.5</v>
      </c>
      <c r="M121" s="4">
        <v>1.2</v>
      </c>
      <c r="N121" s="4">
        <v>0.378</v>
      </c>
      <c r="O121" s="4">
        <v>0.4</v>
      </c>
      <c r="P121" s="4">
        <v>0.9</v>
      </c>
      <c r="Q121" s="4">
        <v>0.48099999999999998</v>
      </c>
      <c r="R121" s="4">
        <v>0.3</v>
      </c>
      <c r="S121" s="4">
        <v>0.3</v>
      </c>
      <c r="T121" s="4">
        <v>0.88900000000000001</v>
      </c>
      <c r="U121" s="4">
        <v>0</v>
      </c>
      <c r="V121" s="4">
        <v>0.5</v>
      </c>
      <c r="W121" s="4">
        <v>1</v>
      </c>
      <c r="X121" s="4">
        <v>0.5</v>
      </c>
      <c r="Y121" s="4">
        <v>0.2</v>
      </c>
      <c r="Z121" s="4">
        <v>0.5</v>
      </c>
      <c r="AA121" s="4">
        <v>0.7</v>
      </c>
      <c r="AB121" s="4">
        <v>2.5</v>
      </c>
      <c r="AC121" s="10">
        <f t="shared" si="5"/>
        <v>0.91508052708638354</v>
      </c>
      <c r="AD121" s="10">
        <f t="shared" si="6"/>
        <v>0.28571428571428575</v>
      </c>
      <c r="AE121" s="12">
        <f t="shared" si="7"/>
        <v>110.07494131612381</v>
      </c>
      <c r="AF121" s="9"/>
      <c r="AG121" s="9"/>
      <c r="AH121" s="12">
        <f t="shared" si="8"/>
        <v>69.8</v>
      </c>
      <c r="AI121" s="12">
        <f t="shared" si="9"/>
        <v>60.199999999999996</v>
      </c>
    </row>
    <row r="122" spans="1:35" ht="15.75" customHeight="1">
      <c r="A122" s="1" t="s">
        <v>218</v>
      </c>
      <c r="B122" s="7" t="s">
        <v>115</v>
      </c>
      <c r="C122" s="4" t="s">
        <v>124</v>
      </c>
      <c r="D122" s="4">
        <v>12</v>
      </c>
      <c r="E122" s="4">
        <v>238</v>
      </c>
      <c r="F122" s="4">
        <v>12</v>
      </c>
      <c r="G122" s="4">
        <v>11</v>
      </c>
      <c r="H122" s="4">
        <v>19.8</v>
      </c>
      <c r="I122" s="4">
        <v>4.3</v>
      </c>
      <c r="J122" s="4">
        <v>10.1</v>
      </c>
      <c r="K122" s="4">
        <v>0.43</v>
      </c>
      <c r="L122" s="4">
        <v>0.1</v>
      </c>
      <c r="M122" s="4">
        <v>0.3</v>
      </c>
      <c r="N122" s="4">
        <v>0.25</v>
      </c>
      <c r="O122" s="4">
        <v>4.3</v>
      </c>
      <c r="P122" s="4">
        <v>9.8000000000000007</v>
      </c>
      <c r="Q122" s="4">
        <v>0.436</v>
      </c>
      <c r="R122" s="4">
        <v>3</v>
      </c>
      <c r="S122" s="4">
        <v>4.5</v>
      </c>
      <c r="T122" s="4">
        <v>0.66700000000000004</v>
      </c>
      <c r="U122" s="4">
        <v>1.8</v>
      </c>
      <c r="V122" s="4">
        <v>6.8</v>
      </c>
      <c r="W122" s="4">
        <v>0.9</v>
      </c>
      <c r="X122" s="4">
        <v>1.3</v>
      </c>
      <c r="Y122" s="4">
        <v>0.9</v>
      </c>
      <c r="Z122" s="4">
        <v>2.4</v>
      </c>
      <c r="AA122" s="4">
        <v>2.5</v>
      </c>
      <c r="AB122" s="4">
        <v>11.8</v>
      </c>
      <c r="AC122" s="10">
        <f t="shared" si="5"/>
        <v>0.81491712707182318</v>
      </c>
      <c r="AD122" s="10">
        <f t="shared" si="6"/>
        <v>0.36</v>
      </c>
      <c r="AE122" s="12">
        <f t="shared" si="7"/>
        <v>98.026296358361137</v>
      </c>
      <c r="AF122" s="9"/>
      <c r="AG122" s="9"/>
      <c r="AH122" s="12">
        <f t="shared" si="8"/>
        <v>78.2</v>
      </c>
      <c r="AI122" s="12">
        <f t="shared" si="9"/>
        <v>36.5</v>
      </c>
    </row>
    <row r="123" spans="1:35" ht="15.75" customHeight="1">
      <c r="A123" s="1" t="s">
        <v>219</v>
      </c>
      <c r="B123" s="7" t="s">
        <v>101</v>
      </c>
      <c r="C123" s="4" t="s">
        <v>86</v>
      </c>
      <c r="D123" s="4">
        <v>27</v>
      </c>
      <c r="E123" s="4">
        <v>231</v>
      </c>
      <c r="F123" s="4">
        <v>27</v>
      </c>
      <c r="G123" s="4">
        <v>0</v>
      </c>
      <c r="H123" s="4">
        <v>8.6</v>
      </c>
      <c r="I123" s="4">
        <v>1.2</v>
      </c>
      <c r="J123" s="4">
        <v>2.9</v>
      </c>
      <c r="K123" s="4">
        <v>0.42299999999999999</v>
      </c>
      <c r="L123" s="4">
        <v>0.2</v>
      </c>
      <c r="M123" s="4">
        <v>1.1000000000000001</v>
      </c>
      <c r="N123" s="4">
        <v>0.19400000000000001</v>
      </c>
      <c r="O123" s="4">
        <v>1</v>
      </c>
      <c r="P123" s="4">
        <v>1.7</v>
      </c>
      <c r="Q123" s="4">
        <v>0.57399999999999995</v>
      </c>
      <c r="R123" s="4">
        <v>0.3</v>
      </c>
      <c r="S123" s="4">
        <v>0.4</v>
      </c>
      <c r="T123" s="4">
        <v>0.63600000000000001</v>
      </c>
      <c r="U123" s="4">
        <v>0.5</v>
      </c>
      <c r="V123" s="4">
        <v>1.8</v>
      </c>
      <c r="W123" s="4">
        <v>0.9</v>
      </c>
      <c r="X123" s="4">
        <v>0.2</v>
      </c>
      <c r="Y123" s="4">
        <v>0.2</v>
      </c>
      <c r="Z123" s="4">
        <v>0.8</v>
      </c>
      <c r="AA123" s="4">
        <v>1</v>
      </c>
      <c r="AB123" s="4">
        <v>2.9</v>
      </c>
      <c r="AC123" s="10">
        <f t="shared" si="5"/>
        <v>0.74819401444788436</v>
      </c>
      <c r="AD123" s="10">
        <f t="shared" si="6"/>
        <v>0.2</v>
      </c>
      <c r="AE123" s="12">
        <f t="shared" si="7"/>
        <v>90.000180088687898</v>
      </c>
      <c r="AF123" s="9"/>
      <c r="AG123" s="9"/>
      <c r="AH123" s="12">
        <f t="shared" si="8"/>
        <v>53.800000000000004</v>
      </c>
      <c r="AI123" s="12">
        <f t="shared" si="9"/>
        <v>21.7</v>
      </c>
    </row>
    <row r="124" spans="1:35" ht="15.75" customHeight="1">
      <c r="A124" s="1" t="s">
        <v>220</v>
      </c>
      <c r="B124" s="7" t="s">
        <v>88</v>
      </c>
      <c r="C124" s="4" t="s">
        <v>124</v>
      </c>
      <c r="D124" s="4">
        <v>28</v>
      </c>
      <c r="E124" s="4">
        <v>221</v>
      </c>
      <c r="F124" s="4">
        <v>28</v>
      </c>
      <c r="G124" s="4">
        <v>1</v>
      </c>
      <c r="H124" s="4">
        <v>7.9</v>
      </c>
      <c r="I124" s="4">
        <v>0.5</v>
      </c>
      <c r="J124" s="4">
        <v>1.3</v>
      </c>
      <c r="K124" s="4">
        <v>0.42899999999999999</v>
      </c>
      <c r="L124" s="4">
        <v>0</v>
      </c>
      <c r="M124" s="4">
        <v>0</v>
      </c>
      <c r="N124" s="4">
        <v>0</v>
      </c>
      <c r="O124" s="4">
        <v>0.5</v>
      </c>
      <c r="P124" s="4">
        <v>1.3</v>
      </c>
      <c r="Q124" s="4">
        <v>0.42899999999999999</v>
      </c>
      <c r="R124" s="4">
        <v>0.1</v>
      </c>
      <c r="S124" s="4">
        <v>0.2</v>
      </c>
      <c r="T124" s="4">
        <v>0.6</v>
      </c>
      <c r="U124" s="4">
        <v>0.7</v>
      </c>
      <c r="V124" s="4">
        <v>1.5</v>
      </c>
      <c r="W124" s="4">
        <v>0.5</v>
      </c>
      <c r="X124" s="4">
        <v>0.3</v>
      </c>
      <c r="Y124" s="4">
        <v>0.1</v>
      </c>
      <c r="Z124" s="4">
        <v>0.4</v>
      </c>
      <c r="AA124" s="4">
        <v>1.2</v>
      </c>
      <c r="AB124" s="4">
        <v>1.2</v>
      </c>
      <c r="AC124" s="10">
        <f t="shared" si="5"/>
        <v>0.67114093959731536</v>
      </c>
      <c r="AD124" s="10">
        <f t="shared" si="6"/>
        <v>8.3333333333333343E-2</v>
      </c>
      <c r="AE124" s="12">
        <f t="shared" si="7"/>
        <v>80.7314737384296</v>
      </c>
      <c r="AF124" s="9"/>
      <c r="AG124" s="9"/>
      <c r="AH124" s="12">
        <f t="shared" si="8"/>
        <v>24.3</v>
      </c>
      <c r="AI124" s="12">
        <f t="shared" si="9"/>
        <v>14.7</v>
      </c>
    </row>
    <row r="125" spans="1:35" ht="15.75" customHeight="1">
      <c r="A125" s="1" t="s">
        <v>221</v>
      </c>
      <c r="B125" s="7" t="s">
        <v>110</v>
      </c>
      <c r="C125" s="4" t="s">
        <v>86</v>
      </c>
      <c r="D125" s="4">
        <v>27</v>
      </c>
      <c r="E125" s="4">
        <v>217</v>
      </c>
      <c r="F125" s="4">
        <v>27</v>
      </c>
      <c r="G125" s="4">
        <v>0</v>
      </c>
      <c r="H125" s="4">
        <v>8</v>
      </c>
      <c r="I125" s="4">
        <v>1.3</v>
      </c>
      <c r="J125" s="4">
        <v>3.1</v>
      </c>
      <c r="K125" s="4">
        <v>0.42899999999999999</v>
      </c>
      <c r="L125" s="4">
        <v>0.1</v>
      </c>
      <c r="M125" s="4">
        <v>0.3</v>
      </c>
      <c r="N125" s="4">
        <v>0.57099999999999995</v>
      </c>
      <c r="O125" s="4">
        <v>1.2</v>
      </c>
      <c r="P125" s="4">
        <v>2.9</v>
      </c>
      <c r="Q125" s="4">
        <v>0.41599999999999998</v>
      </c>
      <c r="R125" s="4">
        <v>1.1000000000000001</v>
      </c>
      <c r="S125" s="4">
        <v>1.3</v>
      </c>
      <c r="T125" s="4">
        <v>0.86099999999999999</v>
      </c>
      <c r="U125" s="4">
        <v>0.5</v>
      </c>
      <c r="V125" s="4">
        <v>2</v>
      </c>
      <c r="W125" s="4">
        <v>0.4</v>
      </c>
      <c r="X125" s="4">
        <v>0.2</v>
      </c>
      <c r="Y125" s="4">
        <v>0.1</v>
      </c>
      <c r="Z125" s="4">
        <v>0.5</v>
      </c>
      <c r="AA125" s="4">
        <v>0.9</v>
      </c>
      <c r="AB125" s="4">
        <v>4</v>
      </c>
      <c r="AC125" s="10">
        <f t="shared" si="5"/>
        <v>0.95877277085330759</v>
      </c>
      <c r="AD125" s="10">
        <f t="shared" si="6"/>
        <v>0.11111111111111112</v>
      </c>
      <c r="AE125" s="12">
        <f t="shared" si="7"/>
        <v>115.33067676918512</v>
      </c>
      <c r="AF125" s="9"/>
      <c r="AG125" s="9"/>
      <c r="AH125" s="12">
        <f t="shared" si="8"/>
        <v>30.7</v>
      </c>
      <c r="AI125" s="12">
        <f t="shared" si="9"/>
        <v>78.8</v>
      </c>
    </row>
    <row r="126" spans="1:35" ht="15.75" customHeight="1">
      <c r="A126" s="1" t="s">
        <v>222</v>
      </c>
      <c r="B126" s="7" t="s">
        <v>106</v>
      </c>
      <c r="C126" s="4" t="s">
        <v>86</v>
      </c>
      <c r="D126" s="4">
        <v>21</v>
      </c>
      <c r="E126" s="4">
        <v>213</v>
      </c>
      <c r="F126" s="4">
        <v>21</v>
      </c>
      <c r="G126" s="4">
        <v>4</v>
      </c>
      <c r="H126" s="4">
        <v>10.1</v>
      </c>
      <c r="I126" s="4">
        <v>1</v>
      </c>
      <c r="J126" s="4">
        <v>3.3</v>
      </c>
      <c r="K126" s="4">
        <v>0.30399999999999999</v>
      </c>
      <c r="L126" s="4">
        <v>0.2</v>
      </c>
      <c r="M126" s="4">
        <v>1.2</v>
      </c>
      <c r="N126" s="4">
        <v>0.192</v>
      </c>
      <c r="O126" s="4">
        <v>0.8</v>
      </c>
      <c r="P126" s="4">
        <v>2</v>
      </c>
      <c r="Q126" s="4">
        <v>0.372</v>
      </c>
      <c r="R126" s="4">
        <v>0.7</v>
      </c>
      <c r="S126" s="4">
        <v>1.1000000000000001</v>
      </c>
      <c r="T126" s="4">
        <v>0.58299999999999996</v>
      </c>
      <c r="U126" s="4">
        <v>0.4</v>
      </c>
      <c r="V126" s="4">
        <v>1.8</v>
      </c>
      <c r="W126" s="4">
        <v>0.6</v>
      </c>
      <c r="X126" s="4">
        <v>0.3</v>
      </c>
      <c r="Y126" s="4">
        <v>0</v>
      </c>
      <c r="Z126" s="4">
        <v>0.9</v>
      </c>
      <c r="AA126" s="4">
        <v>1.1000000000000001</v>
      </c>
      <c r="AB126" s="4">
        <v>2.9</v>
      </c>
      <c r="AC126" s="10">
        <f t="shared" si="5"/>
        <v>0.61912894961571308</v>
      </c>
      <c r="AD126" s="10">
        <f t="shared" si="6"/>
        <v>0</v>
      </c>
      <c r="AE126" s="12">
        <f t="shared" si="7"/>
        <v>74.474956879537629</v>
      </c>
      <c r="AF126" s="9"/>
      <c r="AG126" s="9"/>
      <c r="AH126" s="12">
        <f t="shared" si="8"/>
        <v>0</v>
      </c>
      <c r="AI126" s="12">
        <f t="shared" si="9"/>
        <v>10.199999999999999</v>
      </c>
    </row>
    <row r="127" spans="1:35" ht="15.75" customHeight="1">
      <c r="A127" s="1" t="s">
        <v>223</v>
      </c>
      <c r="B127" s="7" t="s">
        <v>83</v>
      </c>
      <c r="C127" s="4" t="s">
        <v>108</v>
      </c>
      <c r="D127" s="4">
        <v>20</v>
      </c>
      <c r="E127" s="4">
        <v>210</v>
      </c>
      <c r="F127" s="4">
        <v>20</v>
      </c>
      <c r="G127" s="4">
        <v>0</v>
      </c>
      <c r="H127" s="4">
        <v>10.5</v>
      </c>
      <c r="I127" s="4">
        <v>1.7</v>
      </c>
      <c r="J127" s="4">
        <v>3.7</v>
      </c>
      <c r="K127" s="4">
        <v>0.45900000000000002</v>
      </c>
      <c r="L127" s="4">
        <v>0.7</v>
      </c>
      <c r="M127" s="4">
        <v>1.7</v>
      </c>
      <c r="N127" s="4">
        <v>0.39400000000000002</v>
      </c>
      <c r="O127" s="4">
        <v>1.1000000000000001</v>
      </c>
      <c r="P127" s="4">
        <v>2.1</v>
      </c>
      <c r="Q127" s="4">
        <v>0.51200000000000001</v>
      </c>
      <c r="R127" s="4">
        <v>0.4</v>
      </c>
      <c r="S127" s="4">
        <v>0.6</v>
      </c>
      <c r="T127" s="4">
        <v>0.66700000000000004</v>
      </c>
      <c r="U127" s="4">
        <v>0.2</v>
      </c>
      <c r="V127" s="4">
        <v>2.2000000000000002</v>
      </c>
      <c r="W127" s="4">
        <v>0.6</v>
      </c>
      <c r="X127" s="4">
        <v>0.3</v>
      </c>
      <c r="Y127" s="4">
        <v>0.3</v>
      </c>
      <c r="Z127" s="4">
        <v>0.6</v>
      </c>
      <c r="AA127" s="4">
        <v>1</v>
      </c>
      <c r="AB127" s="4">
        <v>4.5</v>
      </c>
      <c r="AC127" s="10">
        <f t="shared" si="5"/>
        <v>0.98597721297107799</v>
      </c>
      <c r="AD127" s="10">
        <f t="shared" si="6"/>
        <v>0.3</v>
      </c>
      <c r="AE127" s="12">
        <f t="shared" si="7"/>
        <v>118.60309627874024</v>
      </c>
      <c r="AF127" s="9"/>
      <c r="AG127" s="9"/>
      <c r="AH127" s="12">
        <f t="shared" si="8"/>
        <v>73</v>
      </c>
      <c r="AI127" s="12">
        <f t="shared" si="9"/>
        <v>83.899999999999991</v>
      </c>
    </row>
    <row r="128" spans="1:35" ht="15.75" customHeight="1">
      <c r="A128" s="1" t="s">
        <v>224</v>
      </c>
      <c r="B128" s="4" t="s">
        <v>115</v>
      </c>
      <c r="C128" s="4" t="s">
        <v>97</v>
      </c>
      <c r="D128" s="4">
        <v>19</v>
      </c>
      <c r="E128" s="4">
        <v>198</v>
      </c>
      <c r="F128" s="4">
        <v>19</v>
      </c>
      <c r="G128" s="4">
        <v>7</v>
      </c>
      <c r="H128" s="4">
        <v>10.4</v>
      </c>
      <c r="I128" s="4">
        <v>1.1000000000000001</v>
      </c>
      <c r="J128" s="4">
        <v>2.6</v>
      </c>
      <c r="K128" s="4">
        <v>0.4</v>
      </c>
      <c r="L128" s="4">
        <v>0</v>
      </c>
      <c r="M128" s="4">
        <v>0.2</v>
      </c>
      <c r="N128" s="4">
        <v>0</v>
      </c>
      <c r="O128" s="4">
        <v>1.1000000000000001</v>
      </c>
      <c r="P128" s="4">
        <v>2.4</v>
      </c>
      <c r="Q128" s="4">
        <v>0.435</v>
      </c>
      <c r="R128" s="4">
        <v>0.3</v>
      </c>
      <c r="S128" s="4">
        <v>0.7</v>
      </c>
      <c r="T128" s="4">
        <v>0.42899999999999999</v>
      </c>
      <c r="U128" s="4">
        <v>0.5</v>
      </c>
      <c r="V128" s="4">
        <v>1.5</v>
      </c>
      <c r="W128" s="4">
        <v>0.7</v>
      </c>
      <c r="X128" s="4">
        <v>0.1</v>
      </c>
      <c r="Y128" s="4">
        <v>0.2</v>
      </c>
      <c r="Z128" s="4">
        <v>0.4</v>
      </c>
      <c r="AA128" s="4">
        <v>0.8</v>
      </c>
      <c r="AB128" s="4">
        <v>2.4</v>
      </c>
      <c r="AC128" s="10">
        <f t="shared" si="5"/>
        <v>0.7255139056831923</v>
      </c>
      <c r="AD128" s="10">
        <f t="shared" si="6"/>
        <v>0.25</v>
      </c>
      <c r="AE128" s="12">
        <f t="shared" si="7"/>
        <v>87.271992167056908</v>
      </c>
      <c r="AF128" s="9"/>
      <c r="AG128" s="9"/>
      <c r="AH128" s="12">
        <f t="shared" si="8"/>
        <v>64.099999999999994</v>
      </c>
      <c r="AI128" s="12">
        <f t="shared" si="9"/>
        <v>17.899999999999999</v>
      </c>
    </row>
    <row r="129" spans="1:35" ht="15.75" customHeight="1">
      <c r="A129" s="1" t="s">
        <v>225</v>
      </c>
      <c r="B129" s="7" t="s">
        <v>110</v>
      </c>
      <c r="C129" s="4" t="s">
        <v>8</v>
      </c>
      <c r="D129" s="4">
        <v>23</v>
      </c>
      <c r="E129" s="4">
        <v>185</v>
      </c>
      <c r="F129" s="4">
        <v>23</v>
      </c>
      <c r="G129" s="4">
        <v>0</v>
      </c>
      <c r="H129" s="4">
        <v>8</v>
      </c>
      <c r="I129" s="4">
        <v>0.4</v>
      </c>
      <c r="J129" s="4">
        <v>1.8</v>
      </c>
      <c r="K129" s="4">
        <v>0.214</v>
      </c>
      <c r="L129" s="4">
        <v>0.2</v>
      </c>
      <c r="M129" s="4">
        <v>0.8</v>
      </c>
      <c r="N129" s="4">
        <v>0.21099999999999999</v>
      </c>
      <c r="O129" s="4">
        <v>0.2</v>
      </c>
      <c r="P129" s="4">
        <v>1</v>
      </c>
      <c r="Q129" s="4">
        <v>0.217</v>
      </c>
      <c r="R129" s="4">
        <v>0.4</v>
      </c>
      <c r="S129" s="4">
        <v>0.4</v>
      </c>
      <c r="T129" s="4">
        <v>0.9</v>
      </c>
      <c r="U129" s="4">
        <v>0.1</v>
      </c>
      <c r="V129" s="4">
        <v>0.4</v>
      </c>
      <c r="W129" s="4">
        <v>1.3</v>
      </c>
      <c r="X129" s="4">
        <v>0.3</v>
      </c>
      <c r="Y129" s="4">
        <v>0</v>
      </c>
      <c r="Z129" s="4">
        <v>0.3</v>
      </c>
      <c r="AA129" s="4">
        <v>0.7</v>
      </c>
      <c r="AB129" s="4">
        <v>1.3</v>
      </c>
      <c r="AC129" s="10">
        <f t="shared" si="5"/>
        <v>0.57117750439367321</v>
      </c>
      <c r="AD129" s="10">
        <f t="shared" si="6"/>
        <v>0</v>
      </c>
      <c r="AE129" s="12">
        <f t="shared" si="7"/>
        <v>68.706882526949983</v>
      </c>
      <c r="AF129" s="9"/>
      <c r="AG129" s="9"/>
      <c r="AH129" s="12">
        <f t="shared" si="8"/>
        <v>0</v>
      </c>
      <c r="AI129" s="12">
        <f t="shared" si="9"/>
        <v>8.3000000000000007</v>
      </c>
    </row>
    <row r="130" spans="1:35" ht="15.75" customHeight="1">
      <c r="A130" s="1" t="s">
        <v>226</v>
      </c>
      <c r="B130" s="7" t="s">
        <v>81</v>
      </c>
      <c r="C130" s="4" t="s">
        <v>91</v>
      </c>
      <c r="D130" s="4">
        <v>22</v>
      </c>
      <c r="E130" s="4">
        <v>175</v>
      </c>
      <c r="F130" s="4">
        <v>22</v>
      </c>
      <c r="G130" s="4">
        <v>3</v>
      </c>
      <c r="H130" s="4">
        <v>8</v>
      </c>
      <c r="I130" s="4">
        <v>0.5</v>
      </c>
      <c r="J130" s="4">
        <v>1.5</v>
      </c>
      <c r="K130" s="4">
        <v>0.29399999999999998</v>
      </c>
      <c r="L130" s="4">
        <v>0.1</v>
      </c>
      <c r="M130" s="4">
        <v>0.5</v>
      </c>
      <c r="N130" s="4">
        <v>0.16700000000000001</v>
      </c>
      <c r="O130" s="4">
        <v>0.4</v>
      </c>
      <c r="P130" s="4">
        <v>1</v>
      </c>
      <c r="Q130" s="4">
        <v>0.36399999999999999</v>
      </c>
      <c r="R130" s="4">
        <v>0.1</v>
      </c>
      <c r="S130" s="4">
        <v>0.1</v>
      </c>
      <c r="T130" s="4">
        <v>1</v>
      </c>
      <c r="U130" s="4">
        <v>0.8</v>
      </c>
      <c r="V130" s="4">
        <v>2.1</v>
      </c>
      <c r="W130" s="4">
        <v>0.5</v>
      </c>
      <c r="X130" s="4">
        <v>0.1</v>
      </c>
      <c r="Y130" s="4">
        <v>0.4</v>
      </c>
      <c r="Z130" s="4">
        <v>0.5</v>
      </c>
      <c r="AA130" s="4">
        <v>0.8</v>
      </c>
      <c r="AB130" s="4">
        <v>1.1000000000000001</v>
      </c>
      <c r="AC130" s="10">
        <f t="shared" si="5"/>
        <v>0.53816046966731901</v>
      </c>
      <c r="AD130" s="10">
        <f t="shared" si="6"/>
        <v>0.5</v>
      </c>
      <c r="AE130" s="12">
        <f t="shared" si="7"/>
        <v>64.735266857772075</v>
      </c>
      <c r="AF130" s="9"/>
      <c r="AG130" s="9"/>
      <c r="AH130" s="12">
        <f t="shared" si="8"/>
        <v>89.7</v>
      </c>
      <c r="AI130" s="12">
        <f t="shared" si="9"/>
        <v>6.4</v>
      </c>
    </row>
    <row r="131" spans="1:35" ht="15.75" customHeight="1">
      <c r="A131" s="1" t="s">
        <v>227</v>
      </c>
      <c r="B131" s="7" t="s">
        <v>99</v>
      </c>
      <c r="C131" s="4" t="s">
        <v>86</v>
      </c>
      <c r="D131" s="4">
        <v>17</v>
      </c>
      <c r="E131" s="4">
        <v>160</v>
      </c>
      <c r="F131" s="4">
        <v>17</v>
      </c>
      <c r="G131" s="4">
        <v>0</v>
      </c>
      <c r="H131" s="4">
        <v>9.4</v>
      </c>
      <c r="I131" s="4">
        <v>0.6</v>
      </c>
      <c r="J131" s="4">
        <v>1.7</v>
      </c>
      <c r="K131" s="4">
        <v>0.379</v>
      </c>
      <c r="L131" s="4">
        <v>0</v>
      </c>
      <c r="M131" s="4">
        <v>0</v>
      </c>
      <c r="N131" s="4">
        <v>0</v>
      </c>
      <c r="O131" s="4">
        <v>0.6</v>
      </c>
      <c r="P131" s="4">
        <v>1.7</v>
      </c>
      <c r="Q131" s="4">
        <v>0.379</v>
      </c>
      <c r="R131" s="4">
        <v>0.5</v>
      </c>
      <c r="S131" s="4">
        <v>0.6</v>
      </c>
      <c r="T131" s="4">
        <v>0.8</v>
      </c>
      <c r="U131" s="4">
        <v>0.8</v>
      </c>
      <c r="V131" s="4">
        <v>2.4</v>
      </c>
      <c r="W131" s="4">
        <v>0.5</v>
      </c>
      <c r="X131" s="4">
        <v>0.1</v>
      </c>
      <c r="Y131" s="4">
        <v>0.5</v>
      </c>
      <c r="Z131" s="4">
        <v>0.5</v>
      </c>
      <c r="AA131" s="4">
        <v>0.8</v>
      </c>
      <c r="AB131" s="4">
        <v>1.8</v>
      </c>
      <c r="AC131" s="10">
        <f t="shared" si="5"/>
        <v>0.73051948051948057</v>
      </c>
      <c r="AD131" s="10">
        <f t="shared" si="6"/>
        <v>0.625</v>
      </c>
      <c r="AE131" s="12">
        <f t="shared" si="7"/>
        <v>87.87411224288482</v>
      </c>
      <c r="AF131" s="9"/>
      <c r="AG131" s="9"/>
      <c r="AH131" s="12">
        <f t="shared" si="8"/>
        <v>96.7</v>
      </c>
      <c r="AI131" s="12">
        <f t="shared" si="9"/>
        <v>18.5</v>
      </c>
    </row>
    <row r="132" spans="1:35" ht="15.75" customHeight="1">
      <c r="A132" s="1" t="s">
        <v>228</v>
      </c>
      <c r="B132" s="7" t="s">
        <v>81</v>
      </c>
      <c r="C132" s="4" t="s">
        <v>97</v>
      </c>
      <c r="D132" s="4">
        <v>14</v>
      </c>
      <c r="E132" s="4">
        <v>141</v>
      </c>
      <c r="F132" s="4">
        <v>14</v>
      </c>
      <c r="G132" s="4">
        <v>1</v>
      </c>
      <c r="H132" s="4">
        <v>10.1</v>
      </c>
      <c r="I132" s="4">
        <v>1.1000000000000001</v>
      </c>
      <c r="J132" s="4">
        <v>2.2000000000000002</v>
      </c>
      <c r="K132" s="4">
        <v>0.48399999999999999</v>
      </c>
      <c r="L132" s="4">
        <v>0.4</v>
      </c>
      <c r="M132" s="4">
        <v>0.9</v>
      </c>
      <c r="N132" s="4">
        <v>0.5</v>
      </c>
      <c r="O132" s="4">
        <v>0.6</v>
      </c>
      <c r="P132" s="4">
        <v>1.4</v>
      </c>
      <c r="Q132" s="4">
        <v>0.47399999999999998</v>
      </c>
      <c r="R132" s="4">
        <v>0.1</v>
      </c>
      <c r="S132" s="4">
        <v>0.2</v>
      </c>
      <c r="T132" s="4">
        <v>0.33300000000000002</v>
      </c>
      <c r="U132" s="4">
        <v>0.5</v>
      </c>
      <c r="V132" s="4">
        <v>1.5</v>
      </c>
      <c r="W132" s="4">
        <v>0.4</v>
      </c>
      <c r="X132" s="4">
        <v>0.3</v>
      </c>
      <c r="Y132" s="4">
        <v>0.3</v>
      </c>
      <c r="Z132" s="4">
        <v>0.9</v>
      </c>
      <c r="AA132" s="4">
        <v>1.1000000000000001</v>
      </c>
      <c r="AB132" s="4">
        <v>2.6</v>
      </c>
      <c r="AC132" s="10">
        <f t="shared" ref="AC132:AC195" si="10">(AB132)/(J132+(0.44*S132)+Z132)</f>
        <v>0.81555834378920955</v>
      </c>
      <c r="AD132" s="10">
        <f t="shared" ref="AD132:AD195" si="11">Y132/AA132</f>
        <v>0.27272727272727271</v>
      </c>
      <c r="AE132" s="12">
        <f t="shared" ref="AE132:AE195" si="12">100*(AC132/$AC$302)</f>
        <v>98.103428250525809</v>
      </c>
      <c r="AF132" s="9"/>
      <c r="AG132" s="9"/>
      <c r="AH132" s="12">
        <f t="shared" ref="AH132:AH195" si="13">(PERCENTRANK(AD$3:AD$298,AD132))*100</f>
        <v>68.5</v>
      </c>
      <c r="AI132" s="12">
        <f t="shared" ref="AI132:AI195" si="14">(PERCENTRANK(AE$3:AE$298,AE132))*100</f>
        <v>37.1</v>
      </c>
    </row>
    <row r="133" spans="1:35" ht="15.75" customHeight="1">
      <c r="A133" s="1" t="s">
        <v>229</v>
      </c>
      <c r="B133" s="4" t="s">
        <v>106</v>
      </c>
      <c r="C133" s="4" t="s">
        <v>86</v>
      </c>
      <c r="D133" s="4">
        <v>22</v>
      </c>
      <c r="E133" s="4">
        <v>138</v>
      </c>
      <c r="F133" s="4">
        <v>22</v>
      </c>
      <c r="G133" s="4">
        <v>0</v>
      </c>
      <c r="H133" s="4">
        <v>6.3</v>
      </c>
      <c r="I133" s="4">
        <v>0.9</v>
      </c>
      <c r="J133" s="4">
        <v>2</v>
      </c>
      <c r="K133" s="4">
        <v>0.42199999999999999</v>
      </c>
      <c r="L133" s="4">
        <v>0.4</v>
      </c>
      <c r="M133" s="4">
        <v>1.2</v>
      </c>
      <c r="N133" s="4">
        <v>0.33300000000000002</v>
      </c>
      <c r="O133" s="4">
        <v>0.5</v>
      </c>
      <c r="P133" s="4">
        <v>0.8</v>
      </c>
      <c r="Q133" s="4">
        <v>0.55600000000000005</v>
      </c>
      <c r="R133" s="4">
        <v>0.3</v>
      </c>
      <c r="S133" s="4">
        <v>0.5</v>
      </c>
      <c r="T133" s="4">
        <v>0.54500000000000004</v>
      </c>
      <c r="U133" s="4">
        <v>0.3</v>
      </c>
      <c r="V133" s="4">
        <v>1.2</v>
      </c>
      <c r="W133" s="4">
        <v>0.2</v>
      </c>
      <c r="X133" s="4">
        <v>0.2</v>
      </c>
      <c r="Y133" s="4">
        <v>0.1</v>
      </c>
      <c r="Z133" s="4">
        <v>0.9</v>
      </c>
      <c r="AA133" s="4">
        <v>1.3</v>
      </c>
      <c r="AB133" s="4">
        <v>2.4</v>
      </c>
      <c r="AC133" s="10">
        <f t="shared" si="10"/>
        <v>0.76923076923076916</v>
      </c>
      <c r="AD133" s="10">
        <f t="shared" si="11"/>
        <v>7.6923076923076927E-2</v>
      </c>
      <c r="AE133" s="12">
        <f t="shared" si="12"/>
        <v>92.530689130969307</v>
      </c>
      <c r="AF133" s="9"/>
      <c r="AG133" s="9"/>
      <c r="AH133" s="12">
        <f t="shared" si="13"/>
        <v>22.400000000000002</v>
      </c>
      <c r="AI133" s="12">
        <f t="shared" si="14"/>
        <v>25.6</v>
      </c>
    </row>
    <row r="134" spans="1:35" ht="15.75" customHeight="1">
      <c r="A134" s="1" t="s">
        <v>230</v>
      </c>
      <c r="B134" s="4" t="s">
        <v>81</v>
      </c>
      <c r="C134" s="4" t="s">
        <v>8</v>
      </c>
      <c r="D134" s="4">
        <v>27</v>
      </c>
      <c r="E134" s="4">
        <v>125</v>
      </c>
      <c r="F134" s="4">
        <v>27</v>
      </c>
      <c r="G134" s="4">
        <v>0</v>
      </c>
      <c r="H134" s="4">
        <v>4.5999999999999996</v>
      </c>
      <c r="I134" s="4">
        <v>0.4</v>
      </c>
      <c r="J134" s="4">
        <v>1.3</v>
      </c>
      <c r="K134" s="4">
        <v>0.29399999999999998</v>
      </c>
      <c r="L134" s="4">
        <v>0.1</v>
      </c>
      <c r="M134" s="4">
        <v>0.6</v>
      </c>
      <c r="N134" s="4">
        <v>0.2</v>
      </c>
      <c r="O134" s="4">
        <v>0.3</v>
      </c>
      <c r="P134" s="4">
        <v>0.7</v>
      </c>
      <c r="Q134" s="4">
        <v>0.36799999999999999</v>
      </c>
      <c r="R134" s="4">
        <v>0.1</v>
      </c>
      <c r="S134" s="4">
        <v>0.1</v>
      </c>
      <c r="T134" s="4">
        <v>0.5</v>
      </c>
      <c r="U134" s="4">
        <v>0.1</v>
      </c>
      <c r="V134" s="4">
        <v>0.4</v>
      </c>
      <c r="W134" s="4">
        <v>0.4</v>
      </c>
      <c r="X134" s="4">
        <v>0.1</v>
      </c>
      <c r="Y134" s="4">
        <v>0</v>
      </c>
      <c r="Z134" s="4">
        <v>0.2</v>
      </c>
      <c r="AA134" s="4">
        <v>0.5</v>
      </c>
      <c r="AB134" s="4">
        <v>0.9</v>
      </c>
      <c r="AC134" s="10">
        <f t="shared" si="10"/>
        <v>0.58290155440414504</v>
      </c>
      <c r="AD134" s="10">
        <f t="shared" si="11"/>
        <v>0</v>
      </c>
      <c r="AE134" s="12">
        <f t="shared" si="12"/>
        <v>70.117167281887362</v>
      </c>
      <c r="AF134" s="9"/>
      <c r="AG134" s="9"/>
      <c r="AH134" s="12">
        <f t="shared" si="13"/>
        <v>0</v>
      </c>
      <c r="AI134" s="12">
        <f t="shared" si="14"/>
        <v>9.6</v>
      </c>
    </row>
    <row r="135" spans="1:35" ht="15.75" customHeight="1">
      <c r="A135" s="1" t="s">
        <v>231</v>
      </c>
      <c r="B135" s="7" t="s">
        <v>106</v>
      </c>
      <c r="C135" s="4" t="s">
        <v>8</v>
      </c>
      <c r="D135" s="4">
        <v>17</v>
      </c>
      <c r="E135" s="4">
        <v>114</v>
      </c>
      <c r="F135" s="4">
        <v>17</v>
      </c>
      <c r="G135" s="4">
        <v>0</v>
      </c>
      <c r="H135" s="4">
        <v>6.7</v>
      </c>
      <c r="I135" s="4">
        <v>0.4</v>
      </c>
      <c r="J135" s="4">
        <v>0.9</v>
      </c>
      <c r="K135" s="4">
        <v>0.375</v>
      </c>
      <c r="L135" s="4">
        <v>0</v>
      </c>
      <c r="M135" s="4">
        <v>0</v>
      </c>
      <c r="N135" s="4">
        <v>0</v>
      </c>
      <c r="O135" s="4">
        <v>0.4</v>
      </c>
      <c r="P135" s="4">
        <v>0.9</v>
      </c>
      <c r="Q135" s="4">
        <v>0.375</v>
      </c>
      <c r="R135" s="4">
        <v>0.1</v>
      </c>
      <c r="S135" s="4">
        <v>0.1</v>
      </c>
      <c r="T135" s="4">
        <v>1</v>
      </c>
      <c r="U135" s="4">
        <v>0.4</v>
      </c>
      <c r="V135" s="4">
        <v>1.1000000000000001</v>
      </c>
      <c r="W135" s="4">
        <v>1.5</v>
      </c>
      <c r="X135" s="4">
        <v>0.8</v>
      </c>
      <c r="Y135" s="4">
        <v>0</v>
      </c>
      <c r="Z135" s="4">
        <v>0.9</v>
      </c>
      <c r="AA135" s="4">
        <v>0.8</v>
      </c>
      <c r="AB135" s="4">
        <v>0.8</v>
      </c>
      <c r="AC135" s="10">
        <f t="shared" si="10"/>
        <v>0.43383947939262474</v>
      </c>
      <c r="AD135" s="10">
        <f t="shared" si="11"/>
        <v>0</v>
      </c>
      <c r="AE135" s="12">
        <f t="shared" si="12"/>
        <v>52.186505800546676</v>
      </c>
      <c r="AF135" s="9"/>
      <c r="AG135" s="9"/>
      <c r="AH135" s="12">
        <f t="shared" si="13"/>
        <v>0</v>
      </c>
      <c r="AI135" s="12">
        <f t="shared" si="14"/>
        <v>3.2</v>
      </c>
    </row>
    <row r="136" spans="1:35" ht="15.75" customHeight="1">
      <c r="A136" s="1" t="s">
        <v>232</v>
      </c>
      <c r="B136" s="7" t="s">
        <v>88</v>
      </c>
      <c r="C136" s="4" t="s">
        <v>8</v>
      </c>
      <c r="D136" s="4">
        <v>6</v>
      </c>
      <c r="E136" s="4">
        <v>105</v>
      </c>
      <c r="F136" s="4">
        <v>6</v>
      </c>
      <c r="G136" s="4">
        <v>0</v>
      </c>
      <c r="H136" s="4">
        <v>17.5</v>
      </c>
      <c r="I136" s="4">
        <v>1.7</v>
      </c>
      <c r="J136" s="4">
        <v>4.8</v>
      </c>
      <c r="K136" s="4">
        <v>0.34499999999999997</v>
      </c>
      <c r="L136" s="4">
        <v>0.2</v>
      </c>
      <c r="M136" s="4">
        <v>1.7</v>
      </c>
      <c r="N136" s="4">
        <v>0.1</v>
      </c>
      <c r="O136" s="4">
        <v>1.5</v>
      </c>
      <c r="P136" s="4">
        <v>3.2</v>
      </c>
      <c r="Q136" s="4">
        <v>0.47399999999999998</v>
      </c>
      <c r="R136" s="4">
        <v>0.5</v>
      </c>
      <c r="S136" s="4">
        <v>1.2</v>
      </c>
      <c r="T136" s="4">
        <v>0.42899999999999999</v>
      </c>
      <c r="U136" s="4">
        <v>0</v>
      </c>
      <c r="V136" s="4">
        <v>2</v>
      </c>
      <c r="W136" s="4">
        <v>2.5</v>
      </c>
      <c r="X136" s="4">
        <v>0.3</v>
      </c>
      <c r="Y136" s="4">
        <v>0.2</v>
      </c>
      <c r="Z136" s="4">
        <v>1.7</v>
      </c>
      <c r="AA136" s="4">
        <v>0.8</v>
      </c>
      <c r="AB136" s="4">
        <v>4</v>
      </c>
      <c r="AC136" s="10">
        <f t="shared" si="10"/>
        <v>0.56915196357427433</v>
      </c>
      <c r="AD136" s="10">
        <f t="shared" si="11"/>
        <v>0.25</v>
      </c>
      <c r="AE136" s="12">
        <f t="shared" si="12"/>
        <v>68.463230432703526</v>
      </c>
      <c r="AF136" s="9"/>
      <c r="AG136" s="9"/>
      <c r="AH136" s="12">
        <f t="shared" si="13"/>
        <v>64.099999999999994</v>
      </c>
      <c r="AI136" s="12">
        <f t="shared" si="14"/>
        <v>7.6</v>
      </c>
    </row>
    <row r="137" spans="1:35" ht="15.75" customHeight="1">
      <c r="A137" s="1" t="s">
        <v>233</v>
      </c>
      <c r="B137" s="4" t="s">
        <v>83</v>
      </c>
      <c r="C137" s="4" t="s">
        <v>8</v>
      </c>
      <c r="D137" s="4">
        <v>11</v>
      </c>
      <c r="E137" s="4">
        <v>102</v>
      </c>
      <c r="F137" s="4">
        <v>11</v>
      </c>
      <c r="G137" s="4">
        <v>0</v>
      </c>
      <c r="H137" s="4">
        <v>9.3000000000000007</v>
      </c>
      <c r="I137" s="4">
        <v>0.9</v>
      </c>
      <c r="J137" s="4">
        <v>2.2999999999999998</v>
      </c>
      <c r="K137" s="4">
        <v>0.4</v>
      </c>
      <c r="L137" s="4">
        <v>0.2</v>
      </c>
      <c r="M137" s="4">
        <v>0.5</v>
      </c>
      <c r="N137" s="4">
        <v>0.4</v>
      </c>
      <c r="O137" s="4">
        <v>0.7</v>
      </c>
      <c r="P137" s="4">
        <v>1.8</v>
      </c>
      <c r="Q137" s="4">
        <v>0.4</v>
      </c>
      <c r="R137" s="4">
        <v>0.8</v>
      </c>
      <c r="S137" s="4">
        <v>1.3</v>
      </c>
      <c r="T137" s="4">
        <v>0.64300000000000002</v>
      </c>
      <c r="U137" s="4">
        <v>0.4</v>
      </c>
      <c r="V137" s="4">
        <v>1.4</v>
      </c>
      <c r="W137" s="4">
        <v>0.6</v>
      </c>
      <c r="X137" s="4">
        <v>0.5</v>
      </c>
      <c r="Y137" s="4">
        <v>0</v>
      </c>
      <c r="Z137" s="4">
        <v>0.9</v>
      </c>
      <c r="AA137" s="4">
        <v>1.1000000000000001</v>
      </c>
      <c r="AB137" s="4">
        <v>2.8</v>
      </c>
      <c r="AC137" s="10">
        <f t="shared" si="10"/>
        <v>0.74231177094379641</v>
      </c>
      <c r="AD137" s="10">
        <f t="shared" si="11"/>
        <v>0</v>
      </c>
      <c r="AE137" s="12">
        <f t="shared" si="12"/>
        <v>89.29260563009764</v>
      </c>
      <c r="AF137" s="9"/>
      <c r="AG137" s="9"/>
      <c r="AH137" s="12">
        <f t="shared" si="13"/>
        <v>0</v>
      </c>
      <c r="AI137" s="12">
        <f t="shared" si="14"/>
        <v>20.5</v>
      </c>
    </row>
    <row r="138" spans="1:35" ht="15.75" customHeight="1">
      <c r="A138" s="1" t="s">
        <v>234</v>
      </c>
      <c r="B138" s="7" t="s">
        <v>110</v>
      </c>
      <c r="C138" s="4" t="s">
        <v>86</v>
      </c>
      <c r="D138" s="4">
        <v>11</v>
      </c>
      <c r="E138" s="4">
        <v>100</v>
      </c>
      <c r="F138" s="4">
        <v>11</v>
      </c>
      <c r="G138" s="4">
        <v>0</v>
      </c>
      <c r="H138" s="4">
        <v>9.1</v>
      </c>
      <c r="I138" s="4">
        <v>0.5</v>
      </c>
      <c r="J138" s="4">
        <v>2.7</v>
      </c>
      <c r="K138" s="4">
        <v>0.2</v>
      </c>
      <c r="L138" s="4">
        <v>0.2</v>
      </c>
      <c r="M138" s="4">
        <v>1.4</v>
      </c>
      <c r="N138" s="4">
        <v>0.13300000000000001</v>
      </c>
      <c r="O138" s="4">
        <v>0.4</v>
      </c>
      <c r="P138" s="4">
        <v>1.4</v>
      </c>
      <c r="Q138" s="4">
        <v>0.26700000000000002</v>
      </c>
      <c r="R138" s="4">
        <v>0.7</v>
      </c>
      <c r="S138" s="4">
        <v>0.9</v>
      </c>
      <c r="T138" s="4">
        <v>0.8</v>
      </c>
      <c r="U138" s="4">
        <v>0.7</v>
      </c>
      <c r="V138" s="4">
        <v>1.5</v>
      </c>
      <c r="W138" s="4">
        <v>0.2</v>
      </c>
      <c r="X138" s="4">
        <v>0.1</v>
      </c>
      <c r="Y138" s="4">
        <v>0.1</v>
      </c>
      <c r="Z138" s="4">
        <v>1.2</v>
      </c>
      <c r="AA138" s="4">
        <v>1.3</v>
      </c>
      <c r="AB138" s="4">
        <v>2</v>
      </c>
      <c r="AC138" s="10">
        <f t="shared" si="10"/>
        <v>0.46554934823091243</v>
      </c>
      <c r="AD138" s="10">
        <f t="shared" si="11"/>
        <v>7.6923076923076927E-2</v>
      </c>
      <c r="AE138" s="12">
        <f t="shared" si="12"/>
        <v>56.000882621163917</v>
      </c>
      <c r="AF138" s="9"/>
      <c r="AG138" s="9"/>
      <c r="AH138" s="12">
        <f t="shared" si="13"/>
        <v>22.400000000000002</v>
      </c>
      <c r="AI138" s="12">
        <f t="shared" si="14"/>
        <v>4.3999999999999995</v>
      </c>
    </row>
    <row r="139" spans="1:35" ht="15.75" customHeight="1">
      <c r="A139" s="1" t="s">
        <v>235</v>
      </c>
      <c r="B139" s="4" t="s">
        <v>93</v>
      </c>
      <c r="C139" s="4" t="s">
        <v>108</v>
      </c>
      <c r="D139" s="4">
        <v>22</v>
      </c>
      <c r="E139" s="4">
        <v>92</v>
      </c>
      <c r="F139" s="4">
        <v>22</v>
      </c>
      <c r="G139" s="4">
        <v>0</v>
      </c>
      <c r="H139" s="4">
        <v>4.2</v>
      </c>
      <c r="I139" s="4">
        <v>0.4</v>
      </c>
      <c r="J139" s="4">
        <v>1.2</v>
      </c>
      <c r="K139" s="4">
        <v>0.34599999999999997</v>
      </c>
      <c r="L139" s="4">
        <v>0.1</v>
      </c>
      <c r="M139" s="4">
        <v>0.5</v>
      </c>
      <c r="N139" s="4">
        <v>0.2</v>
      </c>
      <c r="O139" s="4">
        <v>0.3</v>
      </c>
      <c r="P139" s="4">
        <v>0.7</v>
      </c>
      <c r="Q139" s="4">
        <v>0.438</v>
      </c>
      <c r="R139" s="4">
        <v>0.2</v>
      </c>
      <c r="S139" s="4">
        <v>0.3</v>
      </c>
      <c r="T139" s="4">
        <v>0.83299999999999996</v>
      </c>
      <c r="U139" s="4">
        <v>0.1</v>
      </c>
      <c r="V139" s="4">
        <v>0.8</v>
      </c>
      <c r="W139" s="4">
        <v>0</v>
      </c>
      <c r="X139" s="4">
        <v>0</v>
      </c>
      <c r="Y139" s="4">
        <v>0.2</v>
      </c>
      <c r="Z139" s="4">
        <v>0.1</v>
      </c>
      <c r="AA139" s="4">
        <v>0.5</v>
      </c>
      <c r="AB139" s="4">
        <v>1.1000000000000001</v>
      </c>
      <c r="AC139" s="10">
        <f t="shared" si="10"/>
        <v>0.76815642458100564</v>
      </c>
      <c r="AD139" s="10">
        <f t="shared" si="11"/>
        <v>0.4</v>
      </c>
      <c r="AE139" s="12">
        <f t="shared" si="12"/>
        <v>92.401456324920474</v>
      </c>
      <c r="AF139" s="9"/>
      <c r="AG139" s="9"/>
      <c r="AH139" s="12">
        <f t="shared" si="13"/>
        <v>83.899999999999991</v>
      </c>
      <c r="AI139" s="12">
        <f t="shared" si="14"/>
        <v>25</v>
      </c>
    </row>
    <row r="140" spans="1:35" ht="15.75" customHeight="1">
      <c r="A140" s="1" t="s">
        <v>236</v>
      </c>
      <c r="B140" s="7" t="s">
        <v>88</v>
      </c>
      <c r="C140" s="4" t="s">
        <v>86</v>
      </c>
      <c r="D140" s="4">
        <v>16</v>
      </c>
      <c r="E140" s="4">
        <v>83</v>
      </c>
      <c r="F140" s="4">
        <v>16</v>
      </c>
      <c r="G140" s="4">
        <v>0</v>
      </c>
      <c r="H140" s="4">
        <v>5.2</v>
      </c>
      <c r="I140" s="4">
        <v>0.4</v>
      </c>
      <c r="J140" s="4">
        <v>1.6</v>
      </c>
      <c r="K140" s="4">
        <v>0.26900000000000002</v>
      </c>
      <c r="L140" s="4">
        <v>0</v>
      </c>
      <c r="M140" s="4">
        <v>0</v>
      </c>
      <c r="N140" s="4">
        <v>0</v>
      </c>
      <c r="O140" s="4">
        <v>0.4</v>
      </c>
      <c r="P140" s="4">
        <v>1.6</v>
      </c>
      <c r="Q140" s="4">
        <v>0.26900000000000002</v>
      </c>
      <c r="R140" s="4">
        <v>0.3</v>
      </c>
      <c r="S140" s="4">
        <v>1.1000000000000001</v>
      </c>
      <c r="T140" s="4">
        <v>0.29399999999999998</v>
      </c>
      <c r="U140" s="4">
        <v>0.8</v>
      </c>
      <c r="V140" s="4">
        <v>1.7</v>
      </c>
      <c r="W140" s="4">
        <v>0.2</v>
      </c>
      <c r="X140" s="4">
        <v>0.1</v>
      </c>
      <c r="Y140" s="4">
        <v>0.2</v>
      </c>
      <c r="Z140" s="4">
        <v>0.5</v>
      </c>
      <c r="AA140" s="4">
        <v>0.4</v>
      </c>
      <c r="AB140" s="4">
        <v>1.2</v>
      </c>
      <c r="AC140" s="10">
        <f t="shared" si="10"/>
        <v>0.46439628482972134</v>
      </c>
      <c r="AD140" s="10">
        <f t="shared" si="11"/>
        <v>0.5</v>
      </c>
      <c r="AE140" s="12">
        <f t="shared" si="12"/>
        <v>55.862180744702826</v>
      </c>
      <c r="AF140" s="9"/>
      <c r="AG140" s="9"/>
      <c r="AH140" s="12">
        <f t="shared" si="13"/>
        <v>89.7</v>
      </c>
      <c r="AI140" s="12">
        <f t="shared" si="14"/>
        <v>3.8</v>
      </c>
    </row>
    <row r="141" spans="1:35" ht="15.75" customHeight="1">
      <c r="A141" s="1" t="s">
        <v>237</v>
      </c>
      <c r="B141" s="7" t="s">
        <v>104</v>
      </c>
      <c r="C141" s="4" t="s">
        <v>8</v>
      </c>
      <c r="D141" s="4">
        <v>20</v>
      </c>
      <c r="E141" s="4">
        <v>80</v>
      </c>
      <c r="F141" s="4">
        <v>20</v>
      </c>
      <c r="G141" s="4">
        <v>0</v>
      </c>
      <c r="H141" s="4">
        <v>4</v>
      </c>
      <c r="I141" s="4">
        <v>0.5</v>
      </c>
      <c r="J141" s="4">
        <v>1.1000000000000001</v>
      </c>
      <c r="K141" s="4">
        <v>0.40899999999999997</v>
      </c>
      <c r="L141" s="4">
        <v>0.1</v>
      </c>
      <c r="M141" s="4">
        <v>0.1</v>
      </c>
      <c r="N141" s="4">
        <v>1</v>
      </c>
      <c r="O141" s="4">
        <v>0.4</v>
      </c>
      <c r="P141" s="4">
        <v>1.1000000000000001</v>
      </c>
      <c r="Q141" s="4">
        <v>0.38100000000000001</v>
      </c>
      <c r="R141" s="4">
        <v>0.3</v>
      </c>
      <c r="S141" s="4">
        <v>0.4</v>
      </c>
      <c r="T141" s="4">
        <v>0.71399999999999997</v>
      </c>
      <c r="U141" s="4">
        <v>0.1</v>
      </c>
      <c r="V141" s="4">
        <v>0.5</v>
      </c>
      <c r="W141" s="4">
        <v>0.2</v>
      </c>
      <c r="X141" s="4">
        <v>0.1</v>
      </c>
      <c r="Y141" s="4">
        <v>0.2</v>
      </c>
      <c r="Z141" s="4">
        <v>0.2</v>
      </c>
      <c r="AA141" s="4">
        <v>0.6</v>
      </c>
      <c r="AB141" s="4">
        <v>1.2</v>
      </c>
      <c r="AC141" s="10">
        <f t="shared" si="10"/>
        <v>0.81300813008130079</v>
      </c>
      <c r="AD141" s="10">
        <f t="shared" si="11"/>
        <v>0.33333333333333337</v>
      </c>
      <c r="AE141" s="12">
        <f t="shared" si="12"/>
        <v>97.796663309154553</v>
      </c>
      <c r="AF141" s="9"/>
      <c r="AG141" s="9"/>
      <c r="AH141" s="12">
        <f t="shared" si="13"/>
        <v>75.599999999999994</v>
      </c>
      <c r="AI141" s="12">
        <f t="shared" si="14"/>
        <v>35.199999999999996</v>
      </c>
    </row>
    <row r="142" spans="1:35" ht="15.75" customHeight="1">
      <c r="A142" s="1" t="s">
        <v>238</v>
      </c>
      <c r="B142" s="7" t="s">
        <v>99</v>
      </c>
      <c r="C142" s="4" t="s">
        <v>86</v>
      </c>
      <c r="D142" s="4">
        <v>6</v>
      </c>
      <c r="E142" s="4">
        <v>59</v>
      </c>
      <c r="F142" s="4">
        <v>6</v>
      </c>
      <c r="G142" s="4">
        <v>0</v>
      </c>
      <c r="H142" s="4">
        <v>9.8000000000000007</v>
      </c>
      <c r="I142" s="4">
        <v>0.7</v>
      </c>
      <c r="J142" s="4">
        <v>2.5</v>
      </c>
      <c r="K142" s="4">
        <v>0.26700000000000002</v>
      </c>
      <c r="L142" s="4">
        <v>0.5</v>
      </c>
      <c r="M142" s="4">
        <v>2.2000000000000002</v>
      </c>
      <c r="N142" s="4">
        <v>0.23100000000000001</v>
      </c>
      <c r="O142" s="4">
        <v>0.2</v>
      </c>
      <c r="P142" s="4">
        <v>0.3</v>
      </c>
      <c r="Q142" s="4">
        <v>0.5</v>
      </c>
      <c r="R142" s="4">
        <v>0.7</v>
      </c>
      <c r="S142" s="4">
        <v>0.8</v>
      </c>
      <c r="T142" s="4">
        <v>0.8</v>
      </c>
      <c r="U142" s="4">
        <v>0.5</v>
      </c>
      <c r="V142" s="4">
        <v>1</v>
      </c>
      <c r="W142" s="4">
        <v>1</v>
      </c>
      <c r="X142" s="4">
        <v>0</v>
      </c>
      <c r="Y142" s="4">
        <v>0.2</v>
      </c>
      <c r="Z142" s="4">
        <v>0.3</v>
      </c>
      <c r="AA142" s="4">
        <v>0.5</v>
      </c>
      <c r="AB142" s="4">
        <v>2.5</v>
      </c>
      <c r="AC142" s="10">
        <f t="shared" si="10"/>
        <v>0.79314720812182748</v>
      </c>
      <c r="AD142" s="10">
        <f t="shared" si="11"/>
        <v>0.4</v>
      </c>
      <c r="AE142" s="12">
        <f t="shared" si="12"/>
        <v>95.407595074762142</v>
      </c>
      <c r="AF142" s="9"/>
      <c r="AG142" s="9"/>
      <c r="AH142" s="12">
        <f t="shared" si="13"/>
        <v>83.899999999999991</v>
      </c>
      <c r="AI142" s="12">
        <f t="shared" si="14"/>
        <v>31.4</v>
      </c>
    </row>
    <row r="143" spans="1:35" ht="15.75" customHeight="1">
      <c r="A143" s="1" t="s">
        <v>239</v>
      </c>
      <c r="B143" s="7" t="s">
        <v>101</v>
      </c>
      <c r="C143" s="4" t="s">
        <v>8</v>
      </c>
      <c r="D143" s="4">
        <v>16</v>
      </c>
      <c r="E143" s="4">
        <v>57</v>
      </c>
      <c r="F143" s="4">
        <v>16</v>
      </c>
      <c r="G143" s="4">
        <v>0</v>
      </c>
      <c r="H143" s="4">
        <v>3.6</v>
      </c>
      <c r="I143" s="4">
        <v>0.1</v>
      </c>
      <c r="J143" s="4">
        <v>0.9</v>
      </c>
      <c r="K143" s="4">
        <v>7.0999999999999994E-2</v>
      </c>
      <c r="L143" s="4">
        <v>0</v>
      </c>
      <c r="M143" s="4">
        <v>0.7</v>
      </c>
      <c r="N143" s="4">
        <v>0</v>
      </c>
      <c r="O143" s="4">
        <v>0.1</v>
      </c>
      <c r="P143" s="4">
        <v>0.2</v>
      </c>
      <c r="Q143" s="4">
        <v>0.33300000000000002</v>
      </c>
      <c r="R143" s="4">
        <v>0</v>
      </c>
      <c r="S143" s="4">
        <v>0</v>
      </c>
      <c r="T143" s="4">
        <v>0</v>
      </c>
      <c r="U143" s="4">
        <v>0.4</v>
      </c>
      <c r="V143" s="4">
        <v>0.6</v>
      </c>
      <c r="W143" s="4">
        <v>0.4</v>
      </c>
      <c r="X143" s="4">
        <v>0.1</v>
      </c>
      <c r="Y143" s="4">
        <v>0</v>
      </c>
      <c r="Z143" s="4">
        <v>0.3</v>
      </c>
      <c r="AA143" s="4">
        <v>0.6</v>
      </c>
      <c r="AB143" s="4">
        <v>0.1</v>
      </c>
      <c r="AC143" s="10">
        <f t="shared" si="10"/>
        <v>8.3333333333333343E-2</v>
      </c>
      <c r="AD143" s="10">
        <f t="shared" si="11"/>
        <v>0</v>
      </c>
      <c r="AE143" s="12">
        <f t="shared" si="12"/>
        <v>10.024157989188343</v>
      </c>
      <c r="AF143" s="9"/>
      <c r="AG143" s="9"/>
      <c r="AH143" s="12">
        <f t="shared" si="13"/>
        <v>0</v>
      </c>
      <c r="AI143" s="12">
        <f t="shared" si="14"/>
        <v>2.5</v>
      </c>
    </row>
    <row r="144" spans="1:35" ht="15.75" customHeight="1">
      <c r="A144" s="1" t="s">
        <v>240</v>
      </c>
      <c r="B144" s="7" t="s">
        <v>128</v>
      </c>
      <c r="C144" s="4" t="s">
        <v>86</v>
      </c>
      <c r="D144" s="4">
        <v>4</v>
      </c>
      <c r="E144" s="4">
        <v>52</v>
      </c>
      <c r="F144" s="4">
        <v>4</v>
      </c>
      <c r="G144" s="4">
        <v>0</v>
      </c>
      <c r="H144" s="4">
        <v>13</v>
      </c>
      <c r="I144" s="4">
        <v>1</v>
      </c>
      <c r="J144" s="4">
        <v>3</v>
      </c>
      <c r="K144" s="4">
        <v>0.33300000000000002</v>
      </c>
      <c r="L144" s="4">
        <v>0.5</v>
      </c>
      <c r="M144" s="4">
        <v>0.5</v>
      </c>
      <c r="N144" s="4">
        <v>1</v>
      </c>
      <c r="O144" s="4">
        <v>0.5</v>
      </c>
      <c r="P144" s="4">
        <v>2.5</v>
      </c>
      <c r="Q144" s="4">
        <v>0.2</v>
      </c>
      <c r="R144" s="4">
        <v>0.5</v>
      </c>
      <c r="S144" s="4">
        <v>1</v>
      </c>
      <c r="T144" s="4">
        <v>0.5</v>
      </c>
      <c r="U144" s="4">
        <v>0.3</v>
      </c>
      <c r="V144" s="4">
        <v>1</v>
      </c>
      <c r="W144" s="4">
        <v>0.3</v>
      </c>
      <c r="X144" s="4">
        <v>0.3</v>
      </c>
      <c r="Y144" s="4">
        <v>0.5</v>
      </c>
      <c r="Z144" s="4">
        <v>1</v>
      </c>
      <c r="AA144" s="4">
        <v>1.3</v>
      </c>
      <c r="AB144" s="4">
        <v>3</v>
      </c>
      <c r="AC144" s="10">
        <f t="shared" si="10"/>
        <v>0.67567567567567577</v>
      </c>
      <c r="AD144" s="10">
        <f t="shared" si="11"/>
        <v>0.38461538461538458</v>
      </c>
      <c r="AE144" s="12">
        <f t="shared" si="12"/>
        <v>81.276956669094673</v>
      </c>
      <c r="AF144" s="9"/>
      <c r="AG144" s="9"/>
      <c r="AH144" s="12">
        <f t="shared" si="13"/>
        <v>82.6</v>
      </c>
      <c r="AI144" s="12">
        <f t="shared" si="14"/>
        <v>15.299999999999999</v>
      </c>
    </row>
    <row r="145" spans="1:35" ht="15.75" customHeight="1">
      <c r="A145" s="1" t="s">
        <v>241</v>
      </c>
      <c r="B145" s="7" t="s">
        <v>101</v>
      </c>
      <c r="C145" s="4" t="s">
        <v>8</v>
      </c>
      <c r="D145" s="4">
        <v>13</v>
      </c>
      <c r="E145" s="4">
        <v>45</v>
      </c>
      <c r="F145" s="4">
        <v>13</v>
      </c>
      <c r="G145" s="4">
        <v>0</v>
      </c>
      <c r="H145" s="4">
        <v>3.5</v>
      </c>
      <c r="I145" s="4">
        <v>0.3</v>
      </c>
      <c r="J145" s="4">
        <v>1.2</v>
      </c>
      <c r="K145" s="4">
        <v>0.25</v>
      </c>
      <c r="L145" s="4">
        <v>0.2</v>
      </c>
      <c r="M145" s="4">
        <v>0.7</v>
      </c>
      <c r="N145" s="4">
        <v>0.33300000000000002</v>
      </c>
      <c r="O145" s="4">
        <v>0.1</v>
      </c>
      <c r="P145" s="4">
        <v>0.5</v>
      </c>
      <c r="Q145" s="4">
        <v>0.14299999999999999</v>
      </c>
      <c r="R145" s="4">
        <v>0</v>
      </c>
      <c r="S145" s="4">
        <v>0</v>
      </c>
      <c r="T145" s="4">
        <v>0</v>
      </c>
      <c r="U145" s="4">
        <v>0</v>
      </c>
      <c r="V145" s="4">
        <v>0.2</v>
      </c>
      <c r="W145" s="4">
        <v>0.4</v>
      </c>
      <c r="X145" s="4">
        <v>0</v>
      </c>
      <c r="Y145" s="4">
        <v>0</v>
      </c>
      <c r="Z145" s="4">
        <v>0.2</v>
      </c>
      <c r="AA145" s="4">
        <v>0.2</v>
      </c>
      <c r="AB145" s="4">
        <v>0.8</v>
      </c>
      <c r="AC145" s="10">
        <f t="shared" si="10"/>
        <v>0.57142857142857151</v>
      </c>
      <c r="AD145" s="10">
        <f t="shared" si="11"/>
        <v>0</v>
      </c>
      <c r="AE145" s="12">
        <f t="shared" si="12"/>
        <v>68.737083354434361</v>
      </c>
      <c r="AF145" s="9"/>
      <c r="AG145" s="9"/>
      <c r="AH145" s="12">
        <f t="shared" si="13"/>
        <v>0</v>
      </c>
      <c r="AI145" s="12">
        <f t="shared" si="14"/>
        <v>8.9</v>
      </c>
    </row>
    <row r="146" spans="1:35" ht="15.75" customHeight="1">
      <c r="A146" s="1" t="s">
        <v>242</v>
      </c>
      <c r="B146" s="7" t="s">
        <v>90</v>
      </c>
      <c r="C146" s="4" t="s">
        <v>86</v>
      </c>
      <c r="D146" s="4">
        <v>6</v>
      </c>
      <c r="E146" s="4">
        <v>43</v>
      </c>
      <c r="F146" s="4">
        <v>6</v>
      </c>
      <c r="G146" s="4">
        <v>0</v>
      </c>
      <c r="H146" s="4">
        <v>7.2</v>
      </c>
      <c r="I146" s="4">
        <v>1</v>
      </c>
      <c r="J146" s="4">
        <v>2.7</v>
      </c>
      <c r="K146" s="4">
        <v>0.375</v>
      </c>
      <c r="L146" s="4">
        <v>0.7</v>
      </c>
      <c r="M146" s="4">
        <v>1.3</v>
      </c>
      <c r="N146" s="4">
        <v>0.5</v>
      </c>
      <c r="O146" s="4">
        <v>0.3</v>
      </c>
      <c r="P146" s="4">
        <v>1.3</v>
      </c>
      <c r="Q146" s="4">
        <v>0.25</v>
      </c>
      <c r="R146" s="4">
        <v>0.2</v>
      </c>
      <c r="S146" s="4">
        <v>0.3</v>
      </c>
      <c r="T146" s="4">
        <v>0.5</v>
      </c>
      <c r="U146" s="4">
        <v>0.2</v>
      </c>
      <c r="V146" s="4">
        <v>1</v>
      </c>
      <c r="W146" s="4">
        <v>0.8</v>
      </c>
      <c r="X146" s="4">
        <v>0</v>
      </c>
      <c r="Y146" s="4">
        <v>0</v>
      </c>
      <c r="Z146" s="4">
        <v>0.2</v>
      </c>
      <c r="AA146" s="4">
        <v>0.8</v>
      </c>
      <c r="AB146" s="4">
        <v>2.8</v>
      </c>
      <c r="AC146" s="10">
        <f t="shared" si="10"/>
        <v>0.92348284960422145</v>
      </c>
      <c r="AD146" s="10">
        <f t="shared" si="11"/>
        <v>0</v>
      </c>
      <c r="AE146" s="12">
        <f t="shared" si="12"/>
        <v>111.08565581686287</v>
      </c>
      <c r="AF146" s="9"/>
      <c r="AG146" s="9"/>
      <c r="AH146" s="12">
        <f t="shared" si="13"/>
        <v>0</v>
      </c>
      <c r="AI146" s="12">
        <f t="shared" si="14"/>
        <v>65.3</v>
      </c>
    </row>
    <row r="147" spans="1:35" ht="15.75" customHeight="1">
      <c r="A147" s="1" t="s">
        <v>243</v>
      </c>
      <c r="B147" s="7" t="s">
        <v>104</v>
      </c>
      <c r="C147" s="4" t="s">
        <v>8</v>
      </c>
      <c r="D147" s="4">
        <v>10</v>
      </c>
      <c r="E147" s="4">
        <v>37</v>
      </c>
      <c r="F147" s="4">
        <v>10</v>
      </c>
      <c r="G147" s="4">
        <v>0</v>
      </c>
      <c r="H147" s="4">
        <v>3.7</v>
      </c>
      <c r="I147" s="4">
        <v>0.7</v>
      </c>
      <c r="J147" s="4">
        <v>1.4</v>
      </c>
      <c r="K147" s="4">
        <v>0.5</v>
      </c>
      <c r="L147" s="4">
        <v>0.2</v>
      </c>
      <c r="M147" s="4">
        <v>0.6</v>
      </c>
      <c r="N147" s="4">
        <v>0.33300000000000002</v>
      </c>
      <c r="O147" s="4">
        <v>0.5</v>
      </c>
      <c r="P147" s="4">
        <v>0.8</v>
      </c>
      <c r="Q147" s="4">
        <v>0.625</v>
      </c>
      <c r="R147" s="4">
        <v>0.3</v>
      </c>
      <c r="S147" s="4">
        <v>0.6</v>
      </c>
      <c r="T147" s="4">
        <v>0.5</v>
      </c>
      <c r="U147" s="4">
        <v>0.2</v>
      </c>
      <c r="V147" s="4">
        <v>0.3</v>
      </c>
      <c r="W147" s="4">
        <v>0.5</v>
      </c>
      <c r="X147" s="4">
        <v>0.3</v>
      </c>
      <c r="Y147" s="4">
        <v>0.1</v>
      </c>
      <c r="Z147" s="4">
        <v>0.2</v>
      </c>
      <c r="AA147" s="4">
        <v>0.4</v>
      </c>
      <c r="AB147" s="4">
        <v>1.9</v>
      </c>
      <c r="AC147" s="10">
        <f t="shared" si="10"/>
        <v>1.0193133047210301</v>
      </c>
      <c r="AD147" s="10">
        <f t="shared" si="11"/>
        <v>0.25</v>
      </c>
      <c r="AE147" s="12">
        <f t="shared" si="12"/>
        <v>122.61309128406342</v>
      </c>
      <c r="AF147" s="9"/>
      <c r="AG147" s="9"/>
      <c r="AH147" s="12">
        <f t="shared" si="13"/>
        <v>64.099999999999994</v>
      </c>
      <c r="AI147" s="12">
        <f t="shared" si="14"/>
        <v>88.4</v>
      </c>
    </row>
    <row r="148" spans="1:35" ht="15.75" customHeight="1">
      <c r="A148" s="1" t="s">
        <v>244</v>
      </c>
      <c r="B148" s="7" t="s">
        <v>101</v>
      </c>
      <c r="C148" s="4" t="s">
        <v>124</v>
      </c>
      <c r="D148" s="4">
        <v>7</v>
      </c>
      <c r="E148" s="4">
        <v>36</v>
      </c>
      <c r="F148" s="4">
        <v>7</v>
      </c>
      <c r="G148" s="4">
        <v>0</v>
      </c>
      <c r="H148" s="4">
        <v>5.0999999999999996</v>
      </c>
      <c r="I148" s="4">
        <v>0.3</v>
      </c>
      <c r="J148" s="4">
        <v>0.4</v>
      </c>
      <c r="K148" s="4">
        <v>0.66700000000000004</v>
      </c>
      <c r="L148" s="4">
        <v>0</v>
      </c>
      <c r="M148" s="4">
        <v>0</v>
      </c>
      <c r="N148" s="4">
        <v>0</v>
      </c>
      <c r="O148" s="4">
        <v>0.3</v>
      </c>
      <c r="P148" s="4">
        <v>0.4</v>
      </c>
      <c r="Q148" s="4">
        <v>0.66700000000000004</v>
      </c>
      <c r="R148" s="4">
        <v>0.3</v>
      </c>
      <c r="S148" s="4">
        <v>0.9</v>
      </c>
      <c r="T148" s="4">
        <v>0.33300000000000002</v>
      </c>
      <c r="U148" s="4">
        <v>0.6</v>
      </c>
      <c r="V148" s="4">
        <v>1.3</v>
      </c>
      <c r="W148" s="4">
        <v>0.1</v>
      </c>
      <c r="X148" s="4">
        <v>0</v>
      </c>
      <c r="Y148" s="4">
        <v>0</v>
      </c>
      <c r="Z148" s="4">
        <v>0.4</v>
      </c>
      <c r="AA148" s="4">
        <v>0.7</v>
      </c>
      <c r="AB148" s="4">
        <v>0.9</v>
      </c>
      <c r="AC148" s="10">
        <f t="shared" si="10"/>
        <v>0.75250836120401332</v>
      </c>
      <c r="AD148" s="10">
        <f t="shared" si="11"/>
        <v>0</v>
      </c>
      <c r="AE148" s="12">
        <f t="shared" si="12"/>
        <v>90.51915241073084</v>
      </c>
      <c r="AF148" s="9"/>
      <c r="AG148" s="9"/>
      <c r="AH148" s="12">
        <f t="shared" si="13"/>
        <v>0</v>
      </c>
      <c r="AI148" s="12">
        <f t="shared" si="14"/>
        <v>23</v>
      </c>
    </row>
    <row r="149" spans="1:35" ht="15.75" customHeight="1">
      <c r="A149" s="1" t="s">
        <v>245</v>
      </c>
      <c r="B149" s="7" t="s">
        <v>110</v>
      </c>
      <c r="C149" s="4" t="s">
        <v>124</v>
      </c>
      <c r="D149" s="4">
        <v>8</v>
      </c>
      <c r="E149" s="4">
        <v>29</v>
      </c>
      <c r="F149" s="4">
        <v>8</v>
      </c>
      <c r="G149" s="4">
        <v>0</v>
      </c>
      <c r="H149" s="4">
        <v>3.6</v>
      </c>
      <c r="I149" s="4">
        <v>0.6</v>
      </c>
      <c r="J149" s="4">
        <v>1.5</v>
      </c>
      <c r="K149" s="4">
        <v>0.41699999999999998</v>
      </c>
      <c r="L149" s="4">
        <v>0</v>
      </c>
      <c r="M149" s="4">
        <v>0</v>
      </c>
      <c r="N149" s="4">
        <v>0</v>
      </c>
      <c r="O149" s="4">
        <v>0.6</v>
      </c>
      <c r="P149" s="4">
        <v>1.5</v>
      </c>
      <c r="Q149" s="4">
        <v>0.41699999999999998</v>
      </c>
      <c r="R149" s="4">
        <v>0.3</v>
      </c>
      <c r="S149" s="4">
        <v>0.3</v>
      </c>
      <c r="T149" s="4">
        <v>1</v>
      </c>
      <c r="U149" s="4">
        <v>0.4</v>
      </c>
      <c r="V149" s="4">
        <v>1.3</v>
      </c>
      <c r="W149" s="4">
        <v>0</v>
      </c>
      <c r="X149" s="4">
        <v>0.4</v>
      </c>
      <c r="Y149" s="4">
        <v>0.1</v>
      </c>
      <c r="Z149" s="4">
        <v>0</v>
      </c>
      <c r="AA149" s="4">
        <v>0.5</v>
      </c>
      <c r="AB149" s="4">
        <v>1.5</v>
      </c>
      <c r="AC149" s="10">
        <f t="shared" si="10"/>
        <v>0.91911764705882348</v>
      </c>
      <c r="AD149" s="10">
        <f t="shared" si="11"/>
        <v>0.2</v>
      </c>
      <c r="AE149" s="12">
        <f t="shared" si="12"/>
        <v>110.56056605722435</v>
      </c>
      <c r="AF149" s="9"/>
      <c r="AG149" s="9"/>
      <c r="AH149" s="12">
        <f t="shared" si="13"/>
        <v>53.800000000000004</v>
      </c>
      <c r="AI149" s="12">
        <f t="shared" si="14"/>
        <v>62.8</v>
      </c>
    </row>
    <row r="150" spans="1:35" ht="15.75" customHeight="1">
      <c r="A150" s="1" t="s">
        <v>246</v>
      </c>
      <c r="B150" s="7" t="s">
        <v>83</v>
      </c>
      <c r="C150" s="4" t="s">
        <v>86</v>
      </c>
      <c r="D150" s="4">
        <v>9</v>
      </c>
      <c r="E150" s="4">
        <v>23</v>
      </c>
      <c r="F150" s="4">
        <v>9</v>
      </c>
      <c r="G150" s="4">
        <v>0</v>
      </c>
      <c r="H150" s="4">
        <v>2.6</v>
      </c>
      <c r="I150" s="4">
        <v>0.3</v>
      </c>
      <c r="J150" s="4">
        <v>1</v>
      </c>
      <c r="K150" s="4">
        <v>0.33300000000000002</v>
      </c>
      <c r="L150" s="4">
        <v>0.1</v>
      </c>
      <c r="M150" s="4">
        <v>0.4</v>
      </c>
      <c r="N150" s="4">
        <v>0.25</v>
      </c>
      <c r="O150" s="4">
        <v>0.2</v>
      </c>
      <c r="P150" s="4">
        <v>0.6</v>
      </c>
      <c r="Q150" s="4">
        <v>0.4</v>
      </c>
      <c r="R150" s="4">
        <v>0.1</v>
      </c>
      <c r="S150" s="4">
        <v>0.2</v>
      </c>
      <c r="T150" s="4">
        <v>0.5</v>
      </c>
      <c r="U150" s="4">
        <v>0</v>
      </c>
      <c r="V150" s="4">
        <v>0.3</v>
      </c>
      <c r="W150" s="4">
        <v>0</v>
      </c>
      <c r="X150" s="4">
        <v>0</v>
      </c>
      <c r="Y150" s="4">
        <v>0</v>
      </c>
      <c r="Z150" s="4">
        <v>0.1</v>
      </c>
      <c r="AA150" s="4">
        <v>0.4</v>
      </c>
      <c r="AB150" s="4">
        <v>0.9</v>
      </c>
      <c r="AC150" s="10">
        <f t="shared" si="10"/>
        <v>0.75757575757575746</v>
      </c>
      <c r="AD150" s="10">
        <f t="shared" si="11"/>
        <v>0</v>
      </c>
      <c r="AE150" s="12">
        <f t="shared" si="12"/>
        <v>91.12870899262127</v>
      </c>
      <c r="AF150" s="9"/>
      <c r="AG150" s="9"/>
      <c r="AH150" s="12">
        <f t="shared" si="13"/>
        <v>0</v>
      </c>
      <c r="AI150" s="12">
        <f t="shared" si="14"/>
        <v>24.3</v>
      </c>
    </row>
    <row r="151" spans="1:35" ht="15.75" customHeight="1">
      <c r="A151" s="1" t="s">
        <v>247</v>
      </c>
      <c r="B151" s="7" t="s">
        <v>128</v>
      </c>
      <c r="C151" s="4" t="s">
        <v>8</v>
      </c>
      <c r="D151" s="4">
        <v>5</v>
      </c>
      <c r="E151" s="4">
        <v>16</v>
      </c>
      <c r="F151" s="4">
        <v>5</v>
      </c>
      <c r="G151" s="4">
        <v>0</v>
      </c>
      <c r="H151" s="4">
        <v>3.2</v>
      </c>
      <c r="I151" s="4">
        <v>0.4</v>
      </c>
      <c r="J151" s="4">
        <v>1.4</v>
      </c>
      <c r="K151" s="4">
        <v>0.28599999999999998</v>
      </c>
      <c r="L151" s="4">
        <v>0.2</v>
      </c>
      <c r="M151" s="4">
        <v>1.2</v>
      </c>
      <c r="N151" s="4">
        <v>0.16700000000000001</v>
      </c>
      <c r="O151" s="4">
        <v>0.2</v>
      </c>
      <c r="P151" s="4">
        <v>0.2</v>
      </c>
      <c r="Q151" s="4">
        <v>1</v>
      </c>
      <c r="R151" s="4">
        <v>0</v>
      </c>
      <c r="S151" s="4">
        <v>0</v>
      </c>
      <c r="T151" s="4">
        <v>0</v>
      </c>
      <c r="U151" s="4">
        <v>0.2</v>
      </c>
      <c r="V151" s="4">
        <v>0.4</v>
      </c>
      <c r="W151" s="4">
        <v>0.4</v>
      </c>
      <c r="X151" s="4">
        <v>0.8</v>
      </c>
      <c r="Y151" s="4">
        <v>0</v>
      </c>
      <c r="Z151" s="4">
        <v>0.6</v>
      </c>
      <c r="AA151" s="4">
        <v>0.4</v>
      </c>
      <c r="AB151" s="4">
        <v>1</v>
      </c>
      <c r="AC151" s="10">
        <f t="shared" si="10"/>
        <v>0.5</v>
      </c>
      <c r="AD151" s="10">
        <f t="shared" si="11"/>
        <v>0</v>
      </c>
      <c r="AE151" s="12">
        <f t="shared" si="12"/>
        <v>60.144947935130055</v>
      </c>
      <c r="AF151" s="9"/>
      <c r="AG151" s="9"/>
      <c r="AH151" s="12">
        <f t="shared" si="13"/>
        <v>0</v>
      </c>
      <c r="AI151" s="12">
        <f t="shared" si="14"/>
        <v>5.0999999999999996</v>
      </c>
    </row>
    <row r="152" spans="1:35" ht="15.75" customHeight="1">
      <c r="A152" s="1" t="s">
        <v>248</v>
      </c>
      <c r="B152" s="7" t="s">
        <v>93</v>
      </c>
      <c r="C152" s="4" t="s">
        <v>86</v>
      </c>
      <c r="D152" s="4">
        <v>8</v>
      </c>
      <c r="E152" s="4">
        <v>15</v>
      </c>
      <c r="F152" s="4">
        <v>8</v>
      </c>
      <c r="G152" s="4">
        <v>0</v>
      </c>
      <c r="H152" s="4">
        <v>1.9</v>
      </c>
      <c r="I152" s="4">
        <v>0</v>
      </c>
      <c r="J152" s="4">
        <v>0.4</v>
      </c>
      <c r="K152" s="4">
        <v>0</v>
      </c>
      <c r="L152" s="4">
        <v>0</v>
      </c>
      <c r="M152" s="4">
        <v>0.4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0.1</v>
      </c>
      <c r="AB152" s="4">
        <v>0</v>
      </c>
      <c r="AC152" s="10">
        <f t="shared" si="10"/>
        <v>0</v>
      </c>
      <c r="AD152" s="10">
        <f t="shared" si="11"/>
        <v>0</v>
      </c>
      <c r="AE152" s="12">
        <f t="shared" si="12"/>
        <v>0</v>
      </c>
      <c r="AF152" s="9"/>
      <c r="AG152" s="9"/>
      <c r="AH152" s="12">
        <f t="shared" si="13"/>
        <v>0</v>
      </c>
      <c r="AI152" s="12">
        <f t="shared" si="14"/>
        <v>0</v>
      </c>
    </row>
    <row r="153" spans="1:35" ht="15.75" customHeight="1">
      <c r="A153" s="1" t="s">
        <v>249</v>
      </c>
      <c r="B153" s="7" t="s">
        <v>88</v>
      </c>
      <c r="C153" s="4" t="s">
        <v>8</v>
      </c>
      <c r="D153" s="4">
        <v>1</v>
      </c>
      <c r="E153" s="4">
        <v>13</v>
      </c>
      <c r="F153" s="4">
        <v>1</v>
      </c>
      <c r="G153" s="4">
        <v>0</v>
      </c>
      <c r="H153" s="4">
        <v>13</v>
      </c>
      <c r="I153" s="4">
        <v>1</v>
      </c>
      <c r="J153" s="4">
        <v>3</v>
      </c>
      <c r="K153" s="4">
        <v>0.33300000000000002</v>
      </c>
      <c r="L153" s="4">
        <v>0</v>
      </c>
      <c r="M153" s="4">
        <v>1</v>
      </c>
      <c r="N153" s="4">
        <v>0</v>
      </c>
      <c r="O153" s="4">
        <v>1</v>
      </c>
      <c r="P153" s="4">
        <v>2</v>
      </c>
      <c r="Q153" s="4">
        <v>0.5</v>
      </c>
      <c r="R153" s="4">
        <v>1</v>
      </c>
      <c r="S153" s="4">
        <v>1</v>
      </c>
      <c r="T153" s="4">
        <v>1</v>
      </c>
      <c r="U153" s="4">
        <v>0</v>
      </c>
      <c r="V153" s="4">
        <v>1</v>
      </c>
      <c r="W153" s="4">
        <v>0</v>
      </c>
      <c r="X153" s="4">
        <v>1</v>
      </c>
      <c r="Y153" s="4">
        <v>0</v>
      </c>
      <c r="Z153" s="4">
        <v>0</v>
      </c>
      <c r="AA153" s="4">
        <v>4</v>
      </c>
      <c r="AB153" s="4">
        <v>3</v>
      </c>
      <c r="AC153" s="10">
        <f t="shared" si="10"/>
        <v>0.87209302325581395</v>
      </c>
      <c r="AD153" s="10">
        <f t="shared" si="11"/>
        <v>0</v>
      </c>
      <c r="AE153" s="12">
        <f t="shared" si="12"/>
        <v>104.90397895662218</v>
      </c>
      <c r="AF153" s="9"/>
      <c r="AG153" s="9"/>
      <c r="AH153" s="12">
        <f t="shared" si="13"/>
        <v>0</v>
      </c>
      <c r="AI153" s="12">
        <f t="shared" si="14"/>
        <v>50</v>
      </c>
    </row>
    <row r="154" spans="1:35" ht="15.75" customHeight="1">
      <c r="A154" s="1" t="s">
        <v>250</v>
      </c>
      <c r="B154" s="7" t="s">
        <v>99</v>
      </c>
      <c r="C154" s="4" t="s">
        <v>8</v>
      </c>
      <c r="D154" s="4">
        <v>2</v>
      </c>
      <c r="E154" s="4">
        <v>10</v>
      </c>
      <c r="F154" s="4">
        <v>2</v>
      </c>
      <c r="G154" s="4">
        <v>0</v>
      </c>
      <c r="H154" s="4">
        <v>5</v>
      </c>
      <c r="I154" s="4">
        <v>0.5</v>
      </c>
      <c r="J154" s="4">
        <v>1</v>
      </c>
      <c r="K154" s="4">
        <v>0.5</v>
      </c>
      <c r="L154" s="4">
        <v>0</v>
      </c>
      <c r="M154" s="4">
        <v>0</v>
      </c>
      <c r="N154" s="4">
        <v>0</v>
      </c>
      <c r="O154" s="4">
        <v>0.5</v>
      </c>
      <c r="P154" s="4">
        <v>1</v>
      </c>
      <c r="Q154" s="4">
        <v>0.5</v>
      </c>
      <c r="R154" s="4">
        <v>0</v>
      </c>
      <c r="S154" s="4">
        <v>0</v>
      </c>
      <c r="T154" s="4">
        <v>0</v>
      </c>
      <c r="U154" s="4">
        <v>0</v>
      </c>
      <c r="V154" s="4">
        <v>0.5</v>
      </c>
      <c r="W154" s="4">
        <v>0.5</v>
      </c>
      <c r="X154" s="4">
        <v>0</v>
      </c>
      <c r="Y154" s="4">
        <v>0</v>
      </c>
      <c r="Z154" s="4">
        <v>1</v>
      </c>
      <c r="AA154" s="4">
        <v>0.5</v>
      </c>
      <c r="AB154" s="4">
        <v>1</v>
      </c>
      <c r="AC154" s="10">
        <f t="shared" si="10"/>
        <v>0.5</v>
      </c>
      <c r="AD154" s="10">
        <f t="shared" si="11"/>
        <v>0</v>
      </c>
      <c r="AE154" s="12">
        <f t="shared" si="12"/>
        <v>60.144947935130055</v>
      </c>
      <c r="AF154" s="9"/>
      <c r="AG154" s="9"/>
      <c r="AH154" s="12">
        <f t="shared" si="13"/>
        <v>0</v>
      </c>
      <c r="AI154" s="12">
        <f t="shared" si="14"/>
        <v>5.0999999999999996</v>
      </c>
    </row>
    <row r="155" spans="1:35" ht="15.75" customHeight="1">
      <c r="A155" s="1" t="s">
        <v>251</v>
      </c>
      <c r="B155" s="7" t="s">
        <v>90</v>
      </c>
      <c r="C155" s="4" t="s">
        <v>86</v>
      </c>
      <c r="D155" s="4">
        <v>5</v>
      </c>
      <c r="E155" s="4">
        <v>9</v>
      </c>
      <c r="F155" s="4">
        <v>5</v>
      </c>
      <c r="G155" s="4">
        <v>0</v>
      </c>
      <c r="H155" s="4">
        <v>1.8</v>
      </c>
      <c r="I155" s="4">
        <v>0.4</v>
      </c>
      <c r="J155" s="4">
        <v>0.6</v>
      </c>
      <c r="K155" s="4">
        <v>0.66700000000000004</v>
      </c>
      <c r="L155" s="4">
        <v>0</v>
      </c>
      <c r="M155" s="4">
        <v>0.2</v>
      </c>
      <c r="N155" s="4">
        <v>0</v>
      </c>
      <c r="O155" s="4">
        <v>0.4</v>
      </c>
      <c r="P155" s="4">
        <v>0.4</v>
      </c>
      <c r="Q155" s="4">
        <v>1</v>
      </c>
      <c r="R155" s="4">
        <v>0</v>
      </c>
      <c r="S155" s="4">
        <v>0</v>
      </c>
      <c r="T155" s="4">
        <v>0</v>
      </c>
      <c r="U155" s="4">
        <v>0</v>
      </c>
      <c r="V155" s="4">
        <v>0.4</v>
      </c>
      <c r="W155" s="4">
        <v>0.2</v>
      </c>
      <c r="X155" s="4">
        <v>0</v>
      </c>
      <c r="Y155" s="4">
        <v>0</v>
      </c>
      <c r="Z155" s="4">
        <v>0.2</v>
      </c>
      <c r="AA155" s="4">
        <v>0</v>
      </c>
      <c r="AB155" s="4">
        <v>0.8</v>
      </c>
      <c r="AC155" s="10">
        <f t="shared" si="10"/>
        <v>1</v>
      </c>
      <c r="AD155" s="10">
        <v>0</v>
      </c>
      <c r="AE155" s="12">
        <f t="shared" si="12"/>
        <v>120.28989587026011</v>
      </c>
      <c r="AF155" s="9"/>
      <c r="AG155" s="9"/>
      <c r="AH155" s="12">
        <f t="shared" si="13"/>
        <v>0</v>
      </c>
      <c r="AI155" s="12">
        <f t="shared" si="14"/>
        <v>85.2</v>
      </c>
    </row>
    <row r="156" spans="1:35" ht="15.75" customHeight="1">
      <c r="A156" s="1" t="s">
        <v>252</v>
      </c>
      <c r="B156" s="7" t="s">
        <v>115</v>
      </c>
      <c r="C156" s="4" t="s">
        <v>8</v>
      </c>
      <c r="D156" s="4">
        <v>2</v>
      </c>
      <c r="E156" s="4">
        <v>8</v>
      </c>
      <c r="F156" s="4">
        <v>2</v>
      </c>
      <c r="G156" s="4">
        <v>0</v>
      </c>
      <c r="H156" s="4">
        <v>4</v>
      </c>
      <c r="I156" s="4">
        <v>0</v>
      </c>
      <c r="J156" s="4">
        <v>0.5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0.5</v>
      </c>
      <c r="Q156" s="4">
        <v>0</v>
      </c>
      <c r="R156" s="4">
        <v>1</v>
      </c>
      <c r="S156" s="4">
        <v>1</v>
      </c>
      <c r="T156" s="4">
        <v>1</v>
      </c>
      <c r="U156" s="4">
        <v>0</v>
      </c>
      <c r="V156" s="4">
        <v>0.5</v>
      </c>
      <c r="W156" s="4">
        <v>0</v>
      </c>
      <c r="X156" s="4">
        <v>0.5</v>
      </c>
      <c r="Y156" s="4">
        <v>0</v>
      </c>
      <c r="Z156" s="4">
        <v>0</v>
      </c>
      <c r="AA156" s="4">
        <v>0</v>
      </c>
      <c r="AB156" s="4">
        <v>1</v>
      </c>
      <c r="AC156" s="10">
        <f t="shared" si="10"/>
        <v>1.0638297872340425</v>
      </c>
      <c r="AD156" s="10">
        <v>0</v>
      </c>
      <c r="AE156" s="12">
        <f t="shared" si="12"/>
        <v>127.96797433006392</v>
      </c>
      <c r="AF156" s="9"/>
      <c r="AG156" s="9"/>
      <c r="AH156" s="12">
        <f t="shared" si="13"/>
        <v>0</v>
      </c>
      <c r="AI156" s="12">
        <f t="shared" si="14"/>
        <v>94.199999999999989</v>
      </c>
    </row>
    <row r="157" spans="1:35" ht="15.75" customHeight="1">
      <c r="A157" s="1" t="s">
        <v>253</v>
      </c>
      <c r="B157" s="7" t="s">
        <v>90</v>
      </c>
      <c r="C157" s="4" t="s">
        <v>91</v>
      </c>
      <c r="D157" s="4">
        <v>2</v>
      </c>
      <c r="E157" s="4">
        <v>4</v>
      </c>
      <c r="F157" s="4">
        <v>2</v>
      </c>
      <c r="G157" s="4">
        <v>0</v>
      </c>
      <c r="H157" s="4">
        <v>2</v>
      </c>
      <c r="I157" s="4">
        <v>0</v>
      </c>
      <c r="J157" s="4">
        <v>0.5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0.5</v>
      </c>
      <c r="Q157" s="4">
        <v>0</v>
      </c>
      <c r="R157" s="4">
        <v>0</v>
      </c>
      <c r="S157" s="4">
        <v>1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10">
        <f t="shared" si="10"/>
        <v>0</v>
      </c>
      <c r="AD157" s="10">
        <v>0</v>
      </c>
      <c r="AE157" s="12">
        <f t="shared" si="12"/>
        <v>0</v>
      </c>
      <c r="AF157" s="9"/>
      <c r="AG157" s="9"/>
      <c r="AH157" s="12">
        <f t="shared" si="13"/>
        <v>0</v>
      </c>
      <c r="AI157" s="12">
        <f t="shared" si="14"/>
        <v>0</v>
      </c>
    </row>
    <row r="158" spans="1:35" ht="15.75" customHeight="1">
      <c r="A158" s="1" t="s">
        <v>254</v>
      </c>
      <c r="B158" s="7" t="s">
        <v>90</v>
      </c>
      <c r="C158" s="4" t="s">
        <v>8</v>
      </c>
      <c r="D158" s="4">
        <v>1</v>
      </c>
      <c r="E158" s="4">
        <v>4</v>
      </c>
      <c r="F158" s="4">
        <v>1</v>
      </c>
      <c r="G158" s="4">
        <v>0</v>
      </c>
      <c r="H158" s="4">
        <v>4</v>
      </c>
      <c r="I158" s="4">
        <v>0</v>
      </c>
      <c r="J158" s="4">
        <v>2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2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10">
        <f t="shared" si="10"/>
        <v>0</v>
      </c>
      <c r="AD158" s="10">
        <v>0</v>
      </c>
      <c r="AE158" s="12">
        <f t="shared" si="12"/>
        <v>0</v>
      </c>
      <c r="AF158" s="9"/>
      <c r="AG158" s="9"/>
      <c r="AH158" s="12">
        <f t="shared" si="13"/>
        <v>0</v>
      </c>
      <c r="AI158" s="12">
        <f t="shared" si="14"/>
        <v>0</v>
      </c>
    </row>
    <row r="159" spans="1:35" ht="15.75" customHeight="1">
      <c r="A159" s="1" t="s">
        <v>255</v>
      </c>
      <c r="B159" s="7" t="s">
        <v>106</v>
      </c>
      <c r="C159" s="4" t="s">
        <v>86</v>
      </c>
      <c r="D159" s="4">
        <v>2</v>
      </c>
      <c r="E159" s="4">
        <v>3</v>
      </c>
      <c r="F159" s="4">
        <v>2</v>
      </c>
      <c r="G159" s="4">
        <v>0</v>
      </c>
      <c r="H159" s="4">
        <v>1.5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0.5</v>
      </c>
      <c r="W159" s="4">
        <v>0</v>
      </c>
      <c r="X159" s="4">
        <v>0</v>
      </c>
      <c r="Y159" s="4">
        <v>0</v>
      </c>
      <c r="Z159" s="4">
        <v>0.5</v>
      </c>
      <c r="AA159" s="4">
        <v>0</v>
      </c>
      <c r="AB159" s="4">
        <v>0</v>
      </c>
      <c r="AC159" s="10">
        <f t="shared" si="10"/>
        <v>0</v>
      </c>
      <c r="AD159" s="10">
        <v>0</v>
      </c>
      <c r="AE159" s="12">
        <f t="shared" si="12"/>
        <v>0</v>
      </c>
      <c r="AF159" s="9"/>
      <c r="AG159" s="9"/>
      <c r="AH159" s="12">
        <f t="shared" si="13"/>
        <v>0</v>
      </c>
      <c r="AI159" s="12">
        <f t="shared" si="14"/>
        <v>0</v>
      </c>
    </row>
    <row r="160" spans="1:35" ht="15.75" customHeight="1">
      <c r="A160" s="1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10"/>
      <c r="AD160" s="10"/>
      <c r="AE160" s="12"/>
      <c r="AF160" s="9"/>
      <c r="AG160" s="9"/>
      <c r="AH160" s="12"/>
      <c r="AI160" s="12"/>
    </row>
    <row r="161" spans="1:35" ht="15.75" customHeight="1">
      <c r="A161" s="1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10"/>
      <c r="AD161" s="10"/>
      <c r="AE161" s="12"/>
      <c r="AF161" s="9"/>
      <c r="AG161" s="9"/>
      <c r="AH161" s="12"/>
      <c r="AI161" s="12"/>
    </row>
    <row r="162" spans="1:35" ht="15.75" customHeight="1">
      <c r="A162" s="1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10"/>
      <c r="AD162" s="10"/>
      <c r="AE162" s="12"/>
      <c r="AF162" s="9"/>
      <c r="AG162" s="9"/>
      <c r="AH162" s="12"/>
      <c r="AI162" s="12"/>
    </row>
    <row r="163" spans="1:35" ht="15.75" customHeight="1">
      <c r="A163" s="1"/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10"/>
      <c r="AD163" s="10"/>
      <c r="AE163" s="12"/>
      <c r="AF163" s="9"/>
      <c r="AG163" s="9"/>
      <c r="AH163" s="12"/>
      <c r="AI163" s="12"/>
    </row>
    <row r="164" spans="1:35" ht="15.75" customHeight="1">
      <c r="A164" s="1"/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10"/>
      <c r="AD164" s="10"/>
      <c r="AE164" s="12"/>
      <c r="AF164" s="9"/>
      <c r="AG164" s="9"/>
      <c r="AH164" s="12"/>
      <c r="AI164" s="12"/>
    </row>
    <row r="165" spans="1:35" ht="15.75" customHeight="1">
      <c r="A165" s="1"/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10"/>
      <c r="AD165" s="10"/>
      <c r="AE165" s="12"/>
      <c r="AF165" s="9"/>
      <c r="AG165" s="9"/>
      <c r="AH165" s="12"/>
      <c r="AI165" s="12"/>
    </row>
    <row r="166" spans="1:35" ht="15.75" customHeight="1">
      <c r="A166" s="1"/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10"/>
      <c r="AD166" s="10"/>
      <c r="AE166" s="12"/>
      <c r="AF166" s="9"/>
      <c r="AG166" s="9"/>
      <c r="AH166" s="12"/>
      <c r="AI166" s="12"/>
    </row>
    <row r="167" spans="1:35" ht="15.75" customHeight="1">
      <c r="A167" s="1"/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10"/>
      <c r="AD167" s="10"/>
      <c r="AE167" s="12"/>
      <c r="AF167" s="9"/>
      <c r="AG167" s="9"/>
      <c r="AH167" s="12"/>
      <c r="AI167" s="12"/>
    </row>
    <row r="168" spans="1:35" ht="15.75" customHeight="1">
      <c r="A168" s="1"/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10"/>
      <c r="AD168" s="10"/>
      <c r="AE168" s="12"/>
      <c r="AF168" s="9"/>
      <c r="AG168" s="9"/>
      <c r="AH168" s="12"/>
      <c r="AI168" s="12"/>
    </row>
    <row r="169" spans="1:35" ht="15.75" customHeight="1">
      <c r="A169" s="1"/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10"/>
      <c r="AD169" s="10"/>
      <c r="AE169" s="12"/>
      <c r="AF169" s="9"/>
      <c r="AG169" s="9"/>
      <c r="AH169" s="12"/>
      <c r="AI169" s="12"/>
    </row>
    <row r="170" spans="1:35" ht="15.75" customHeight="1">
      <c r="A170" s="1"/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10"/>
      <c r="AD170" s="10"/>
      <c r="AE170" s="12"/>
      <c r="AF170" s="9"/>
      <c r="AG170" s="9"/>
      <c r="AH170" s="12"/>
      <c r="AI170" s="12"/>
    </row>
    <row r="171" spans="1:35" ht="15.75" customHeight="1">
      <c r="A171" s="1"/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10"/>
      <c r="AD171" s="10"/>
      <c r="AE171" s="12"/>
      <c r="AF171" s="9"/>
      <c r="AG171" s="9"/>
      <c r="AH171" s="12"/>
      <c r="AI171" s="12"/>
    </row>
    <row r="172" spans="1:35" ht="15.75" customHeight="1">
      <c r="A172" s="1"/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10"/>
      <c r="AD172" s="10"/>
      <c r="AE172" s="12"/>
      <c r="AF172" s="9"/>
      <c r="AG172" s="9"/>
      <c r="AH172" s="12"/>
      <c r="AI172" s="12"/>
    </row>
    <row r="173" spans="1:35" ht="15.75" customHeight="1">
      <c r="A173" s="1"/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10"/>
      <c r="AD173" s="10"/>
      <c r="AE173" s="12"/>
      <c r="AF173" s="9"/>
      <c r="AG173" s="9"/>
      <c r="AH173" s="12"/>
      <c r="AI173" s="12"/>
    </row>
    <row r="174" spans="1:35" ht="15.75" customHeight="1">
      <c r="A174" s="1"/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10"/>
      <c r="AD174" s="10"/>
      <c r="AE174" s="12"/>
      <c r="AF174" s="9"/>
      <c r="AG174" s="9"/>
      <c r="AH174" s="12"/>
      <c r="AI174" s="12"/>
    </row>
    <row r="175" spans="1:35" ht="15.75" customHeight="1">
      <c r="A175" s="1"/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10"/>
      <c r="AD175" s="10"/>
      <c r="AE175" s="12"/>
      <c r="AF175" s="9"/>
      <c r="AG175" s="9"/>
      <c r="AH175" s="12"/>
      <c r="AI175" s="12"/>
    </row>
    <row r="176" spans="1:35" ht="15.75" customHeight="1">
      <c r="A176" s="1"/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10"/>
      <c r="AD176" s="10"/>
      <c r="AE176" s="12"/>
      <c r="AF176" s="9"/>
      <c r="AG176" s="9"/>
      <c r="AH176" s="12"/>
      <c r="AI176" s="12"/>
    </row>
    <row r="177" spans="1:35" ht="15.75" customHeight="1">
      <c r="A177" s="1"/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10"/>
      <c r="AD177" s="10"/>
      <c r="AE177" s="12"/>
      <c r="AF177" s="9"/>
      <c r="AG177" s="9"/>
      <c r="AH177" s="12"/>
      <c r="AI177" s="12"/>
    </row>
    <row r="178" spans="1:35" ht="15.75" customHeight="1">
      <c r="A178" s="1"/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10"/>
      <c r="AD178" s="10"/>
      <c r="AE178" s="12"/>
      <c r="AF178" s="9"/>
      <c r="AG178" s="9"/>
      <c r="AH178" s="12"/>
      <c r="AI178" s="12"/>
    </row>
    <row r="179" spans="1:35" ht="15.75" customHeight="1">
      <c r="A179" s="1"/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10"/>
      <c r="AD179" s="10"/>
      <c r="AE179" s="12"/>
      <c r="AF179" s="9"/>
      <c r="AG179" s="9"/>
      <c r="AH179" s="12"/>
      <c r="AI179" s="12"/>
    </row>
    <row r="180" spans="1:35" ht="15.75" customHeight="1">
      <c r="A180" s="1"/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10"/>
      <c r="AD180" s="10"/>
      <c r="AE180" s="12"/>
      <c r="AF180" s="9"/>
      <c r="AG180" s="9"/>
      <c r="AH180" s="12"/>
      <c r="AI180" s="12"/>
    </row>
    <row r="181" spans="1:35" ht="15.75" customHeight="1">
      <c r="A181" s="1"/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10"/>
      <c r="AD181" s="10"/>
      <c r="AE181" s="12"/>
      <c r="AF181" s="9"/>
      <c r="AG181" s="9"/>
      <c r="AH181" s="12"/>
      <c r="AI181" s="12"/>
    </row>
    <row r="182" spans="1:35" ht="15.75" customHeight="1">
      <c r="A182" s="1"/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10"/>
      <c r="AD182" s="10"/>
      <c r="AE182" s="12"/>
      <c r="AF182" s="9"/>
      <c r="AG182" s="9"/>
      <c r="AH182" s="12"/>
      <c r="AI182" s="12"/>
    </row>
    <row r="183" spans="1:35" ht="15.75" customHeight="1">
      <c r="A183" s="1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10"/>
      <c r="AD183" s="10"/>
      <c r="AE183" s="12"/>
      <c r="AF183" s="9"/>
      <c r="AG183" s="9"/>
      <c r="AH183" s="12"/>
      <c r="AI183" s="12"/>
    </row>
    <row r="184" spans="1:35" ht="15.75" customHeight="1">
      <c r="A184" s="1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10"/>
      <c r="AD184" s="10"/>
      <c r="AE184" s="12"/>
      <c r="AF184" s="9"/>
      <c r="AG184" s="9"/>
      <c r="AH184" s="12"/>
      <c r="AI184" s="12"/>
    </row>
    <row r="185" spans="1:35" ht="15.75" customHeight="1">
      <c r="A185" s="1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10"/>
      <c r="AD185" s="10"/>
      <c r="AE185" s="12"/>
      <c r="AF185" s="9"/>
      <c r="AG185" s="9"/>
      <c r="AH185" s="12"/>
      <c r="AI185" s="12"/>
    </row>
    <row r="186" spans="1:35" ht="15.75" customHeight="1">
      <c r="A186" s="1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10"/>
      <c r="AD186" s="10"/>
      <c r="AE186" s="12"/>
      <c r="AF186" s="9"/>
      <c r="AG186" s="9"/>
      <c r="AH186" s="12"/>
      <c r="AI186" s="12"/>
    </row>
    <row r="187" spans="1:35" ht="15.75" customHeight="1">
      <c r="A187" s="1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10"/>
      <c r="AD187" s="10"/>
      <c r="AE187" s="12"/>
      <c r="AF187" s="9"/>
      <c r="AG187" s="9"/>
      <c r="AH187" s="12"/>
      <c r="AI187" s="12"/>
    </row>
    <row r="188" spans="1:35" ht="15.75" customHeight="1">
      <c r="A188" s="1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10"/>
      <c r="AD188" s="10"/>
      <c r="AE188" s="12"/>
      <c r="AF188" s="9"/>
      <c r="AG188" s="9"/>
      <c r="AH188" s="12"/>
      <c r="AI188" s="12"/>
    </row>
    <row r="189" spans="1:35" ht="15.75" customHeight="1">
      <c r="A189" s="1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10"/>
      <c r="AD189" s="10"/>
      <c r="AE189" s="12"/>
      <c r="AF189" s="9"/>
      <c r="AG189" s="9"/>
      <c r="AH189" s="12"/>
      <c r="AI189" s="12"/>
    </row>
    <row r="190" spans="1:35" ht="15.75" customHeight="1">
      <c r="A190" s="1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10"/>
      <c r="AD190" s="10"/>
      <c r="AE190" s="12"/>
      <c r="AF190" s="9"/>
      <c r="AG190" s="9"/>
      <c r="AH190" s="12"/>
      <c r="AI190" s="12"/>
    </row>
    <row r="191" spans="1:35" ht="15.75" customHeight="1">
      <c r="A191" s="1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10"/>
      <c r="AD191" s="10"/>
      <c r="AE191" s="12"/>
      <c r="AF191" s="9"/>
      <c r="AG191" s="9"/>
      <c r="AH191" s="12"/>
      <c r="AI191" s="12"/>
    </row>
    <row r="192" spans="1:35" ht="15.75" customHeight="1">
      <c r="A192" s="1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10"/>
      <c r="AD192" s="10"/>
      <c r="AE192" s="12"/>
      <c r="AF192" s="9"/>
      <c r="AG192" s="9"/>
      <c r="AH192" s="12"/>
      <c r="AI192" s="12"/>
    </row>
    <row r="193" spans="1:35" ht="15.75" customHeight="1">
      <c r="A193" s="1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10"/>
      <c r="AD193" s="10"/>
      <c r="AE193" s="12"/>
      <c r="AF193" s="9"/>
      <c r="AG193" s="9"/>
      <c r="AH193" s="12"/>
      <c r="AI193" s="12"/>
    </row>
    <row r="194" spans="1:35" ht="15.75" customHeight="1">
      <c r="A194" s="1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10"/>
      <c r="AD194" s="10"/>
      <c r="AE194" s="12"/>
      <c r="AF194" s="9"/>
      <c r="AG194" s="9"/>
      <c r="AH194" s="12"/>
      <c r="AI194" s="12"/>
    </row>
    <row r="195" spans="1:35" ht="15.75" customHeight="1">
      <c r="A195" s="1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10"/>
      <c r="AD195" s="10"/>
      <c r="AE195" s="12"/>
      <c r="AF195" s="9"/>
      <c r="AG195" s="9"/>
      <c r="AH195" s="12"/>
      <c r="AI195" s="12"/>
    </row>
    <row r="196" spans="1:35" ht="15.75" customHeight="1">
      <c r="A196" s="1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10"/>
      <c r="AD196" s="10"/>
      <c r="AE196" s="12"/>
      <c r="AF196" s="9"/>
      <c r="AG196" s="9"/>
      <c r="AH196" s="12"/>
      <c r="AI196" s="12"/>
    </row>
    <row r="197" spans="1:35" ht="15.75" customHeight="1">
      <c r="A197" s="1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0"/>
      <c r="AD197" s="10"/>
      <c r="AE197" s="12"/>
      <c r="AF197" s="9"/>
      <c r="AG197" s="9"/>
      <c r="AH197" s="12"/>
      <c r="AI197" s="12"/>
    </row>
    <row r="198" spans="1:35" ht="15.75" customHeight="1">
      <c r="A198" s="1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10"/>
      <c r="AD198" s="10"/>
      <c r="AE198" s="12"/>
      <c r="AF198" s="9"/>
      <c r="AG198" s="9"/>
      <c r="AH198" s="12"/>
      <c r="AI198" s="12"/>
    </row>
    <row r="199" spans="1:35" ht="15.75" customHeight="1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10"/>
      <c r="AD199" s="10"/>
      <c r="AE199" s="12"/>
      <c r="AF199" s="9"/>
      <c r="AG199" s="9"/>
      <c r="AH199" s="12"/>
      <c r="AI199" s="12"/>
    </row>
    <row r="200" spans="1:35" ht="15.75" customHeight="1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10"/>
      <c r="AD200" s="10"/>
      <c r="AE200" s="12"/>
      <c r="AF200" s="9"/>
      <c r="AG200" s="9"/>
      <c r="AH200" s="12"/>
      <c r="AI200" s="12"/>
    </row>
    <row r="201" spans="1:35" ht="15.75" customHeight="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10"/>
      <c r="AD201" s="10"/>
      <c r="AE201" s="12"/>
      <c r="AF201" s="9"/>
      <c r="AG201" s="9"/>
      <c r="AH201" s="12"/>
      <c r="AI201" s="12"/>
    </row>
    <row r="202" spans="1:35" ht="15.75" customHeight="1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10"/>
      <c r="AD202" s="10"/>
      <c r="AE202" s="12"/>
      <c r="AF202" s="9"/>
      <c r="AG202" s="9"/>
      <c r="AH202" s="12"/>
      <c r="AI202" s="12"/>
    </row>
    <row r="203" spans="1:35" ht="15.75" customHeight="1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10"/>
      <c r="AD203" s="10"/>
      <c r="AE203" s="12"/>
      <c r="AF203" s="9"/>
      <c r="AG203" s="9"/>
      <c r="AH203" s="12"/>
      <c r="AI203" s="12"/>
    </row>
    <row r="204" spans="1:35" ht="15.75" customHeight="1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10"/>
      <c r="AD204" s="10"/>
      <c r="AE204" s="12"/>
      <c r="AF204" s="9"/>
      <c r="AG204" s="9"/>
      <c r="AH204" s="12"/>
      <c r="AI204" s="12"/>
    </row>
    <row r="205" spans="1:35" ht="15.75" customHeight="1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10"/>
      <c r="AD205" s="10"/>
      <c r="AE205" s="12"/>
      <c r="AF205" s="9"/>
      <c r="AG205" s="9"/>
      <c r="AH205" s="12"/>
      <c r="AI205" s="12"/>
    </row>
    <row r="206" spans="1:35" ht="15.7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10"/>
      <c r="AD206" s="10"/>
      <c r="AE206" s="12"/>
      <c r="AF206" s="9"/>
      <c r="AG206" s="9"/>
      <c r="AH206" s="12"/>
      <c r="AI206" s="12"/>
    </row>
    <row r="207" spans="1:35" ht="15.75" customHeight="1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10"/>
      <c r="AD207" s="10"/>
      <c r="AE207" s="12"/>
      <c r="AF207" s="9"/>
      <c r="AG207" s="9"/>
      <c r="AH207" s="12"/>
      <c r="AI207" s="12"/>
    </row>
    <row r="208" spans="1:35" ht="15.75" customHeight="1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10"/>
      <c r="AD208" s="10"/>
      <c r="AE208" s="12"/>
      <c r="AF208" s="9"/>
      <c r="AG208" s="9"/>
      <c r="AH208" s="12"/>
      <c r="AI208" s="12"/>
    </row>
    <row r="209" spans="2:35" ht="15.75" customHeight="1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10"/>
      <c r="AD209" s="10"/>
      <c r="AE209" s="12"/>
      <c r="AF209" s="9"/>
      <c r="AG209" s="9"/>
      <c r="AH209" s="12"/>
      <c r="AI209" s="12"/>
    </row>
    <row r="210" spans="2:35" ht="15.75" customHeight="1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10"/>
      <c r="AD210" s="10"/>
      <c r="AE210" s="12"/>
      <c r="AF210" s="9"/>
      <c r="AG210" s="9"/>
      <c r="AH210" s="12"/>
      <c r="AI210" s="12"/>
    </row>
    <row r="211" spans="2:35" ht="15.75" customHeight="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10"/>
      <c r="AD211" s="10"/>
      <c r="AE211" s="12"/>
      <c r="AF211" s="9"/>
      <c r="AG211" s="9"/>
      <c r="AH211" s="12"/>
      <c r="AI211" s="12"/>
    </row>
    <row r="212" spans="2:35" ht="15.75" customHeight="1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10"/>
      <c r="AD212" s="10"/>
      <c r="AE212" s="12"/>
      <c r="AF212" s="9"/>
      <c r="AG212" s="9"/>
      <c r="AH212" s="12"/>
      <c r="AI212" s="12"/>
    </row>
    <row r="213" spans="2:35" ht="15.75" customHeight="1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10"/>
      <c r="AD213" s="10"/>
      <c r="AE213" s="12"/>
      <c r="AF213" s="9"/>
      <c r="AG213" s="9"/>
      <c r="AH213" s="12"/>
      <c r="AI213" s="12"/>
    </row>
    <row r="214" spans="2:35" ht="15.75" customHeight="1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10"/>
      <c r="AD214" s="10"/>
      <c r="AE214" s="12"/>
      <c r="AF214" s="9"/>
      <c r="AG214" s="9"/>
      <c r="AH214" s="12"/>
      <c r="AI214" s="12"/>
    </row>
    <row r="215" spans="2:35" ht="15.75" customHeight="1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10"/>
      <c r="AD215" s="10"/>
      <c r="AE215" s="12"/>
      <c r="AF215" s="9"/>
      <c r="AG215" s="9"/>
      <c r="AH215" s="12"/>
      <c r="AI215" s="12"/>
    </row>
    <row r="216" spans="2:35" ht="15.75" customHeight="1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10"/>
      <c r="AD216" s="10"/>
      <c r="AE216" s="12"/>
      <c r="AF216" s="9"/>
      <c r="AG216" s="9"/>
      <c r="AH216" s="12"/>
      <c r="AI216" s="12"/>
    </row>
    <row r="217" spans="2:35" ht="15.75" customHeight="1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10"/>
      <c r="AD217" s="10"/>
      <c r="AE217" s="12"/>
      <c r="AF217" s="9"/>
      <c r="AG217" s="9"/>
      <c r="AH217" s="12"/>
      <c r="AI217" s="12"/>
    </row>
    <row r="218" spans="2:35" ht="15.75" customHeight="1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10"/>
      <c r="AD218" s="10"/>
      <c r="AE218" s="12"/>
      <c r="AF218" s="9"/>
      <c r="AG218" s="9"/>
      <c r="AH218" s="12"/>
      <c r="AI218" s="12"/>
    </row>
    <row r="219" spans="2:35" ht="15.75" customHeight="1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10"/>
      <c r="AD219" s="10"/>
      <c r="AE219" s="12"/>
      <c r="AF219" s="9"/>
      <c r="AG219" s="9"/>
      <c r="AH219" s="12"/>
      <c r="AI219" s="12"/>
    </row>
    <row r="220" spans="2:35" ht="15.75" customHeight="1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10"/>
      <c r="AD220" s="10"/>
      <c r="AE220" s="12"/>
      <c r="AF220" s="9"/>
      <c r="AG220" s="9"/>
      <c r="AH220" s="12"/>
      <c r="AI220" s="12"/>
    </row>
    <row r="221" spans="2:35" ht="15.75" customHeight="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10"/>
      <c r="AD221" s="10"/>
      <c r="AE221" s="12"/>
      <c r="AF221" s="9"/>
      <c r="AG221" s="9"/>
      <c r="AH221" s="12"/>
      <c r="AI221" s="12"/>
    </row>
    <row r="222" spans="2:35" ht="15.75" customHeight="1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10"/>
      <c r="AD222" s="10"/>
      <c r="AE222" s="12"/>
      <c r="AF222" s="9"/>
      <c r="AG222" s="9"/>
      <c r="AH222" s="12"/>
      <c r="AI222" s="12"/>
    </row>
    <row r="223" spans="2:35" ht="15.75" customHeight="1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10"/>
      <c r="AD223" s="10"/>
      <c r="AE223" s="12"/>
      <c r="AF223" s="9"/>
      <c r="AG223" s="9"/>
      <c r="AH223" s="12"/>
      <c r="AI223" s="12"/>
    </row>
    <row r="224" spans="2:35" ht="15.75" customHeight="1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10"/>
      <c r="AD224" s="10"/>
      <c r="AE224" s="12"/>
      <c r="AF224" s="9"/>
      <c r="AG224" s="9"/>
      <c r="AH224" s="12"/>
      <c r="AI224" s="12"/>
    </row>
    <row r="225" spans="2:35" ht="15.75" customHeight="1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10"/>
      <c r="AD225" s="10"/>
      <c r="AE225" s="12"/>
      <c r="AF225" s="9"/>
      <c r="AG225" s="9"/>
      <c r="AH225" s="12"/>
      <c r="AI225" s="12"/>
    </row>
    <row r="226" spans="2:35" ht="15.75" customHeight="1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10"/>
      <c r="AD226" s="10"/>
      <c r="AE226" s="12"/>
      <c r="AF226" s="9"/>
      <c r="AG226" s="9"/>
      <c r="AH226" s="12"/>
      <c r="AI226" s="12"/>
    </row>
    <row r="227" spans="2:35" ht="15.75" customHeight="1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10"/>
      <c r="AD227" s="10"/>
      <c r="AE227" s="12"/>
      <c r="AF227" s="9"/>
      <c r="AG227" s="9"/>
      <c r="AH227" s="12"/>
      <c r="AI227" s="12"/>
    </row>
    <row r="228" spans="2:35" ht="15.75" customHeight="1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10"/>
      <c r="AD228" s="10"/>
      <c r="AE228" s="12"/>
      <c r="AF228" s="9"/>
      <c r="AG228" s="9"/>
      <c r="AH228" s="12"/>
      <c r="AI228" s="12"/>
    </row>
    <row r="229" spans="2:35" ht="15.75" customHeight="1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10"/>
      <c r="AD229" s="10"/>
      <c r="AE229" s="12"/>
      <c r="AF229" s="9"/>
      <c r="AG229" s="9"/>
      <c r="AH229" s="12"/>
      <c r="AI229" s="12"/>
    </row>
    <row r="230" spans="2:35" ht="15.75" customHeight="1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10"/>
      <c r="AD230" s="10"/>
      <c r="AE230" s="12"/>
      <c r="AF230" s="9"/>
      <c r="AG230" s="9"/>
      <c r="AH230" s="12"/>
      <c r="AI230" s="12"/>
    </row>
    <row r="231" spans="2:35" ht="15.75" customHeight="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10"/>
      <c r="AD231" s="10"/>
      <c r="AE231" s="12"/>
      <c r="AF231" s="9"/>
      <c r="AG231" s="9"/>
      <c r="AH231" s="12"/>
      <c r="AI231" s="12"/>
    </row>
    <row r="232" spans="2:35" ht="15.75" customHeight="1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10"/>
      <c r="AD232" s="10"/>
      <c r="AE232" s="12"/>
      <c r="AF232" s="9"/>
      <c r="AG232" s="9"/>
      <c r="AH232" s="12"/>
      <c r="AI232" s="12"/>
    </row>
    <row r="233" spans="2:35" ht="15.75" customHeight="1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10"/>
      <c r="AD233" s="10"/>
      <c r="AE233" s="12"/>
      <c r="AF233" s="9"/>
      <c r="AG233" s="9"/>
      <c r="AH233" s="12"/>
      <c r="AI233" s="12"/>
    </row>
    <row r="234" spans="2:35" ht="15.75" customHeight="1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10"/>
      <c r="AD234" s="10"/>
      <c r="AE234" s="12"/>
      <c r="AF234" s="9"/>
      <c r="AG234" s="9"/>
      <c r="AH234" s="12"/>
      <c r="AI234" s="12"/>
    </row>
    <row r="235" spans="2:35" ht="15.75" customHeight="1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10"/>
      <c r="AD235" s="10"/>
      <c r="AE235" s="12"/>
      <c r="AF235" s="9"/>
      <c r="AG235" s="9"/>
      <c r="AH235" s="12"/>
      <c r="AI235" s="12"/>
    </row>
    <row r="236" spans="2:35" ht="15.75" customHeight="1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10"/>
      <c r="AD236" s="10"/>
      <c r="AE236" s="12"/>
      <c r="AF236" s="9"/>
      <c r="AG236" s="9"/>
      <c r="AH236" s="12"/>
      <c r="AI236" s="12"/>
    </row>
    <row r="237" spans="2:35" ht="15.75" customHeight="1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10"/>
      <c r="AD237" s="10"/>
      <c r="AE237" s="12"/>
      <c r="AF237" s="9"/>
      <c r="AG237" s="9"/>
      <c r="AH237" s="12"/>
      <c r="AI237" s="12"/>
    </row>
    <row r="238" spans="2:35" ht="15.75" customHeight="1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10"/>
      <c r="AD238" s="10"/>
      <c r="AE238" s="12"/>
      <c r="AF238" s="9"/>
      <c r="AG238" s="9"/>
      <c r="AH238" s="12"/>
      <c r="AI238" s="12"/>
    </row>
    <row r="239" spans="2:35" ht="15.75" customHeight="1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10"/>
      <c r="AD239" s="10"/>
      <c r="AE239" s="12"/>
      <c r="AF239" s="9"/>
      <c r="AG239" s="9"/>
      <c r="AH239" s="12"/>
      <c r="AI239" s="12"/>
    </row>
    <row r="240" spans="2:35" ht="15.75" customHeight="1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10"/>
      <c r="AD240" s="10"/>
      <c r="AE240" s="12"/>
      <c r="AF240" s="9"/>
      <c r="AG240" s="9"/>
      <c r="AH240" s="12"/>
      <c r="AI240" s="12"/>
    </row>
    <row r="241" spans="2:35" ht="15.75" customHeight="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10"/>
      <c r="AD241" s="10"/>
      <c r="AE241" s="12"/>
      <c r="AF241" s="9"/>
      <c r="AG241" s="9"/>
      <c r="AH241" s="12"/>
      <c r="AI241" s="12"/>
    </row>
    <row r="242" spans="2:35" ht="15.75" customHeight="1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10"/>
      <c r="AD242" s="10"/>
      <c r="AE242" s="12"/>
      <c r="AF242" s="9"/>
      <c r="AG242" s="9"/>
      <c r="AH242" s="12"/>
      <c r="AI242" s="12"/>
    </row>
    <row r="243" spans="2:35" ht="15.75" customHeight="1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10"/>
      <c r="AD243" s="10"/>
      <c r="AE243" s="12"/>
      <c r="AF243" s="9"/>
      <c r="AG243" s="9"/>
      <c r="AH243" s="12"/>
      <c r="AI243" s="12"/>
    </row>
    <row r="244" spans="2:35" ht="15.75" customHeight="1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10"/>
      <c r="AD244" s="10"/>
      <c r="AE244" s="12"/>
      <c r="AF244" s="9"/>
      <c r="AG244" s="9"/>
      <c r="AH244" s="12"/>
      <c r="AI244" s="12"/>
    </row>
    <row r="245" spans="2:35" ht="15.75" customHeight="1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10"/>
      <c r="AD245" s="10"/>
      <c r="AE245" s="12"/>
      <c r="AF245" s="9"/>
      <c r="AG245" s="9"/>
      <c r="AH245" s="12"/>
      <c r="AI245" s="12"/>
    </row>
    <row r="246" spans="2:35" ht="15.75" customHeight="1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10"/>
      <c r="AD246" s="10"/>
      <c r="AE246" s="12"/>
      <c r="AF246" s="9"/>
      <c r="AG246" s="9"/>
      <c r="AH246" s="12"/>
      <c r="AI246" s="12"/>
    </row>
    <row r="247" spans="2:35" ht="15.75" customHeight="1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10"/>
      <c r="AD247" s="10"/>
      <c r="AE247" s="12"/>
      <c r="AF247" s="9"/>
      <c r="AG247" s="9"/>
      <c r="AH247" s="12"/>
      <c r="AI247" s="12"/>
    </row>
    <row r="248" spans="2:35" ht="15.75" customHeight="1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10"/>
      <c r="AD248" s="10"/>
      <c r="AE248" s="12"/>
      <c r="AF248" s="9"/>
      <c r="AG248" s="9"/>
      <c r="AH248" s="12"/>
      <c r="AI248" s="12"/>
    </row>
    <row r="249" spans="2:35" ht="15.75" customHeight="1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10"/>
      <c r="AD249" s="10"/>
      <c r="AE249" s="12"/>
      <c r="AF249" s="9"/>
      <c r="AG249" s="9"/>
      <c r="AH249" s="12"/>
      <c r="AI249" s="12"/>
    </row>
    <row r="250" spans="2:35" ht="15.75" customHeight="1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10"/>
      <c r="AD250" s="10"/>
      <c r="AE250" s="12"/>
      <c r="AF250" s="9"/>
      <c r="AG250" s="9"/>
      <c r="AH250" s="12"/>
      <c r="AI250" s="12"/>
    </row>
    <row r="251" spans="2:35" ht="15.75" customHeight="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10"/>
      <c r="AD251" s="10"/>
      <c r="AE251" s="12"/>
      <c r="AF251" s="9"/>
      <c r="AG251" s="9"/>
      <c r="AH251" s="12"/>
      <c r="AI251" s="12"/>
    </row>
    <row r="252" spans="2:35" ht="15.75" customHeight="1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10"/>
      <c r="AD252" s="10"/>
      <c r="AE252" s="12"/>
      <c r="AF252" s="9"/>
      <c r="AG252" s="9"/>
      <c r="AH252" s="12"/>
      <c r="AI252" s="12"/>
    </row>
    <row r="253" spans="2:35" ht="15.75" customHeight="1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10"/>
      <c r="AD253" s="10"/>
      <c r="AE253" s="12"/>
      <c r="AF253" s="9"/>
      <c r="AG253" s="9"/>
      <c r="AH253" s="12"/>
      <c r="AI253" s="12"/>
    </row>
    <row r="254" spans="2:35" ht="15.75" customHeight="1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10"/>
      <c r="AD254" s="10"/>
      <c r="AE254" s="12"/>
      <c r="AF254" s="9"/>
      <c r="AG254" s="9"/>
      <c r="AH254" s="12"/>
      <c r="AI254" s="12"/>
    </row>
    <row r="255" spans="2:35" ht="15.75" customHeight="1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10"/>
      <c r="AD255" s="10"/>
      <c r="AE255" s="12"/>
      <c r="AF255" s="9"/>
      <c r="AG255" s="9"/>
      <c r="AH255" s="12"/>
      <c r="AI255" s="12"/>
    </row>
    <row r="256" spans="2:35" ht="15.75" customHeight="1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10"/>
      <c r="AD256" s="10"/>
      <c r="AE256" s="12"/>
      <c r="AF256" s="9"/>
      <c r="AG256" s="9"/>
      <c r="AH256" s="12"/>
      <c r="AI256" s="12"/>
    </row>
    <row r="257" spans="2:35" ht="15.75" customHeight="1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10"/>
      <c r="AD257" s="10"/>
      <c r="AE257" s="12"/>
      <c r="AF257" s="9"/>
      <c r="AG257" s="9"/>
      <c r="AH257" s="12"/>
      <c r="AI257" s="12"/>
    </row>
    <row r="258" spans="2:35" ht="15.75" customHeight="1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10"/>
      <c r="AD258" s="10"/>
      <c r="AE258" s="12"/>
      <c r="AF258" s="9"/>
      <c r="AG258" s="9"/>
      <c r="AH258" s="12"/>
      <c r="AI258" s="12"/>
    </row>
    <row r="259" spans="2:35" ht="15.75" customHeight="1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10"/>
      <c r="AD259" s="10"/>
      <c r="AE259" s="12"/>
      <c r="AF259" s="9"/>
      <c r="AG259" s="9"/>
      <c r="AH259" s="12"/>
      <c r="AI259" s="12"/>
    </row>
    <row r="260" spans="2:35" ht="15.75" customHeight="1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10"/>
      <c r="AD260" s="10"/>
      <c r="AE260" s="12"/>
      <c r="AF260" s="9"/>
      <c r="AG260" s="9"/>
      <c r="AH260" s="12"/>
      <c r="AI260" s="12"/>
    </row>
    <row r="261" spans="2:35" ht="15.75" customHeight="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10"/>
      <c r="AD261" s="10"/>
      <c r="AE261" s="12"/>
      <c r="AF261" s="9"/>
      <c r="AG261" s="9"/>
      <c r="AH261" s="12"/>
      <c r="AI261" s="12"/>
    </row>
    <row r="262" spans="2:35" ht="15.75" customHeight="1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10"/>
      <c r="AD262" s="10"/>
      <c r="AE262" s="12"/>
      <c r="AF262" s="9"/>
      <c r="AG262" s="9"/>
      <c r="AH262" s="12"/>
      <c r="AI262" s="12"/>
    </row>
    <row r="263" spans="2:35" ht="15.75" customHeight="1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10"/>
      <c r="AD263" s="10"/>
      <c r="AE263" s="12"/>
      <c r="AF263" s="9"/>
      <c r="AG263" s="9"/>
      <c r="AH263" s="12"/>
      <c r="AI263" s="12"/>
    </row>
    <row r="264" spans="2:35" ht="15.75" customHeight="1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10"/>
      <c r="AD264" s="10"/>
      <c r="AE264" s="12"/>
      <c r="AF264" s="9"/>
      <c r="AG264" s="9"/>
      <c r="AH264" s="12"/>
      <c r="AI264" s="12"/>
    </row>
    <row r="265" spans="2:35" ht="15.75" customHeight="1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10"/>
      <c r="AD265" s="10"/>
      <c r="AE265" s="12"/>
      <c r="AF265" s="9"/>
      <c r="AG265" s="9"/>
      <c r="AH265" s="12"/>
      <c r="AI265" s="12"/>
    </row>
    <row r="266" spans="2:35" ht="15.75" customHeight="1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10"/>
      <c r="AD266" s="10"/>
      <c r="AE266" s="12"/>
      <c r="AF266" s="9"/>
      <c r="AG266" s="9"/>
      <c r="AH266" s="12"/>
      <c r="AI266" s="12"/>
    </row>
    <row r="267" spans="2:35" ht="15.75" customHeight="1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10"/>
      <c r="AD267" s="10"/>
      <c r="AE267" s="12"/>
      <c r="AF267" s="9"/>
      <c r="AG267" s="9"/>
      <c r="AH267" s="12"/>
      <c r="AI267" s="12"/>
    </row>
    <row r="268" spans="2:35" ht="15.75" customHeight="1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10"/>
      <c r="AD268" s="10"/>
      <c r="AE268" s="12"/>
      <c r="AF268" s="9"/>
      <c r="AG268" s="9"/>
      <c r="AH268" s="12"/>
      <c r="AI268" s="12"/>
    </row>
    <row r="269" spans="2:35" ht="15.75" customHeight="1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10"/>
      <c r="AD269" s="10"/>
      <c r="AE269" s="12"/>
      <c r="AF269" s="9"/>
      <c r="AG269" s="9"/>
      <c r="AH269" s="12"/>
      <c r="AI269" s="12"/>
    </row>
    <row r="270" spans="2:35" ht="15.75" customHeight="1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10"/>
      <c r="AD270" s="10"/>
      <c r="AE270" s="12"/>
      <c r="AF270" s="9"/>
      <c r="AG270" s="9"/>
      <c r="AH270" s="12"/>
      <c r="AI270" s="12"/>
    </row>
    <row r="271" spans="2:35" ht="15.75" customHeight="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10"/>
      <c r="AD271" s="10"/>
      <c r="AE271" s="12"/>
      <c r="AF271" s="9"/>
      <c r="AG271" s="9"/>
      <c r="AH271" s="12"/>
      <c r="AI271" s="12"/>
    </row>
    <row r="272" spans="2:35" ht="15.75" customHeight="1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10"/>
      <c r="AD272" s="10"/>
      <c r="AE272" s="12"/>
      <c r="AF272" s="9"/>
      <c r="AG272" s="9"/>
      <c r="AH272" s="12"/>
      <c r="AI272" s="12"/>
    </row>
    <row r="273" spans="2:35" ht="15.75" customHeight="1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10"/>
      <c r="AD273" s="10"/>
      <c r="AE273" s="12"/>
      <c r="AF273" s="9"/>
      <c r="AG273" s="9"/>
      <c r="AH273" s="12"/>
      <c r="AI273" s="12"/>
    </row>
    <row r="274" spans="2:35" ht="15.75" customHeight="1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10"/>
      <c r="AD274" s="10"/>
      <c r="AE274" s="12"/>
      <c r="AF274" s="9"/>
      <c r="AG274" s="9"/>
      <c r="AH274" s="12"/>
      <c r="AI274" s="12"/>
    </row>
    <row r="275" spans="2:35" ht="15.75" customHeight="1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10"/>
      <c r="AD275" s="10"/>
      <c r="AE275" s="12"/>
      <c r="AF275" s="9"/>
      <c r="AG275" s="9"/>
      <c r="AH275" s="12"/>
      <c r="AI275" s="12"/>
    </row>
    <row r="276" spans="2:35" ht="15.75" customHeight="1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10"/>
      <c r="AD276" s="10"/>
      <c r="AE276" s="12"/>
      <c r="AF276" s="9"/>
      <c r="AG276" s="9"/>
      <c r="AH276" s="12"/>
      <c r="AI276" s="12"/>
    </row>
    <row r="277" spans="2:35" ht="15.75" customHeight="1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10"/>
      <c r="AD277" s="10"/>
      <c r="AE277" s="12"/>
      <c r="AF277" s="9"/>
      <c r="AG277" s="9"/>
      <c r="AH277" s="12"/>
      <c r="AI277" s="12"/>
    </row>
    <row r="278" spans="2:35" ht="15.75" customHeight="1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10"/>
      <c r="AD278" s="10"/>
      <c r="AE278" s="12"/>
      <c r="AF278" s="9"/>
      <c r="AG278" s="9"/>
      <c r="AH278" s="12"/>
      <c r="AI278" s="12"/>
    </row>
    <row r="279" spans="2:35" ht="15.75" customHeight="1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10"/>
      <c r="AD279" s="10"/>
      <c r="AE279" s="12"/>
      <c r="AF279" s="9"/>
      <c r="AG279" s="9"/>
      <c r="AH279" s="12"/>
      <c r="AI279" s="12"/>
    </row>
    <row r="280" spans="2:35" ht="15.75" customHeight="1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10"/>
      <c r="AD280" s="10"/>
      <c r="AE280" s="12"/>
      <c r="AF280" s="9"/>
      <c r="AG280" s="9"/>
      <c r="AH280" s="12"/>
      <c r="AI280" s="12"/>
    </row>
    <row r="281" spans="2:35" ht="15.75" customHeight="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10"/>
      <c r="AD281" s="10"/>
      <c r="AE281" s="12"/>
      <c r="AF281" s="9"/>
      <c r="AG281" s="9"/>
      <c r="AH281" s="12"/>
      <c r="AI281" s="12"/>
    </row>
    <row r="282" spans="2:35" ht="15.75" customHeight="1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10"/>
      <c r="AD282" s="10"/>
      <c r="AE282" s="12"/>
      <c r="AF282" s="9"/>
      <c r="AG282" s="9"/>
      <c r="AH282" s="12"/>
      <c r="AI282" s="12"/>
    </row>
    <row r="283" spans="2:35" ht="15.75" customHeight="1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10"/>
      <c r="AD283" s="10"/>
      <c r="AE283" s="12"/>
      <c r="AF283" s="9"/>
      <c r="AG283" s="9"/>
      <c r="AH283" s="12"/>
      <c r="AI283" s="12"/>
    </row>
    <row r="284" spans="2:35" ht="15.75" customHeight="1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10"/>
      <c r="AD284" s="10"/>
      <c r="AE284" s="12"/>
      <c r="AF284" s="9"/>
      <c r="AG284" s="9"/>
      <c r="AH284" s="12"/>
      <c r="AI284" s="12"/>
    </row>
    <row r="285" spans="2:35" ht="15.75" customHeight="1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10"/>
      <c r="AD285" s="10"/>
      <c r="AE285" s="12"/>
      <c r="AF285" s="9"/>
      <c r="AG285" s="9"/>
      <c r="AH285" s="12"/>
      <c r="AI285" s="12"/>
    </row>
    <row r="286" spans="2:35" ht="15.75" customHeight="1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10"/>
      <c r="AD286" s="10"/>
      <c r="AE286" s="12"/>
      <c r="AF286" s="9"/>
      <c r="AG286" s="9"/>
      <c r="AH286" s="12"/>
      <c r="AI286" s="12"/>
    </row>
    <row r="287" spans="2:35" ht="15.75" customHeight="1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10"/>
      <c r="AD287" s="10"/>
      <c r="AE287" s="12"/>
      <c r="AF287" s="9"/>
      <c r="AG287" s="9"/>
      <c r="AH287" s="12"/>
      <c r="AI287" s="12"/>
    </row>
    <row r="288" spans="2:35" ht="15.75" customHeight="1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10"/>
      <c r="AD288" s="10"/>
      <c r="AE288" s="12"/>
      <c r="AF288" s="9"/>
      <c r="AG288" s="9"/>
      <c r="AH288" s="12"/>
      <c r="AI288" s="12"/>
    </row>
    <row r="289" spans="1:35" ht="15.75" customHeight="1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10"/>
      <c r="AD289" s="10"/>
      <c r="AE289" s="12"/>
      <c r="AF289" s="9"/>
      <c r="AG289" s="9"/>
      <c r="AH289" s="12"/>
      <c r="AI289" s="12"/>
    </row>
    <row r="290" spans="1:35" ht="15.75" customHeight="1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10"/>
      <c r="AD290" s="10"/>
      <c r="AE290" s="12"/>
      <c r="AF290" s="9"/>
      <c r="AG290" s="9"/>
      <c r="AH290" s="12"/>
      <c r="AI290" s="12"/>
    </row>
    <row r="291" spans="1:35" ht="15.75" customHeight="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10"/>
      <c r="AD291" s="10"/>
      <c r="AE291" s="12"/>
      <c r="AF291" s="9"/>
      <c r="AG291" s="9"/>
      <c r="AH291" s="12"/>
      <c r="AI291" s="12"/>
    </row>
    <row r="292" spans="1:35" ht="15.75" customHeight="1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10"/>
      <c r="AD292" s="10"/>
      <c r="AE292" s="12"/>
      <c r="AF292" s="9"/>
      <c r="AG292" s="9"/>
      <c r="AH292" s="12"/>
      <c r="AI292" s="12"/>
    </row>
    <row r="293" spans="1:35" ht="15.75" customHeight="1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10"/>
      <c r="AD293" s="10"/>
      <c r="AE293" s="12"/>
      <c r="AF293" s="9"/>
      <c r="AG293" s="9"/>
      <c r="AH293" s="12"/>
      <c r="AI293" s="12"/>
    </row>
    <row r="294" spans="1:35" ht="15.75" customHeight="1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10"/>
      <c r="AD294" s="10"/>
      <c r="AE294" s="12"/>
      <c r="AF294" s="9"/>
      <c r="AG294" s="9"/>
      <c r="AH294" s="12"/>
      <c r="AI294" s="12"/>
    </row>
    <row r="295" spans="1:35" ht="15.75" customHeight="1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10"/>
      <c r="AD295" s="10"/>
      <c r="AE295" s="12"/>
      <c r="AF295" s="9"/>
      <c r="AG295" s="9"/>
      <c r="AH295" s="12"/>
      <c r="AI295" s="12"/>
    </row>
    <row r="296" spans="1:35" ht="15.75" customHeight="1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10"/>
      <c r="AD296" s="10"/>
      <c r="AE296" s="12"/>
      <c r="AF296" s="9"/>
      <c r="AG296" s="9"/>
      <c r="AH296" s="12"/>
      <c r="AI296" s="12"/>
    </row>
    <row r="297" spans="1:35" ht="15.75" customHeight="1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10"/>
      <c r="AD297" s="10"/>
      <c r="AE297" s="12"/>
      <c r="AF297" s="9"/>
      <c r="AG297" s="9"/>
      <c r="AH297" s="12"/>
      <c r="AI297" s="12"/>
    </row>
    <row r="298" spans="1:35" ht="15.75" customHeight="1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10"/>
      <c r="AD298" s="10"/>
      <c r="AE298" s="12"/>
      <c r="AF298" s="9"/>
      <c r="AG298" s="9"/>
      <c r="AH298" s="12"/>
      <c r="AI298" s="12"/>
    </row>
    <row r="299" spans="1:35" ht="15.75" customHeight="1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35" ht="15.75" customHeight="1">
      <c r="A300" s="1" t="s">
        <v>32</v>
      </c>
      <c r="B300" s="7"/>
      <c r="C300" s="7"/>
      <c r="D300" s="6">
        <f>MIN(D3:D298)</f>
        <v>1</v>
      </c>
      <c r="E300" s="6">
        <f t="shared" ref="E300:AE300" si="15">MIN(E3:E298)</f>
        <v>3</v>
      </c>
      <c r="F300" s="6">
        <f t="shared" si="15"/>
        <v>1</v>
      </c>
      <c r="G300" s="6">
        <f t="shared" si="15"/>
        <v>0</v>
      </c>
      <c r="H300" s="6">
        <f t="shared" si="15"/>
        <v>1.5</v>
      </c>
      <c r="I300" s="6">
        <f t="shared" si="15"/>
        <v>0</v>
      </c>
      <c r="J300" s="6">
        <f t="shared" si="15"/>
        <v>0</v>
      </c>
      <c r="K300" s="6">
        <f t="shared" si="15"/>
        <v>0</v>
      </c>
      <c r="L300" s="6">
        <f t="shared" si="15"/>
        <v>0</v>
      </c>
      <c r="M300" s="6">
        <f t="shared" si="15"/>
        <v>0</v>
      </c>
      <c r="N300" s="6">
        <f t="shared" si="15"/>
        <v>0</v>
      </c>
      <c r="O300" s="6">
        <f t="shared" si="15"/>
        <v>0</v>
      </c>
      <c r="P300" s="6">
        <f t="shared" si="15"/>
        <v>0</v>
      </c>
      <c r="Q300" s="6">
        <f t="shared" si="15"/>
        <v>0</v>
      </c>
      <c r="R300" s="6">
        <f t="shared" si="15"/>
        <v>0</v>
      </c>
      <c r="S300" s="6">
        <f t="shared" si="15"/>
        <v>0</v>
      </c>
      <c r="T300" s="6">
        <f t="shared" si="15"/>
        <v>0</v>
      </c>
      <c r="U300" s="6">
        <f t="shared" si="15"/>
        <v>0</v>
      </c>
      <c r="V300" s="6">
        <f t="shared" si="15"/>
        <v>0</v>
      </c>
      <c r="W300" s="6">
        <f t="shared" si="15"/>
        <v>0</v>
      </c>
      <c r="X300" s="6">
        <f t="shared" si="15"/>
        <v>0</v>
      </c>
      <c r="Y300" s="6">
        <f t="shared" si="15"/>
        <v>0</v>
      </c>
      <c r="Z300" s="6">
        <f t="shared" si="15"/>
        <v>0</v>
      </c>
      <c r="AA300" s="6">
        <f t="shared" si="15"/>
        <v>0</v>
      </c>
      <c r="AB300" s="6">
        <f t="shared" si="15"/>
        <v>0</v>
      </c>
      <c r="AC300" s="6">
        <f t="shared" si="15"/>
        <v>0</v>
      </c>
      <c r="AD300" s="6">
        <f t="shared" si="15"/>
        <v>0</v>
      </c>
      <c r="AE300" s="6">
        <f t="shared" si="15"/>
        <v>0</v>
      </c>
    </row>
    <row r="301" spans="1:35" ht="15.75" customHeight="1">
      <c r="A301" s="1" t="s">
        <v>33</v>
      </c>
      <c r="B301" s="7"/>
      <c r="C301" s="7"/>
      <c r="D301" s="5">
        <f>MAX(D3:D298)</f>
        <v>40</v>
      </c>
      <c r="E301" s="5">
        <f t="shared" ref="E301:AE301" si="16">MAX(E3:E298)</f>
        <v>1465</v>
      </c>
      <c r="F301" s="5">
        <f t="shared" si="16"/>
        <v>40</v>
      </c>
      <c r="G301" s="5">
        <f t="shared" si="16"/>
        <v>40</v>
      </c>
      <c r="H301" s="5">
        <f t="shared" si="16"/>
        <v>38.6</v>
      </c>
      <c r="I301" s="5">
        <f t="shared" si="16"/>
        <v>10.1</v>
      </c>
      <c r="J301" s="5">
        <f t="shared" si="16"/>
        <v>19.600000000000001</v>
      </c>
      <c r="K301" s="5">
        <f t="shared" si="16"/>
        <v>0.66700000000000004</v>
      </c>
      <c r="L301" s="5">
        <f t="shared" si="16"/>
        <v>3.1</v>
      </c>
      <c r="M301" s="5">
        <f t="shared" si="16"/>
        <v>8.9</v>
      </c>
      <c r="N301" s="5">
        <f t="shared" si="16"/>
        <v>1</v>
      </c>
      <c r="O301" s="5">
        <f t="shared" si="16"/>
        <v>9.6</v>
      </c>
      <c r="P301" s="5">
        <f t="shared" si="16"/>
        <v>18</v>
      </c>
      <c r="Q301" s="5">
        <f t="shared" si="16"/>
        <v>1</v>
      </c>
      <c r="R301" s="5">
        <f t="shared" si="16"/>
        <v>6.1</v>
      </c>
      <c r="S301" s="5">
        <f t="shared" si="16"/>
        <v>7.2</v>
      </c>
      <c r="T301" s="5">
        <f t="shared" si="16"/>
        <v>1</v>
      </c>
      <c r="U301" s="5">
        <f t="shared" si="16"/>
        <v>5.0999999999999996</v>
      </c>
      <c r="V301" s="5">
        <f t="shared" si="16"/>
        <v>13.1</v>
      </c>
      <c r="W301" s="5">
        <f t="shared" si="16"/>
        <v>8.4</v>
      </c>
      <c r="X301" s="5">
        <f t="shared" si="16"/>
        <v>2.1</v>
      </c>
      <c r="Y301" s="5">
        <f t="shared" si="16"/>
        <v>2.6</v>
      </c>
      <c r="Z301" s="5">
        <f t="shared" si="16"/>
        <v>5.6</v>
      </c>
      <c r="AA301" s="5">
        <f t="shared" si="16"/>
        <v>4</v>
      </c>
      <c r="AB301" s="5">
        <f t="shared" si="16"/>
        <v>26.9</v>
      </c>
      <c r="AC301" s="5">
        <f t="shared" si="16"/>
        <v>1.1176666112680738</v>
      </c>
      <c r="AD301" s="5">
        <f t="shared" si="16"/>
        <v>1.4444444444444444</v>
      </c>
      <c r="AE301" s="5">
        <f t="shared" si="16"/>
        <v>134.44400028710305</v>
      </c>
    </row>
    <row r="302" spans="1:35" ht="15.75" customHeight="1">
      <c r="A302" s="1" t="s">
        <v>34</v>
      </c>
      <c r="B302" s="7"/>
      <c r="C302" s="7"/>
      <c r="D302" s="5">
        <f>AVERAGE(D3:D298)</f>
        <v>28.738853503184714</v>
      </c>
      <c r="E302" s="5">
        <f t="shared" ref="E302:AE302" si="17">AVERAGE(E3:E298)</f>
        <v>614.61783439490443</v>
      </c>
      <c r="F302" s="5">
        <f t="shared" si="17"/>
        <v>28.738853503184714</v>
      </c>
      <c r="G302" s="5">
        <f t="shared" si="17"/>
        <v>15.286624203821656</v>
      </c>
      <c r="H302" s="5">
        <f t="shared" si="17"/>
        <v>19.07197452229299</v>
      </c>
      <c r="I302" s="5">
        <f t="shared" si="17"/>
        <v>2.7694267515923565</v>
      </c>
      <c r="J302" s="5">
        <f t="shared" si="17"/>
        <v>6.4095541401273914</v>
      </c>
      <c r="K302" s="5">
        <f t="shared" si="17"/>
        <v>0.40697452229299358</v>
      </c>
      <c r="L302" s="5">
        <f t="shared" si="17"/>
        <v>0.7082802547770698</v>
      </c>
      <c r="M302" s="5">
        <f t="shared" si="17"/>
        <v>2.1184713375796171</v>
      </c>
      <c r="N302" s="5">
        <f t="shared" si="17"/>
        <v>0.27182802547770707</v>
      </c>
      <c r="O302" s="5">
        <f t="shared" si="17"/>
        <v>2.0700636942675175</v>
      </c>
      <c r="P302" s="5">
        <f t="shared" si="17"/>
        <v>4.2955414012738826</v>
      </c>
      <c r="Q302" s="5">
        <f t="shared" si="17"/>
        <v>0.4548789808917198</v>
      </c>
      <c r="R302" s="5">
        <f t="shared" si="17"/>
        <v>1.3299363057324838</v>
      </c>
      <c r="S302" s="5">
        <f t="shared" si="17"/>
        <v>1.7133757961783429</v>
      </c>
      <c r="T302" s="5">
        <f t="shared" si="17"/>
        <v>0.70878343949044553</v>
      </c>
      <c r="U302" s="5">
        <f t="shared" si="17"/>
        <v>0.78853503184713369</v>
      </c>
      <c r="V302" s="5">
        <f t="shared" si="17"/>
        <v>3.2445859872611473</v>
      </c>
      <c r="W302" s="5">
        <f t="shared" si="17"/>
        <v>1.9216560509554139</v>
      </c>
      <c r="X302" s="5">
        <f t="shared" si="17"/>
        <v>0.71974522292993581</v>
      </c>
      <c r="Y302" s="5">
        <f t="shared" si="17"/>
        <v>0.39936305732484112</v>
      </c>
      <c r="Z302" s="5">
        <f t="shared" si="17"/>
        <v>1.2713375796178339</v>
      </c>
      <c r="AA302" s="5">
        <f t="shared" si="17"/>
        <v>1.6707006369426745</v>
      </c>
      <c r="AB302" s="5">
        <f t="shared" si="17"/>
        <v>7.5656050955413985</v>
      </c>
      <c r="AC302" s="5">
        <f t="shared" si="17"/>
        <v>0.83132501925062785</v>
      </c>
      <c r="AD302" s="5">
        <f t="shared" si="17"/>
        <v>0.22350229096276172</v>
      </c>
      <c r="AE302" s="5">
        <f t="shared" si="17"/>
        <v>99.999999999999972</v>
      </c>
    </row>
    <row r="303" spans="1:35" ht="15.75" customHeight="1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35" ht="15.75" customHeight="1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2:28" ht="15.75" customHeight="1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2:28" ht="15.75" customHeight="1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2:28" ht="15.75" customHeight="1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2:28" ht="15.75" customHeight="1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2:28" ht="15.75" customHeight="1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2:28" ht="15.75" customHeight="1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2:28" ht="15.75" customHeight="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2:28" ht="15.75" customHeight="1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2:28" ht="15.75" customHeight="1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2:28" ht="15.75" customHeight="1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2:28" ht="15.75" customHeight="1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2:28" ht="15.75" customHeight="1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2:28" ht="15.75" customHeight="1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2:28" ht="15.75" customHeight="1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2:28" ht="15.75" customHeight="1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2:28" ht="15.75" customHeight="1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2:28" ht="15.75" customHeight="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2:28" ht="15.75" customHeight="1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2:28" ht="15.75" customHeight="1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2:28" ht="15.75" customHeight="1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2:28" ht="15.75" customHeight="1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2:28" ht="15.75" customHeight="1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2:28" ht="15.75" customHeight="1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2:28" ht="15.75" customHeight="1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2:28" ht="15.75" customHeight="1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2:28" ht="15.75" customHeight="1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2:28" ht="15.75" customHeight="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2:28" ht="15.75" customHeight="1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2:28" ht="15.75" customHeight="1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2:28" ht="15.75" customHeight="1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2:28" ht="15.75" customHeight="1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2:28" ht="15.75" customHeight="1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2:28" ht="15.75" customHeight="1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2:28" ht="15.75" customHeight="1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2:28" ht="15.75" customHeight="1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2:28" ht="15.75" customHeight="1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2:28" ht="15.75" customHeight="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2:28" ht="15.75" customHeight="1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2:28" ht="15.75" customHeight="1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2:28" ht="15.75" customHeight="1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2:28" ht="15.75" customHeight="1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2:28" ht="15.75" customHeight="1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2:28" ht="15.75" customHeight="1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2:28" ht="15.75" customHeight="1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2:28" ht="15.75" customHeight="1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2:28" ht="15.75" customHeight="1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2:28" ht="15.75" customHeight="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2:28" ht="15.75" customHeight="1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2:28" ht="15.75" customHeight="1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2:28" ht="15.75" customHeight="1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2:28" ht="15.75" customHeight="1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2:28" ht="15.75" customHeight="1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2:28" ht="15.75" customHeight="1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2:28" ht="15.75" customHeight="1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2:28" ht="15.75" customHeight="1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2:28" ht="15.75" customHeight="1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2:28" ht="15.75" customHeight="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2:28" ht="15.75" customHeight="1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2:28" ht="15.75" customHeight="1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2:28" ht="15.75" customHeight="1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2:28" ht="15.75" customHeight="1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2:28" ht="15.75" customHeight="1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2:28" ht="15.75" customHeight="1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2:28" ht="15.75" customHeight="1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2:28" ht="15.75" customHeight="1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2:28" ht="15.75" customHeight="1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2:28" ht="15.75" customHeight="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2:28" ht="15.75" customHeight="1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2:28" ht="15.75" customHeight="1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2:28" ht="15.75" customHeight="1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2:28" ht="15.75" customHeight="1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2:28" ht="15.75" customHeight="1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2:28" ht="15.75" customHeight="1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2:28" ht="15.75" customHeight="1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2:28" ht="15.75" customHeight="1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2:28" ht="15.75" customHeight="1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2:28" ht="15.75" customHeight="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2:28" ht="15.75" customHeight="1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2:28" ht="15.75" customHeight="1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2:28" ht="15.75" customHeight="1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2:28" ht="15.75" customHeight="1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2:28" ht="15.75" customHeight="1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2:28" ht="15.75" customHeight="1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2:28" ht="15.75" customHeight="1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2:28" ht="15.75" customHeight="1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2:28" ht="15.75" customHeight="1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2:28" ht="15.75" customHeight="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2:28" ht="15.75" customHeight="1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2:28" ht="15.75" customHeight="1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2:28" ht="15.75" customHeight="1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2:28" ht="15.75" customHeight="1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2:28" ht="15.75" customHeight="1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2:28" ht="15.75" customHeight="1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2:28" ht="15.75" customHeight="1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2:28" ht="15.75" customHeight="1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2:28" ht="15.75" customHeight="1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2:28" ht="15.75" customHeight="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2:28" ht="15.75" customHeight="1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2:28" ht="15.75" customHeight="1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2:28" ht="15.75" customHeight="1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2:28" ht="15.75" customHeight="1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2:28" ht="15.75" customHeight="1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2:28" ht="15.75" customHeight="1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2:28" ht="15.75" customHeight="1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2:28" ht="15.75" customHeight="1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2:28" ht="15.75" customHeight="1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2:28" ht="15.75" customHeight="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2:28" ht="15.75" customHeight="1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2:28" ht="15.75" customHeight="1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2:28" ht="15.75" customHeight="1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2:28" ht="15.75" customHeight="1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2:28" ht="15.75" customHeight="1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2:28" ht="15.75" customHeight="1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2:28" ht="15.75" customHeight="1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2:28" ht="15.75" customHeight="1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2:28" ht="15.75" customHeight="1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2:28" ht="15.75" customHeight="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2:28" ht="15.75" customHeight="1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2:28" ht="15.75" customHeight="1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2:28" ht="15.75" customHeight="1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2:28" ht="15.75" customHeight="1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2:28" ht="15.75" customHeight="1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2:28" ht="15.75" customHeight="1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2:28" ht="15.75" customHeight="1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2:28" ht="15.75" customHeight="1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2:28" ht="15.75" customHeight="1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2:28" ht="15.75" customHeight="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2:28" ht="15.75" customHeight="1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2:28" ht="15.75" customHeight="1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2:28" ht="15.75" customHeight="1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2:28" ht="15.75" customHeight="1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2:28" ht="15.75" customHeight="1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2:28" ht="15.75" customHeight="1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2:28" ht="15.75" customHeight="1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2:28" ht="15.75" customHeight="1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2:28" ht="15.75" customHeight="1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2:28" ht="15.75" customHeight="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2:28" ht="15.75" customHeight="1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2:28" ht="15.75" customHeight="1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2:28" ht="15.75" customHeight="1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2:28" ht="15.75" customHeight="1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2:28" ht="15.75" customHeight="1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2:28" ht="15.75" customHeight="1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2:28" ht="15.75" customHeight="1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2:28" ht="15.75" customHeight="1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2:28" ht="15.75" customHeight="1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2:28" ht="15.75" customHeight="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2:28" ht="15.75" customHeight="1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2:28" ht="15.75" customHeight="1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2:28" ht="15.75" customHeight="1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2:28" ht="15.75" customHeight="1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2:28" ht="15.75" customHeight="1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2:28" ht="15.75" customHeight="1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2:28" ht="15.75" customHeight="1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2:28" ht="15.75" customHeight="1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2:28" ht="15.75" customHeight="1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2:28" ht="15.75" customHeight="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2:28" ht="15.75" customHeight="1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2:28" ht="15.75" customHeight="1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2:28" ht="15.75" customHeight="1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2:28" ht="15.75" customHeight="1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2:28" ht="15.75" customHeight="1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2:28" ht="15.75" customHeight="1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2:28" ht="15.75" customHeight="1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2:28" ht="15.75" customHeight="1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2:28" ht="15.75" customHeight="1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2:28" ht="15.75" customHeight="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2:28" ht="15.75" customHeight="1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2:28" ht="15.75" customHeight="1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2:28" ht="15.75" customHeight="1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2:28" ht="15.75" customHeight="1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2:28" ht="15.75" customHeight="1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2:28" ht="15.75" customHeight="1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2:28" ht="15.75" customHeight="1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2:28" ht="15.75" customHeight="1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2:28" ht="15.75" customHeight="1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2:28" ht="15.75" customHeight="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2:28" ht="15.75" customHeight="1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2:28" ht="15.75" customHeight="1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2:28" ht="15.75" customHeight="1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2:28" ht="15.75" customHeight="1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2:28" ht="15.75" customHeight="1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2:28" ht="15.75" customHeight="1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2:28" ht="15.75" customHeight="1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2:28" ht="15.75" customHeight="1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2:28" ht="15.75" customHeight="1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2:28" ht="15.75" customHeight="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2:28" ht="15.75" customHeight="1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2:28" ht="15.75" customHeight="1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2:28" ht="15.75" customHeight="1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2:28" ht="15.75" customHeight="1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2:28" ht="15.75" customHeight="1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2:28" ht="15.75" customHeight="1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2:28" ht="15.75" customHeight="1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2:28" ht="15.75" customHeight="1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2:28" ht="15.75" customHeight="1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2:28" ht="15.75" customHeight="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2:28" ht="15.75" customHeight="1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2:28" ht="15.75" customHeight="1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2:28" ht="15.75" customHeight="1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2:28" ht="15.75" customHeight="1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2:28" ht="15.75" customHeight="1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2:28" ht="15.75" customHeight="1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2:28" ht="15.75" customHeight="1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2:28" ht="15.75" customHeight="1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2:28" ht="15.75" customHeight="1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2:28" ht="15.75" customHeight="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2:28" ht="15.75" customHeight="1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2:28" ht="15.75" customHeight="1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2:28" ht="15.75" customHeight="1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2:28" ht="15.75" customHeight="1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2:28" ht="15.75" customHeight="1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2:28" ht="15.75" customHeight="1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2:28" ht="15.75" customHeight="1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2:28" ht="15.75" customHeight="1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2:28" ht="15.75" customHeight="1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2:28" ht="15.75" customHeight="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2:28" ht="15.75" customHeight="1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2:28" ht="15.75" customHeight="1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2:28" ht="15.75" customHeight="1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2:28" ht="15.75" customHeight="1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2:28" ht="15.75" customHeight="1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2:28" ht="15.75" customHeight="1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2:28" ht="15.75" customHeight="1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2:28" ht="15.75" customHeight="1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2:28" ht="15.75" customHeight="1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2:28" ht="15.75" customHeight="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2:28" ht="15.75" customHeight="1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2:28" ht="15.75" customHeight="1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2:28" ht="15.75" customHeight="1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2:28" ht="15.75" customHeight="1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2:28" ht="15.75" customHeight="1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2:28" ht="15.75" customHeight="1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2:28" ht="15.75" customHeight="1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2:28" ht="15.75" customHeight="1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2:28" ht="15.75" customHeight="1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2:28" ht="15.75" customHeight="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2:28" ht="15.75" customHeight="1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2:28" ht="15.75" customHeight="1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2:28" ht="15.75" customHeight="1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2:28" ht="15.75" customHeight="1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2:28" ht="15.75" customHeight="1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2:28" ht="15.75" customHeight="1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2:28" ht="15.75" customHeight="1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2:28" ht="15.75" customHeight="1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2:28" ht="15.75" customHeight="1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2:28" ht="15.75" customHeight="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2:28" ht="15.75" customHeight="1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2:28" ht="15.75" customHeight="1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2:28" ht="15.75" customHeight="1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2:28" ht="15.75" customHeight="1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2:28" ht="15.75" customHeight="1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2:28" ht="15.75" customHeight="1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2:28" ht="15.75" customHeight="1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2:28" ht="15.75" customHeight="1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2:28" ht="15.75" customHeight="1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2:28" ht="15.75" customHeight="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2:28" ht="15.75" customHeight="1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2:28" ht="15.75" customHeight="1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2:28" ht="15.75" customHeight="1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2:28" ht="15.75" customHeight="1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2:28" ht="15.75" customHeight="1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2:28" ht="15.75" customHeight="1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2:28" ht="15.75" customHeight="1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2:28" ht="15.75" customHeight="1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2:28" ht="15.75" customHeight="1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2:28" ht="15.75" customHeight="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2:28" ht="15.75" customHeight="1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2:28" ht="15.75" customHeight="1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2:28" ht="15.75" customHeight="1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2:28" ht="15.75" customHeight="1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2:28" ht="15.75" customHeight="1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2:28" ht="15.75" customHeight="1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2:28" ht="15.75" customHeight="1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2:28" ht="15.75" customHeight="1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2:28" ht="15.75" customHeight="1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2:28" ht="15.75" customHeight="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2:28" ht="15.75" customHeight="1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2:28" ht="15.75" customHeight="1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2:28" ht="15.75" customHeight="1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2:28" ht="15.75" customHeight="1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2:28" ht="15.75" customHeight="1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2:28" ht="15.75" customHeight="1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2:28" ht="15.75" customHeight="1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2:28" ht="15.75" customHeight="1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2:28" ht="15.75" customHeight="1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2:28" ht="15.75" customHeight="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2:28" ht="15.75" customHeight="1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2:28" ht="15.75" customHeight="1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2:28" ht="15.75" customHeight="1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2:28" ht="15.75" customHeight="1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2:28" ht="15.75" customHeight="1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2:28" ht="15.75" customHeight="1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2:28" ht="15.75" customHeight="1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2:28" ht="15.75" customHeight="1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2:28" ht="15.75" customHeight="1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2:28" ht="15.75" customHeight="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2:28" ht="15.75" customHeight="1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2:28" ht="15.75" customHeight="1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2:28" ht="15.75" customHeight="1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2:28" ht="15.75" customHeight="1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2:28" ht="15.75" customHeight="1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2:28" ht="15.75" customHeight="1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2:28" ht="15.75" customHeight="1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2:28" ht="15.75" customHeight="1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2:28" ht="15.75" customHeight="1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2:28" ht="15.75" customHeight="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2:28" ht="15.75" customHeight="1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2:28" ht="15.75" customHeight="1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2:28" ht="15.75" customHeight="1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2:28" ht="15.75" customHeight="1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2:28" ht="15.75" customHeight="1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2:28" ht="15.75" customHeight="1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2:28" ht="15.75" customHeight="1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2:28" ht="15.75" customHeight="1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2:28" ht="15.75" customHeight="1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2:28" ht="15.75" customHeight="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2:28" ht="15.75" customHeight="1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2:28" ht="15.75" customHeight="1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2:28" ht="15.75" customHeight="1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2:28" ht="15.75" customHeight="1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2:28" ht="15.75" customHeight="1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2:28" ht="15.75" customHeight="1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2:28" ht="15.75" customHeight="1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2:28" ht="15.75" customHeight="1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2:28" ht="15.75" customHeight="1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2:28" ht="15.75" customHeight="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2:28" ht="15.75" customHeight="1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2:28" ht="15.75" customHeight="1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2:28" ht="15.75" customHeight="1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2:28" ht="15.75" customHeight="1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2:28" ht="15.75" customHeight="1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2:28" ht="15.75" customHeight="1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2:28" ht="15.75" customHeight="1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2:28" ht="15.75" customHeight="1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2:28" ht="15.75" customHeight="1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2:28" ht="15.75" customHeight="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2:28" ht="15.75" customHeight="1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2:28" ht="15.75" customHeight="1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2:28" ht="15.75" customHeight="1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2:28" ht="15.75" customHeight="1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2:28" ht="15.75" customHeight="1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2:28" ht="15.75" customHeight="1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2:28" ht="15.75" customHeight="1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2:28" ht="15.75" customHeight="1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2:28" ht="15.75" customHeight="1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2:28" ht="15.75" customHeight="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2:28" ht="15.75" customHeight="1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2:28" ht="15.75" customHeight="1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2:28" ht="15.75" customHeight="1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2:28" ht="15.75" customHeight="1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2:28" ht="15.75" customHeight="1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2:28" ht="15.75" customHeight="1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2:28" ht="15.75" customHeight="1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2:28" ht="15.75" customHeight="1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2:28" ht="15.75" customHeight="1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2:28" ht="15.75" customHeight="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2:28" ht="15.75" customHeight="1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2:28" ht="15.75" customHeight="1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2:28" ht="15.75" customHeight="1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2:28" ht="15.75" customHeight="1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2:28" ht="15.75" customHeight="1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2:28" ht="15.75" customHeight="1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2:28" ht="15.75" customHeight="1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2:28" ht="15.75" customHeight="1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2:28" ht="15.75" customHeight="1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2:28" ht="15.75" customHeight="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2:28" ht="15.75" customHeight="1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2:28" ht="15.75" customHeight="1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2:28" ht="15.75" customHeight="1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2:28" ht="15.75" customHeight="1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2:28" ht="15.75" customHeight="1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2:28" ht="15.75" customHeight="1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2:28" ht="15.75" customHeight="1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2:28" ht="15.75" customHeight="1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2:28" ht="15.75" customHeight="1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2:28" ht="15.75" customHeight="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2:28" ht="15.75" customHeight="1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2:28" ht="15.75" customHeight="1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2:28" ht="15.75" customHeight="1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2:28" ht="15.75" customHeight="1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2:28" ht="15.75" customHeight="1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2:28" ht="15.75" customHeight="1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2:28" ht="15.75" customHeight="1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2:28" ht="15.75" customHeight="1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2:28" ht="15.75" customHeight="1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2:28" ht="15.75" customHeight="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2:28" ht="15.75" customHeight="1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2:28" ht="15.75" customHeight="1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2:28" ht="15.75" customHeight="1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2:28" ht="15.75" customHeight="1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2:28" ht="15.75" customHeight="1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2:28" ht="15.75" customHeight="1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2:28" ht="15.75" customHeight="1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2:28" ht="15.75" customHeight="1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2:28" ht="15.75" customHeight="1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2:28" ht="15.75" customHeight="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2:28" ht="15.75" customHeight="1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2:28" ht="15.75" customHeight="1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2:28" ht="15.75" customHeight="1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2:28" ht="15.75" customHeight="1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2:28" ht="15.75" customHeight="1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2:28" ht="15.75" customHeight="1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2:28" ht="15.75" customHeight="1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2:28" ht="15.75" customHeight="1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2:28" ht="15.75" customHeight="1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2:28" ht="15.75" customHeight="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2:28" ht="15.75" customHeight="1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2:28" ht="15.75" customHeight="1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2:28" ht="15.75" customHeight="1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2:28" ht="15.75" customHeight="1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2:28" ht="15.75" customHeight="1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2:28" ht="15.75" customHeight="1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2:28" ht="15.75" customHeight="1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2:28" ht="15.75" customHeight="1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2:28" ht="15.75" customHeight="1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2:28" ht="15.75" customHeight="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2:28" ht="15.75" customHeight="1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2:28" ht="15.75" customHeight="1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2:28" ht="15.75" customHeight="1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2:28" ht="15.75" customHeight="1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2:28" ht="15.75" customHeight="1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2:28" ht="15.75" customHeight="1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2:28" ht="15.75" customHeight="1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2:28" ht="15.75" customHeight="1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2:28" ht="15.75" customHeight="1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2:28" ht="15.75" customHeight="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2:28" ht="15.75" customHeight="1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2:28" ht="15.75" customHeight="1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2:28" ht="15.75" customHeight="1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2:28" ht="15.75" customHeight="1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2:28" ht="15.75" customHeight="1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2:28" ht="15.75" customHeight="1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2:28" ht="15.75" customHeight="1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2:28" ht="15.75" customHeight="1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2:28" ht="15.75" customHeight="1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2:28" ht="15.75" customHeight="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2:28" ht="15.75" customHeight="1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2:28" ht="15.75" customHeight="1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2:28" ht="15.75" customHeight="1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2:28" ht="15.75" customHeight="1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2:28" ht="15.75" customHeight="1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2:28" ht="15.75" customHeight="1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2:28" ht="15.75" customHeight="1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2:28" ht="15.75" customHeight="1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2:28" ht="15.75" customHeight="1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2:28" ht="15.75" customHeight="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2:28" ht="15.75" customHeight="1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2:28" ht="15.75" customHeight="1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2:28" ht="15.75" customHeight="1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2:28" ht="15.75" customHeight="1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2:28" ht="15.75" customHeight="1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2:28" ht="15.75" customHeight="1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2:28" ht="15.75" customHeight="1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2:28" ht="15.75" customHeight="1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2:28" ht="15.75" customHeight="1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2:28" ht="15.75" customHeight="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2:28" ht="15.75" customHeight="1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2:28" ht="15.75" customHeight="1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2:28" ht="15.75" customHeight="1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2:28" ht="15.75" customHeight="1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2:28" ht="15.75" customHeight="1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2:28" ht="15.75" customHeight="1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2:28" ht="15.75" customHeight="1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2:28" ht="15.75" customHeight="1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2:28" ht="15.75" customHeight="1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2:28" ht="15.75" customHeight="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2:28" ht="15.75" customHeight="1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2:28" ht="15.75" customHeight="1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2:28" ht="15.75" customHeight="1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2:28" ht="15.75" customHeight="1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2:28" ht="15.75" customHeight="1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2:28" ht="15.75" customHeight="1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2:28" ht="15.75" customHeight="1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2:28" ht="15.75" customHeight="1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2:28" ht="15.75" customHeight="1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2:28" ht="15.75" customHeight="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2:28" ht="15.75" customHeight="1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2:28" ht="15.75" customHeight="1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2:28" ht="15.75" customHeight="1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2:28" ht="15.75" customHeight="1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2:28" ht="15.75" customHeight="1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2:28" ht="15.75" customHeight="1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2:28" ht="15.75" customHeight="1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2:28" ht="15.75" customHeight="1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2:28" ht="15.75" customHeight="1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2:28" ht="15.75" customHeight="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2:28" ht="15.75" customHeight="1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2:28" ht="15.75" customHeight="1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2:28" ht="15.75" customHeight="1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2:28" ht="15.75" customHeight="1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2:28" ht="15.75" customHeight="1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2:28" ht="15.75" customHeight="1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2:28" ht="15.75" customHeight="1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2:28" ht="15.75" customHeight="1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2:28" ht="15.75" customHeight="1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2:28" ht="15.75" customHeight="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2:28" ht="15.75" customHeight="1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2:28" ht="15.75" customHeight="1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2:28" ht="15.75" customHeight="1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2:28" ht="15.75" customHeight="1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2:28" ht="15.75" customHeight="1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2:28" ht="15.75" customHeight="1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2:28" ht="15.75" customHeight="1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2:28" ht="15.75" customHeight="1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2:28" ht="15.75" customHeight="1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2:28" ht="15.75" customHeight="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2:28" ht="15.75" customHeight="1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2:28" ht="15.75" customHeight="1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2:28" ht="15.75" customHeight="1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2:28" ht="15.75" customHeight="1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2:28" ht="15.75" customHeight="1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2:28" ht="15.75" customHeight="1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2:28" ht="15.75" customHeight="1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2:28" ht="15.75" customHeight="1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2:28" ht="15.75" customHeight="1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2:28" ht="15.75" customHeight="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2:28" ht="15.75" customHeight="1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2:28" ht="15.75" customHeight="1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2:28" ht="15.75" customHeight="1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2:28" ht="15.75" customHeight="1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2:28" ht="15.75" customHeight="1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2:28" ht="15.75" customHeight="1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2:28" ht="15.75" customHeight="1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2:28" ht="15.75" customHeight="1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2:28" ht="15.75" customHeight="1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2:28" ht="15.75" customHeight="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2:28" ht="15.75" customHeight="1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2:28" ht="15.75" customHeight="1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2:28" ht="15.75" customHeight="1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2:28" ht="15.75" customHeight="1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2:28" ht="15.75" customHeight="1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2:28" ht="15.75" customHeight="1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2:28" ht="15.75" customHeight="1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2:28" ht="15.75" customHeight="1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2:28" ht="15.75" customHeight="1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2:28" ht="15.75" customHeight="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2:28" ht="15.75" customHeight="1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2:28" ht="15.75" customHeight="1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2:28" ht="15.75" customHeight="1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2:28" ht="15.75" customHeight="1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2:28" ht="15.75" customHeight="1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2:28" ht="15.75" customHeight="1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2:28" ht="15.75" customHeight="1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2:28" ht="15.75" customHeight="1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2:28" ht="15.75" customHeight="1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2:28" ht="15.75" customHeight="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2:28" ht="15.75" customHeight="1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2:28" ht="15.75" customHeight="1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2:28" ht="15.75" customHeight="1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2:28" ht="15.75" customHeight="1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2:28" ht="15.75" customHeight="1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2:28" ht="15.75" customHeight="1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2:28" ht="15.75" customHeight="1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2:28" ht="15.75" customHeight="1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2:28" ht="15.75" customHeight="1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2:28" ht="15.75" customHeight="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2:28" ht="15.75" customHeight="1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2:28" ht="15.75" customHeight="1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2:28" ht="15.75" customHeight="1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2:28" ht="15.75" customHeight="1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2:28" ht="15.75" customHeight="1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2:28" ht="15.75" customHeight="1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2:28" ht="15.75" customHeight="1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2:28" ht="15.75" customHeight="1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2:28" ht="15.75" customHeight="1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2:28" ht="15.75" customHeight="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2:28" ht="15.75" customHeight="1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2:28" ht="15.75" customHeight="1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2:28" ht="15.75" customHeight="1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2:28" ht="15.75" customHeight="1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2:28" ht="15.75" customHeight="1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2:28" ht="15.75" customHeight="1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2:28" ht="15.75" customHeight="1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2:28" ht="15.75" customHeight="1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2:28" ht="15.75" customHeight="1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2:28" ht="15.75" customHeight="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2:28" ht="15.75" customHeight="1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2:28" ht="15.75" customHeight="1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2:28" ht="15.75" customHeight="1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2:28" ht="15.75" customHeight="1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2:28" ht="15.75" customHeight="1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2:28" ht="15.75" customHeight="1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2:28" ht="15.75" customHeight="1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2:28" ht="15.75" customHeight="1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2:28" ht="15.75" customHeight="1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2:28" ht="15.75" customHeight="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2:28" ht="15.75" customHeight="1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2:28" ht="15.75" customHeight="1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2:28" ht="15.75" customHeight="1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2:28" ht="15.75" customHeight="1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2:28" ht="15.75" customHeight="1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2:28" ht="15.75" customHeight="1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2:28" ht="15.75" customHeight="1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2:28" ht="15.75" customHeight="1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2:28" ht="15.75" customHeight="1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2:28" ht="15.75" customHeight="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2:28" ht="15.75" customHeight="1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2:28" ht="15.75" customHeight="1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2:28" ht="15.75" customHeight="1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2:28" ht="15.75" customHeight="1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2:28" ht="15.75" customHeight="1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2:28" ht="15.75" customHeight="1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2:28" ht="15.75" customHeight="1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2:28" ht="15.75" customHeight="1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2:28" ht="15.75" customHeight="1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2:28" ht="15.75" customHeight="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2:28" ht="15.75" customHeight="1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2:28" ht="15.75" customHeight="1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2:28" ht="15.75" customHeight="1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2:28" ht="15.75" customHeight="1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2:28" ht="15.75" customHeight="1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2:28" ht="15.75" customHeight="1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2:28" ht="15.75" customHeight="1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2:28" ht="15.75" customHeight="1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2:28" ht="15.75" customHeight="1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2:28" ht="15.75" customHeight="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2:28" ht="15.75" customHeight="1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2:28" ht="15.75" customHeight="1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2:28" ht="15.75" customHeight="1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2:28" ht="15.75" customHeight="1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2:28" ht="15.75" customHeight="1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2:28" ht="15.75" customHeight="1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2:28" ht="15.75" customHeight="1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2:28" ht="15.75" customHeight="1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2:28" ht="15.75" customHeight="1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2:28" ht="15.75" customHeight="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2:28" ht="15.75" customHeight="1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2:28" ht="15.75" customHeight="1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2:28" ht="15.75" customHeight="1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2:28" ht="15.75" customHeight="1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2:28" ht="15.75" customHeight="1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2:28" ht="15.75" customHeight="1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2:28" ht="15.75" customHeight="1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2:28" ht="15.75" customHeight="1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2:28" ht="15.75" customHeight="1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2:28" ht="15.75" customHeight="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2:28" ht="15.75" customHeight="1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2:28" ht="15.75" customHeight="1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2:28" ht="15.75" customHeight="1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2:28" ht="15.75" customHeight="1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2:28" ht="15.75" customHeight="1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2:28" ht="15.75" customHeight="1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2:28" ht="15.75" customHeight="1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2:28" ht="15.75" customHeight="1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2:28" ht="15.75" customHeight="1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2:28" ht="15.75" customHeight="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2:28" ht="15.75" customHeight="1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2:28" ht="15.75" customHeight="1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2:28" ht="15.75" customHeight="1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2:28" ht="15.75" customHeight="1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2:28" ht="15.75" customHeight="1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2:28" ht="15.75" customHeight="1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2:28" ht="15.75" customHeight="1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2:28" ht="15.75" customHeight="1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2:28" ht="15.75" customHeight="1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2:28" ht="15.75" customHeight="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2:28" ht="15.75" customHeight="1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2:28" ht="15.75" customHeight="1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2:28" ht="15.75" customHeight="1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2:28" ht="15.75" customHeight="1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2:28" ht="15.75" customHeight="1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2:28" ht="15.75" customHeight="1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2:28" ht="15.75" customHeight="1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2:28" ht="15.75" customHeight="1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2:28" ht="15.75" customHeight="1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2:28" ht="15.75" customHeight="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2:28" ht="15.75" customHeight="1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2:28" ht="15.75" customHeight="1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2:28" ht="15.75" customHeight="1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2:28" ht="15.75" customHeight="1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2:28" ht="15.75" customHeight="1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2:28" ht="15.75" customHeight="1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2:28" ht="15.75" customHeight="1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2:28" ht="15.75" customHeight="1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2:28" ht="15.75" customHeight="1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2:28" ht="15.75" customHeight="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2:28" ht="15.75" customHeight="1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2:28" ht="15.75" customHeight="1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2:28" ht="15.75" customHeight="1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2:28" ht="15.75" customHeight="1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2:28" ht="15.75" customHeight="1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2:28" ht="15.75" customHeight="1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2:28" ht="15.75" customHeight="1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2:28" ht="15.75" customHeight="1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2:28" ht="15.75" customHeight="1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2:28" ht="15.75" customHeight="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2:28" ht="15.75" customHeight="1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2:28" ht="15.75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2:28" ht="15.75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2:28" ht="15.75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2:28" ht="15.75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2:28" ht="15.75" customHeight="1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2:28" ht="15.75" customHeight="1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2:28" ht="15.75" customHeight="1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2:28" ht="15.75" customHeight="1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2:28" ht="15.75" customHeight="1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2:28" ht="15.75" customHeight="1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2:28" ht="15.75" customHeight="1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2:28" ht="15.75" customHeight="1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2:28" ht="15.75" customHeight="1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2:28" ht="15.75" customHeight="1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2:28" ht="15.75" customHeight="1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2:28" ht="15.75" customHeight="1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2:28" ht="15.75" customHeight="1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2:28" ht="15.75" customHeight="1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2:28" ht="15.75" customHeight="1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2:28" ht="15.75" customHeight="1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2:28" ht="15.75" customHeight="1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2:28" ht="15.75" customHeight="1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2:28" ht="15.75" customHeight="1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2:28" ht="15.75" customHeight="1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2:28" ht="15.75" customHeight="1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2:28" ht="15.75" customHeight="1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2:28" ht="15.75" customHeight="1"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2:28" ht="15.75" customHeight="1"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2:28" ht="15.75" customHeight="1"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2:28" ht="15.75" customHeight="1"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2:28" ht="15.75" customHeight="1"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2:28" ht="15.75" customHeight="1"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2:28" ht="15.75" customHeight="1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2:28" ht="15.75" customHeight="1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2:28" ht="15.75" customHeight="1"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2:28" ht="15.75" customHeight="1"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2:28" ht="15.75" customHeight="1"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2:28" ht="15.75" customHeight="1"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2:28" ht="15.75" customHeight="1"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2:28" ht="15.75" customHeight="1"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2:28" ht="15.75" customHeight="1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2:28" ht="15.75" customHeight="1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2:28" ht="15.75" customHeight="1"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2:28" ht="15.75" customHeight="1"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2:28" ht="15.75" customHeight="1"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2:28" ht="15.75" customHeight="1"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2:28" ht="15.75" customHeight="1"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2:28" ht="15.75" customHeight="1"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2:28" ht="15.75" customHeight="1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2:28" ht="15.75" customHeight="1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2:28" ht="15.75" customHeight="1"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2:28" ht="15.75" customHeight="1"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2:28" ht="15.75" customHeight="1"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2:28" ht="15.75" customHeight="1"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spans="2:28" ht="15.75" customHeight="1"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spans="2:28" ht="15.75" customHeight="1"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spans="2:28" ht="15.75" customHeight="1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spans="2:28" ht="15.75" customHeight="1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 spans="2:28" ht="15.75" customHeight="1"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 spans="2:28" ht="15.75" customHeight="1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 spans="2:28" ht="15.75" customHeight="1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 spans="2:28" ht="15.75" customHeight="1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 spans="2:28" ht="15.75" customHeight="1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 spans="2:28" ht="15.75" customHeight="1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 spans="2:28" ht="15.75" customHeight="1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 spans="2:28" ht="15.75" customHeight="1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 spans="2:28" ht="15.75" customHeight="1"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 spans="2:28" ht="15.75" customHeight="1"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 spans="2:28" ht="15.75" customHeight="1"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 spans="2:28" ht="15.75" customHeight="1"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 spans="2:28" ht="15.75" customHeight="1"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 spans="2:28" ht="15.75" customHeight="1"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 spans="2:28" ht="15.75" customHeight="1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 spans="2:28" ht="15.75" customHeight="1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 spans="2:28" ht="15.75" customHeight="1"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 spans="2:28" ht="15.75" customHeight="1"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 spans="2:28" ht="15.75" customHeight="1"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 spans="2:28" ht="15.75" customHeight="1"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 spans="2:28" ht="15.75" customHeight="1"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 spans="2:28" ht="15.75" customHeight="1"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 spans="2:28" ht="15.75" customHeight="1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 spans="2:28" ht="15.75" customHeight="1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 spans="2:28" ht="15.75" customHeight="1"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 spans="2:28" ht="15.75" customHeight="1"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 spans="2:28" ht="15.75" customHeight="1"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 spans="2:28" ht="15.75" customHeight="1"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 spans="2:28" ht="15.75" customHeight="1"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 spans="2:28" ht="15.75" customHeight="1"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 spans="2:28" ht="15.75" customHeight="1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 spans="2:28" ht="15.75" customHeight="1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 spans="2:28" ht="15.75" customHeight="1"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 spans="2:28" ht="15.75" customHeight="1"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</row>
    <row r="1085" spans="2:28" ht="15.75" customHeight="1"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 spans="2:28" ht="15.75" customHeight="1"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 spans="2:28" ht="15.75" customHeight="1"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 spans="2:28" ht="15.75" customHeight="1"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 spans="2:28" ht="15.75" customHeight="1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 spans="2:28" ht="15.75" customHeight="1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 spans="2:28" ht="15.75" customHeight="1"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 spans="2:28" ht="15.75" customHeight="1"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 spans="2:28" ht="15.75" customHeight="1"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 spans="2:28" ht="15.75" customHeight="1"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 spans="2:28" ht="15.75" customHeight="1"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 spans="2:28" ht="15.75" customHeight="1"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 spans="2:28" ht="15.75" customHeight="1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  <row r="1098" spans="2:28" ht="15.75" customHeight="1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 spans="2:28" ht="15.75" customHeight="1"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</row>
    <row r="1100" spans="2:28" ht="15.75" customHeight="1"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</row>
    <row r="1101" spans="2:28" ht="15.75" customHeight="1"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</row>
    <row r="1102" spans="2:28" ht="15.75" customHeight="1"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</row>
    <row r="1103" spans="2:28" ht="15.75" customHeight="1"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</row>
    <row r="1104" spans="2:28" ht="15.75" customHeight="1"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</row>
    <row r="1105" spans="2:28" ht="15.75" customHeight="1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</row>
    <row r="1106" spans="2:28" ht="15.75" customHeight="1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</row>
    <row r="1107" spans="2:28" ht="15.75" customHeight="1"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</row>
    <row r="1108" spans="2:28" ht="15.75" customHeight="1"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</row>
    <row r="1109" spans="2:28" ht="15.75" customHeight="1"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</row>
    <row r="1110" spans="2:28" ht="15.75" customHeight="1"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</row>
    <row r="1111" spans="2:28" ht="15.75" customHeight="1"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</row>
    <row r="1112" spans="2:28" ht="15.75" customHeight="1"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</row>
    <row r="1113" spans="2:28" ht="15.75" customHeight="1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</row>
    <row r="1114" spans="2:28" ht="15.75" customHeight="1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</row>
    <row r="1115" spans="2:28" ht="15.75" customHeight="1"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</row>
    <row r="1116" spans="2:28" ht="15.75" customHeight="1"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</row>
    <row r="1117" spans="2:28" ht="15.75" customHeight="1"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</row>
    <row r="1118" spans="2:28" ht="15.75" customHeight="1"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</row>
    <row r="1119" spans="2:28" ht="15.75" customHeight="1"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</row>
    <row r="1120" spans="2:28" ht="15.75" customHeight="1"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</row>
    <row r="1121" spans="2:28" ht="15.75" customHeight="1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</row>
    <row r="1122" spans="2:28" ht="15.75" customHeight="1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</row>
    <row r="1123" spans="2:28" ht="15.75" customHeight="1"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</row>
    <row r="1124" spans="2:28" ht="15.75" customHeight="1"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</row>
    <row r="1125" spans="2:28" ht="15.75" customHeight="1"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</row>
    <row r="1126" spans="2:28" ht="15.75" customHeight="1"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</row>
    <row r="1127" spans="2:28" ht="15.75" customHeight="1"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</row>
    <row r="1128" spans="2:28" ht="15.75" customHeight="1"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</row>
    <row r="1129" spans="2:28" ht="15.75" customHeight="1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</row>
    <row r="1130" spans="2:28" ht="15.75" customHeight="1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</row>
    <row r="1131" spans="2:28" ht="15.75" customHeight="1"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</row>
    <row r="1132" spans="2:28" ht="15.75" customHeight="1"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</row>
    <row r="1133" spans="2:28" ht="15.75" customHeight="1"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</row>
    <row r="1134" spans="2:28" ht="15.75" customHeight="1"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</row>
    <row r="1135" spans="2:28" ht="15.75" customHeight="1"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</row>
    <row r="1136" spans="2:28" ht="15.75" customHeight="1"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</row>
    <row r="1137" spans="2:28" ht="15.75" customHeight="1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</row>
    <row r="1138" spans="2:28" ht="15.75" customHeight="1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</row>
  </sheetData>
  <autoFilter ref="A2:AC2"/>
  <mergeCells count="2">
    <mergeCell ref="A1:AE1"/>
    <mergeCell ref="AH1:AI1"/>
  </mergeCells>
  <conditionalFormatting sqref="D3:D298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3:E298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3:H298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3:I298">
    <cfRule type="colorScale" priority="3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J3:J298">
    <cfRule type="colorScale" priority="4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K3:K298">
    <cfRule type="colorScale" priority="4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3:L298">
    <cfRule type="colorScale" priority="4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3:M298">
    <cfRule type="colorScale" priority="4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3:N298">
    <cfRule type="colorScale" priority="4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O3:O298">
    <cfRule type="colorScale" priority="4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P3:P298">
    <cfRule type="colorScale" priority="4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Q3:Q298">
    <cfRule type="colorScale" priority="4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3:R298">
    <cfRule type="colorScale" priority="4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S3:S298">
    <cfRule type="colorScale" priority="4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T3:T298">
    <cfRule type="colorScale" priority="5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U3:U298">
    <cfRule type="colorScale" priority="5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V3:V298">
    <cfRule type="colorScale" priority="5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W3:W298">
    <cfRule type="colorScale" priority="5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X3:X298">
    <cfRule type="colorScale" priority="5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Y3:Y298">
    <cfRule type="colorScale" priority="5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Z3:Z298">
    <cfRule type="colorScale" priority="5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A3:AA298">
    <cfRule type="colorScale" priority="5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B3:AB298">
    <cfRule type="colorScale" priority="5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C3:AC298">
    <cfRule type="colorScale" priority="3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D3:AD298">
    <cfRule type="colorScale" priority="1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E3:AE298">
    <cfRule type="colorScale" priority="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H3:AH298">
    <cfRule type="colorScale" priority="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I3:AI298">
    <cfRule type="colorScale" priority="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113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F1"/>
    </sheetView>
  </sheetViews>
  <sheetFormatPr baseColWidth="10" defaultColWidth="12.625" defaultRowHeight="15" customHeight="1"/>
  <cols>
    <col min="1" max="1" width="25.75" customWidth="1"/>
    <col min="2" max="27" width="7.75" customWidth="1"/>
    <col min="28" max="28" width="13.875" bestFit="1" customWidth="1"/>
    <col min="29" max="29" width="7.75" customWidth="1"/>
    <col min="31" max="31" width="14.75" bestFit="1" customWidth="1"/>
    <col min="32" max="32" width="13.375" bestFit="1" customWidth="1"/>
  </cols>
  <sheetData>
    <row r="1" spans="1:61" ht="26.25">
      <c r="A1" s="20" t="s">
        <v>72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H1" s="2"/>
      <c r="AI1" s="20" t="s">
        <v>73</v>
      </c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61" ht="30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/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71</v>
      </c>
      <c r="AC2" s="2" t="s">
        <v>55</v>
      </c>
      <c r="AD2" s="2" t="s">
        <v>67</v>
      </c>
      <c r="AE2" s="2" t="s">
        <v>68</v>
      </c>
      <c r="AF2" s="2" t="s">
        <v>69</v>
      </c>
      <c r="AH2" s="2"/>
      <c r="AI2" s="2" t="s">
        <v>8</v>
      </c>
      <c r="AJ2" s="2" t="s">
        <v>9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/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71</v>
      </c>
      <c r="BF2" s="2" t="s">
        <v>55</v>
      </c>
      <c r="BG2" s="2" t="s">
        <v>67</v>
      </c>
      <c r="BH2" s="2" t="s">
        <v>68</v>
      </c>
      <c r="BI2" s="2" t="s">
        <v>69</v>
      </c>
    </row>
    <row r="3" spans="1:61" ht="14.25">
      <c r="A3" s="1" t="s">
        <v>80</v>
      </c>
      <c r="B3" s="3" t="s">
        <v>81</v>
      </c>
      <c r="C3" s="4" t="s">
        <v>8</v>
      </c>
      <c r="D3" s="4">
        <v>38</v>
      </c>
      <c r="E3" s="4">
        <v>1465</v>
      </c>
      <c r="F3" s="4">
        <v>38</v>
      </c>
      <c r="G3" s="4">
        <v>1465</v>
      </c>
      <c r="H3" s="4">
        <v>18.600000000000001</v>
      </c>
      <c r="I3" s="4">
        <v>0.52</v>
      </c>
      <c r="J3" s="4">
        <v>0.46</v>
      </c>
      <c r="K3" s="4">
        <v>0.44400000000000001</v>
      </c>
      <c r="L3" s="4">
        <v>0.26100000000000001</v>
      </c>
      <c r="M3" s="4">
        <v>2.2999999999999998</v>
      </c>
      <c r="N3" s="4">
        <v>7</v>
      </c>
      <c r="O3" s="4">
        <v>22.4</v>
      </c>
      <c r="P3" s="4">
        <v>2.8</v>
      </c>
      <c r="Q3" s="4">
        <v>0.6</v>
      </c>
      <c r="R3" s="4">
        <v>11.2</v>
      </c>
      <c r="S3" s="4">
        <v>26.8</v>
      </c>
      <c r="T3" s="4">
        <v>108</v>
      </c>
      <c r="U3" s="4">
        <v>114</v>
      </c>
      <c r="V3" s="4">
        <v>0</v>
      </c>
      <c r="W3" s="4">
        <v>3.7</v>
      </c>
      <c r="X3" s="4">
        <v>-0.4</v>
      </c>
      <c r="Y3" s="4">
        <v>3.3</v>
      </c>
      <c r="Z3" s="4">
        <v>8.8999999999999996E-2</v>
      </c>
      <c r="AA3" s="13">
        <f t="shared" ref="AA3:AA100" si="0">(I3/$I$302)*100</f>
        <v>97.014925373134332</v>
      </c>
      <c r="AB3" s="5">
        <f t="shared" ref="AB3" si="1">(T3/100)</f>
        <v>1.08</v>
      </c>
      <c r="AC3" s="3">
        <f t="shared" ref="AC3:AC100" si="2">T3-U3</f>
        <v>-6</v>
      </c>
      <c r="AD3" s="9">
        <f>2*I3</f>
        <v>1.04</v>
      </c>
      <c r="AE3" s="16">
        <f>IF(S3=0,0,O3/S3)</f>
        <v>0.83582089552238803</v>
      </c>
      <c r="AF3" s="16">
        <f>IF(R3=0,0,O3/R3)</f>
        <v>2</v>
      </c>
      <c r="AG3" s="9"/>
      <c r="AH3" s="9"/>
      <c r="AI3" s="12">
        <f>(PERCENTRANK(F$3:F$298,F3))*100</f>
        <v>65.3</v>
      </c>
      <c r="AJ3" s="12">
        <f>(PERCENTRANK(G$3:G$298,G3))*100</f>
        <v>100</v>
      </c>
      <c r="AK3" s="12">
        <f t="shared" ref="AK3:BI18" si="3">(PERCENTRANK(H$3:H$298,H3))*100</f>
        <v>85.2</v>
      </c>
      <c r="AL3" s="12">
        <f t="shared" si="3"/>
        <v>48</v>
      </c>
      <c r="AM3" s="12">
        <f t="shared" si="3"/>
        <v>38.4</v>
      </c>
      <c r="AN3" s="12">
        <f t="shared" si="3"/>
        <v>64.7</v>
      </c>
      <c r="AO3" s="12">
        <f t="shared" si="3"/>
        <v>55.7</v>
      </c>
      <c r="AP3" s="12">
        <f t="shared" si="3"/>
        <v>28.199999999999996</v>
      </c>
      <c r="AQ3" s="12">
        <f t="shared" si="3"/>
        <v>32.6</v>
      </c>
      <c r="AR3" s="12">
        <f t="shared" si="3"/>
        <v>81.399999999999991</v>
      </c>
      <c r="AS3" s="12">
        <f t="shared" si="3"/>
        <v>89.7</v>
      </c>
      <c r="AT3" s="12">
        <f t="shared" si="3"/>
        <v>21.7</v>
      </c>
      <c r="AU3" s="12">
        <f>100-(PERCENTRANK(R$3:R$298,R3))*100</f>
        <v>76.3</v>
      </c>
      <c r="AV3" s="12">
        <f t="shared" si="3"/>
        <v>92.9</v>
      </c>
      <c r="AW3" s="12">
        <f t="shared" si="3"/>
        <v>76.2</v>
      </c>
      <c r="AX3" s="12">
        <f>100-(PERCENTRANK(U$3:U$298,U3))*100</f>
        <v>7.6999999999999886</v>
      </c>
      <c r="AY3" s="12"/>
      <c r="AZ3" s="12">
        <f t="shared" si="3"/>
        <v>96.7</v>
      </c>
      <c r="BA3" s="12">
        <f t="shared" si="3"/>
        <v>1.9</v>
      </c>
      <c r="BB3" s="12">
        <f t="shared" si="3"/>
        <v>85.2</v>
      </c>
      <c r="BC3" s="12">
        <f t="shared" si="3"/>
        <v>59.599999999999994</v>
      </c>
      <c r="BD3" s="12">
        <f t="shared" si="3"/>
        <v>48</v>
      </c>
      <c r="BE3" s="12">
        <f t="shared" si="3"/>
        <v>76.2</v>
      </c>
      <c r="BF3" s="12">
        <f t="shared" si="3"/>
        <v>43.5</v>
      </c>
      <c r="BG3" s="12">
        <f t="shared" si="3"/>
        <v>48</v>
      </c>
      <c r="BH3" s="12">
        <f t="shared" si="3"/>
        <v>53.800000000000004</v>
      </c>
      <c r="BI3" s="12">
        <f t="shared" si="3"/>
        <v>94.199999999999989</v>
      </c>
    </row>
    <row r="4" spans="1:61" ht="14.25">
      <c r="A4" s="1" t="s">
        <v>82</v>
      </c>
      <c r="B4" s="3" t="s">
        <v>83</v>
      </c>
      <c r="C4" s="4" t="s">
        <v>8</v>
      </c>
      <c r="D4" s="4">
        <v>40</v>
      </c>
      <c r="E4" s="4">
        <v>1416</v>
      </c>
      <c r="F4" s="4">
        <v>40</v>
      </c>
      <c r="G4" s="4">
        <v>1416</v>
      </c>
      <c r="H4" s="4">
        <v>18.8</v>
      </c>
      <c r="I4" s="4">
        <v>0.58299999999999996</v>
      </c>
      <c r="J4" s="4">
        <v>0.52200000000000002</v>
      </c>
      <c r="K4" s="4">
        <v>0.61199999999999999</v>
      </c>
      <c r="L4" s="4">
        <v>0.31</v>
      </c>
      <c r="M4" s="4">
        <v>1.2</v>
      </c>
      <c r="N4" s="4">
        <v>9.4</v>
      </c>
      <c r="O4" s="4">
        <v>39.1</v>
      </c>
      <c r="P4" s="4">
        <v>1.9</v>
      </c>
      <c r="Q4" s="4">
        <v>1.7</v>
      </c>
      <c r="R4" s="4">
        <v>25.3</v>
      </c>
      <c r="S4" s="4">
        <v>27.7</v>
      </c>
      <c r="T4" s="4">
        <v>103</v>
      </c>
      <c r="U4" s="4">
        <v>109</v>
      </c>
      <c r="V4" s="4">
        <v>0</v>
      </c>
      <c r="W4" s="4">
        <v>2.2999999999999998</v>
      </c>
      <c r="X4" s="4">
        <v>0.7</v>
      </c>
      <c r="Y4" s="4">
        <v>3</v>
      </c>
      <c r="Z4" s="4">
        <v>8.5999999999999993E-2</v>
      </c>
      <c r="AA4" s="13">
        <f t="shared" si="0"/>
        <v>108.76865671641789</v>
      </c>
      <c r="AB4" s="5">
        <f t="shared" ref="AB4:AB67" si="4">(T4/100)</f>
        <v>1.03</v>
      </c>
      <c r="AC4" s="3">
        <f t="shared" si="2"/>
        <v>-6</v>
      </c>
      <c r="AD4" s="9">
        <f t="shared" ref="AD4:AD67" si="5">2*I4</f>
        <v>1.1659999999999999</v>
      </c>
      <c r="AE4" s="16">
        <f t="shared" ref="AE4:AE67" si="6">IF(S4=0,0,O4/S4)</f>
        <v>1.4115523465703972</v>
      </c>
      <c r="AF4" s="16">
        <f t="shared" ref="AF4:AF67" si="7">IF(R4=0,0,O4/R4)</f>
        <v>1.5454545454545454</v>
      </c>
      <c r="AG4" s="9"/>
      <c r="AH4" s="9"/>
      <c r="AI4" s="12">
        <f t="shared" ref="AI4:AI67" si="8">(PERCENTRANK(F$3:F$298,F4))*100</f>
        <v>80.100000000000009</v>
      </c>
      <c r="AJ4" s="12">
        <f t="shared" ref="AJ4:AN67" si="9">(PERCENTRANK(G$3:G$298,G4))*100</f>
        <v>99.3</v>
      </c>
      <c r="AK4" s="12">
        <f t="shared" si="3"/>
        <v>87.1</v>
      </c>
      <c r="AL4" s="12">
        <f t="shared" si="3"/>
        <v>87.1</v>
      </c>
      <c r="AM4" s="12">
        <f t="shared" si="3"/>
        <v>73</v>
      </c>
      <c r="AN4" s="12">
        <f t="shared" si="3"/>
        <v>88.4</v>
      </c>
      <c r="AO4" s="12">
        <f t="shared" si="3"/>
        <v>70.5</v>
      </c>
      <c r="AP4" s="12">
        <f t="shared" si="3"/>
        <v>12.1</v>
      </c>
      <c r="AQ4" s="12">
        <f t="shared" si="3"/>
        <v>56.999999999999993</v>
      </c>
      <c r="AR4" s="12">
        <f t="shared" si="3"/>
        <v>98.7</v>
      </c>
      <c r="AS4" s="12">
        <f t="shared" si="3"/>
        <v>53.800000000000004</v>
      </c>
      <c r="AT4" s="12">
        <f t="shared" si="3"/>
        <v>60.8</v>
      </c>
      <c r="AU4" s="12">
        <f t="shared" ref="AU4:AU67" si="10">100-(PERCENTRANK(R$3:R$298,R4))*100</f>
        <v>9</v>
      </c>
      <c r="AV4" s="12">
        <f t="shared" si="3"/>
        <v>94.8</v>
      </c>
      <c r="AW4" s="12">
        <f t="shared" si="3"/>
        <v>58.3</v>
      </c>
      <c r="AX4" s="12">
        <f t="shared" ref="AX4:AX67" si="11">100-(PERCENTRANK(U$3:U$298,U4))*100</f>
        <v>27.600000000000009</v>
      </c>
      <c r="AY4" s="9"/>
      <c r="AZ4" s="12">
        <f t="shared" si="3"/>
        <v>88.4</v>
      </c>
      <c r="BA4" s="12">
        <f t="shared" si="3"/>
        <v>61.5</v>
      </c>
      <c r="BB4" s="12">
        <f t="shared" ref="BB4:BE67" si="12">(PERCENTRANK(Y$3:Y$298,Y4))*100</f>
        <v>81.399999999999991</v>
      </c>
      <c r="BC4" s="12">
        <f t="shared" si="12"/>
        <v>58.3</v>
      </c>
      <c r="BD4" s="12">
        <f t="shared" si="12"/>
        <v>87.1</v>
      </c>
      <c r="BE4" s="12">
        <f t="shared" si="12"/>
        <v>58.3</v>
      </c>
      <c r="BF4" s="12">
        <f t="shared" ref="BF4:BI67" si="13">(PERCENTRANK(AC$3:AC$298,AC4))*100</f>
        <v>43.5</v>
      </c>
      <c r="BG4" s="12">
        <f t="shared" si="13"/>
        <v>87.1</v>
      </c>
      <c r="BH4" s="12">
        <f t="shared" si="13"/>
        <v>88.4</v>
      </c>
      <c r="BI4" s="12">
        <f t="shared" si="13"/>
        <v>82.6</v>
      </c>
    </row>
    <row r="5" spans="1:61" ht="14.25">
      <c r="A5" s="1" t="s">
        <v>84</v>
      </c>
      <c r="B5" s="3" t="s">
        <v>85</v>
      </c>
      <c r="C5" s="4" t="s">
        <v>86</v>
      </c>
      <c r="D5" s="4">
        <v>40</v>
      </c>
      <c r="E5" s="4">
        <v>1346</v>
      </c>
      <c r="F5" s="4">
        <v>40</v>
      </c>
      <c r="G5" s="4">
        <v>1346</v>
      </c>
      <c r="H5" s="4">
        <v>19.2</v>
      </c>
      <c r="I5" s="4">
        <v>0.56599999999999995</v>
      </c>
      <c r="J5" s="4">
        <v>0.54100000000000004</v>
      </c>
      <c r="K5" s="4">
        <v>0.16800000000000001</v>
      </c>
      <c r="L5" s="4">
        <v>0.379</v>
      </c>
      <c r="M5" s="4">
        <v>5.4</v>
      </c>
      <c r="N5" s="4">
        <v>16.5</v>
      </c>
      <c r="O5" s="4">
        <v>20.6</v>
      </c>
      <c r="P5" s="4">
        <v>2.5</v>
      </c>
      <c r="Q5" s="4">
        <v>0.5</v>
      </c>
      <c r="R5" s="4">
        <v>16.2</v>
      </c>
      <c r="S5" s="4">
        <v>24.1</v>
      </c>
      <c r="T5" s="4">
        <v>103</v>
      </c>
      <c r="U5" s="4">
        <v>104</v>
      </c>
      <c r="V5" s="4">
        <v>0</v>
      </c>
      <c r="W5" s="4">
        <v>1.9</v>
      </c>
      <c r="X5" s="4">
        <v>1.5</v>
      </c>
      <c r="Y5" s="4">
        <v>3.4</v>
      </c>
      <c r="Z5" s="4">
        <v>0.10100000000000001</v>
      </c>
      <c r="AA5" s="13">
        <f t="shared" si="0"/>
        <v>105.59701492537312</v>
      </c>
      <c r="AB5" s="5">
        <f t="shared" si="4"/>
        <v>1.03</v>
      </c>
      <c r="AC5" s="3">
        <f t="shared" si="2"/>
        <v>-1</v>
      </c>
      <c r="AD5" s="9">
        <f t="shared" si="5"/>
        <v>1.1319999999999999</v>
      </c>
      <c r="AE5" s="16">
        <f t="shared" si="6"/>
        <v>0.85477178423236511</v>
      </c>
      <c r="AF5" s="16">
        <f t="shared" si="7"/>
        <v>1.271604938271605</v>
      </c>
      <c r="AG5" s="9"/>
      <c r="AH5" s="9"/>
      <c r="AI5" s="12">
        <f t="shared" si="8"/>
        <v>80.100000000000009</v>
      </c>
      <c r="AJ5" s="12">
        <f t="shared" si="9"/>
        <v>98.7</v>
      </c>
      <c r="AK5" s="12">
        <f t="shared" si="3"/>
        <v>87.8</v>
      </c>
      <c r="AL5" s="12">
        <f t="shared" si="3"/>
        <v>78.2</v>
      </c>
      <c r="AM5" s="12">
        <f t="shared" si="3"/>
        <v>82.6</v>
      </c>
      <c r="AN5" s="12">
        <f t="shared" si="3"/>
        <v>28.199999999999996</v>
      </c>
      <c r="AO5" s="12">
        <f t="shared" si="3"/>
        <v>85.2</v>
      </c>
      <c r="AP5" s="12">
        <f t="shared" si="3"/>
        <v>61.5</v>
      </c>
      <c r="AQ5" s="12">
        <f t="shared" si="3"/>
        <v>89.7</v>
      </c>
      <c r="AR5" s="12">
        <f t="shared" si="3"/>
        <v>77.5</v>
      </c>
      <c r="AS5" s="12">
        <f t="shared" si="3"/>
        <v>80.100000000000009</v>
      </c>
      <c r="AT5" s="12">
        <f t="shared" si="3"/>
        <v>19.2</v>
      </c>
      <c r="AU5" s="12">
        <f t="shared" si="10"/>
        <v>43.600000000000009</v>
      </c>
      <c r="AV5" s="12">
        <f t="shared" si="3"/>
        <v>85.2</v>
      </c>
      <c r="AW5" s="12">
        <f t="shared" si="3"/>
        <v>58.3</v>
      </c>
      <c r="AX5" s="12">
        <f t="shared" si="11"/>
        <v>53.3</v>
      </c>
      <c r="AY5" s="9"/>
      <c r="AZ5" s="12">
        <f t="shared" si="3"/>
        <v>83.3</v>
      </c>
      <c r="BA5" s="12">
        <f t="shared" si="3"/>
        <v>83.3</v>
      </c>
      <c r="BB5" s="12">
        <f t="shared" si="12"/>
        <v>86.5</v>
      </c>
      <c r="BC5" s="12">
        <f t="shared" si="12"/>
        <v>67.300000000000011</v>
      </c>
      <c r="BD5" s="12">
        <f t="shared" si="12"/>
        <v>78.2</v>
      </c>
      <c r="BE5" s="12">
        <f t="shared" si="12"/>
        <v>58.3</v>
      </c>
      <c r="BF5" s="12">
        <f t="shared" si="13"/>
        <v>60.199999999999996</v>
      </c>
      <c r="BG5" s="12">
        <f t="shared" si="13"/>
        <v>78.2</v>
      </c>
      <c r="BH5" s="12">
        <f t="shared" si="13"/>
        <v>56.999999999999993</v>
      </c>
      <c r="BI5" s="12">
        <f t="shared" si="13"/>
        <v>69.8</v>
      </c>
    </row>
    <row r="6" spans="1:61" ht="14.25">
      <c r="A6" s="1" t="s">
        <v>87</v>
      </c>
      <c r="B6" s="3" t="s">
        <v>88</v>
      </c>
      <c r="C6" s="4" t="s">
        <v>8</v>
      </c>
      <c r="D6" s="4">
        <v>40</v>
      </c>
      <c r="E6" s="4">
        <v>1327</v>
      </c>
      <c r="F6" s="4">
        <v>40</v>
      </c>
      <c r="G6" s="4">
        <v>1327</v>
      </c>
      <c r="H6" s="4">
        <v>16</v>
      </c>
      <c r="I6" s="4">
        <v>0.52600000000000002</v>
      </c>
      <c r="J6" s="4">
        <v>0.47099999999999997</v>
      </c>
      <c r="K6" s="4">
        <v>0.39700000000000002</v>
      </c>
      <c r="L6" s="4">
        <v>0.36499999999999999</v>
      </c>
      <c r="M6" s="4">
        <v>3.7</v>
      </c>
      <c r="N6" s="4">
        <v>7.5</v>
      </c>
      <c r="O6" s="4">
        <v>15.1</v>
      </c>
      <c r="P6" s="4">
        <v>1.6</v>
      </c>
      <c r="Q6" s="4">
        <v>2</v>
      </c>
      <c r="R6" s="4">
        <v>10.199999999999999</v>
      </c>
      <c r="S6" s="4">
        <v>22.4</v>
      </c>
      <c r="T6" s="4">
        <v>106</v>
      </c>
      <c r="U6" s="4">
        <v>104</v>
      </c>
      <c r="V6" s="4">
        <v>0</v>
      </c>
      <c r="W6" s="4">
        <v>2.2999999999999998</v>
      </c>
      <c r="X6" s="4">
        <v>1.5</v>
      </c>
      <c r="Y6" s="4">
        <v>3.8</v>
      </c>
      <c r="Z6" s="4">
        <v>0.113</v>
      </c>
      <c r="AA6" s="13">
        <f t="shared" si="0"/>
        <v>98.134328358208961</v>
      </c>
      <c r="AB6" s="5">
        <f t="shared" si="4"/>
        <v>1.06</v>
      </c>
      <c r="AC6" s="3">
        <f t="shared" si="2"/>
        <v>2</v>
      </c>
      <c r="AD6" s="9">
        <f t="shared" si="5"/>
        <v>1.052</v>
      </c>
      <c r="AE6" s="16">
        <f t="shared" si="6"/>
        <v>0.6741071428571429</v>
      </c>
      <c r="AF6" s="16">
        <f t="shared" si="7"/>
        <v>1.4803921568627452</v>
      </c>
      <c r="AG6" s="9"/>
      <c r="AH6" s="9"/>
      <c r="AI6" s="12">
        <f t="shared" si="8"/>
        <v>80.100000000000009</v>
      </c>
      <c r="AJ6" s="12">
        <f t="shared" si="9"/>
        <v>98</v>
      </c>
      <c r="AK6" s="12">
        <f t="shared" si="3"/>
        <v>71.7</v>
      </c>
      <c r="AL6" s="12">
        <f t="shared" si="3"/>
        <v>54.400000000000006</v>
      </c>
      <c r="AM6" s="12">
        <f t="shared" si="3"/>
        <v>45.5</v>
      </c>
      <c r="AN6" s="12">
        <f t="shared" si="3"/>
        <v>55.7</v>
      </c>
      <c r="AO6" s="12">
        <f t="shared" si="3"/>
        <v>81.399999999999991</v>
      </c>
      <c r="AP6" s="12">
        <f t="shared" si="3"/>
        <v>48.699999999999996</v>
      </c>
      <c r="AQ6" s="12">
        <f t="shared" si="3"/>
        <v>40.300000000000004</v>
      </c>
      <c r="AR6" s="12">
        <f t="shared" si="3"/>
        <v>55.1</v>
      </c>
      <c r="AS6" s="12">
        <f t="shared" si="3"/>
        <v>35.199999999999996</v>
      </c>
      <c r="AT6" s="12">
        <f t="shared" si="3"/>
        <v>68.5</v>
      </c>
      <c r="AU6" s="12">
        <f t="shared" si="10"/>
        <v>85.9</v>
      </c>
      <c r="AV6" s="12">
        <f t="shared" si="3"/>
        <v>76.2</v>
      </c>
      <c r="AW6" s="12">
        <f t="shared" si="3"/>
        <v>71.099999999999994</v>
      </c>
      <c r="AX6" s="12">
        <f t="shared" si="11"/>
        <v>53.3</v>
      </c>
      <c r="AY6" s="9"/>
      <c r="AZ6" s="12">
        <f t="shared" si="3"/>
        <v>88.4</v>
      </c>
      <c r="BA6" s="12">
        <f t="shared" si="3"/>
        <v>83.3</v>
      </c>
      <c r="BB6" s="12">
        <f t="shared" si="12"/>
        <v>89.1</v>
      </c>
      <c r="BC6" s="12">
        <f t="shared" si="12"/>
        <v>73</v>
      </c>
      <c r="BD6" s="12">
        <f t="shared" si="12"/>
        <v>54.400000000000006</v>
      </c>
      <c r="BE6" s="12">
        <f t="shared" si="12"/>
        <v>71.099999999999994</v>
      </c>
      <c r="BF6" s="12">
        <f t="shared" si="13"/>
        <v>70.5</v>
      </c>
      <c r="BG6" s="12">
        <f t="shared" si="13"/>
        <v>54.400000000000006</v>
      </c>
      <c r="BH6" s="12">
        <f t="shared" si="13"/>
        <v>40.300000000000004</v>
      </c>
      <c r="BI6" s="12">
        <f t="shared" si="13"/>
        <v>78.2</v>
      </c>
    </row>
    <row r="7" spans="1:61" ht="14.25">
      <c r="A7" s="1" t="s">
        <v>89</v>
      </c>
      <c r="B7" s="3" t="s">
        <v>90</v>
      </c>
      <c r="C7" s="4" t="s">
        <v>91</v>
      </c>
      <c r="D7" s="4">
        <v>38</v>
      </c>
      <c r="E7" s="4">
        <v>1308</v>
      </c>
      <c r="F7" s="4">
        <v>38</v>
      </c>
      <c r="G7" s="4">
        <v>1308</v>
      </c>
      <c r="H7" s="4">
        <v>34.9</v>
      </c>
      <c r="I7" s="4">
        <v>0.59099999999999997</v>
      </c>
      <c r="J7" s="4">
        <v>0.53100000000000003</v>
      </c>
      <c r="K7" s="4">
        <v>8.1000000000000003E-2</v>
      </c>
      <c r="L7" s="4">
        <v>0.37</v>
      </c>
      <c r="M7" s="4">
        <v>7.2</v>
      </c>
      <c r="N7" s="4">
        <v>19.899999999999999</v>
      </c>
      <c r="O7" s="4">
        <v>14.1</v>
      </c>
      <c r="P7" s="4">
        <v>2.6</v>
      </c>
      <c r="Q7" s="4">
        <v>6.3</v>
      </c>
      <c r="R7" s="4">
        <v>5.3</v>
      </c>
      <c r="S7" s="4">
        <v>32.200000000000003</v>
      </c>
      <c r="T7" s="4">
        <v>119</v>
      </c>
      <c r="U7" s="4">
        <v>92</v>
      </c>
      <c r="V7" s="4">
        <v>0</v>
      </c>
      <c r="W7" s="4">
        <v>7</v>
      </c>
      <c r="X7" s="4">
        <v>3.8</v>
      </c>
      <c r="Y7" s="4">
        <v>10.9</v>
      </c>
      <c r="Z7" s="4">
        <v>0.33200000000000002</v>
      </c>
      <c r="AA7" s="13">
        <f t="shared" si="0"/>
        <v>110.26119402985073</v>
      </c>
      <c r="AB7" s="5">
        <f t="shared" si="4"/>
        <v>1.19</v>
      </c>
      <c r="AC7" s="3">
        <f t="shared" si="2"/>
        <v>27</v>
      </c>
      <c r="AD7" s="9">
        <f t="shared" si="5"/>
        <v>1.1819999999999999</v>
      </c>
      <c r="AE7" s="16">
        <f t="shared" si="6"/>
        <v>0.43788819875776391</v>
      </c>
      <c r="AF7" s="16">
        <f t="shared" si="7"/>
        <v>2.6603773584905661</v>
      </c>
      <c r="AG7" s="9"/>
      <c r="AH7" s="9"/>
      <c r="AI7" s="12">
        <f t="shared" si="8"/>
        <v>65.3</v>
      </c>
      <c r="AJ7" s="12">
        <f t="shared" si="9"/>
        <v>97.399999999999991</v>
      </c>
      <c r="AK7" s="12">
        <f t="shared" si="3"/>
        <v>100</v>
      </c>
      <c r="AL7" s="12">
        <f t="shared" si="3"/>
        <v>89.1</v>
      </c>
      <c r="AM7" s="12">
        <f t="shared" si="3"/>
        <v>78.2</v>
      </c>
      <c r="AN7" s="12">
        <f t="shared" si="3"/>
        <v>21.7</v>
      </c>
      <c r="AO7" s="12">
        <f t="shared" si="3"/>
        <v>83.3</v>
      </c>
      <c r="AP7" s="12">
        <f t="shared" si="3"/>
        <v>78.2</v>
      </c>
      <c r="AQ7" s="12">
        <f t="shared" si="3"/>
        <v>98</v>
      </c>
      <c r="AR7" s="12">
        <f t="shared" si="3"/>
        <v>49.3</v>
      </c>
      <c r="AS7" s="12">
        <f t="shared" si="3"/>
        <v>84.6</v>
      </c>
      <c r="AT7" s="12">
        <f t="shared" si="3"/>
        <v>98.7</v>
      </c>
      <c r="AU7" s="12">
        <f t="shared" si="10"/>
        <v>96.2</v>
      </c>
      <c r="AV7" s="12">
        <f t="shared" si="3"/>
        <v>99.3</v>
      </c>
      <c r="AW7" s="12">
        <f t="shared" si="3"/>
        <v>97.399999999999991</v>
      </c>
      <c r="AX7" s="12">
        <f t="shared" si="11"/>
        <v>96.8</v>
      </c>
      <c r="AY7" s="9"/>
      <c r="AZ7" s="12">
        <f t="shared" si="3"/>
        <v>100</v>
      </c>
      <c r="BA7" s="12">
        <f t="shared" si="3"/>
        <v>100</v>
      </c>
      <c r="BB7" s="12">
        <f t="shared" si="12"/>
        <v>100</v>
      </c>
      <c r="BC7" s="12">
        <f t="shared" si="12"/>
        <v>100</v>
      </c>
      <c r="BD7" s="12">
        <f t="shared" si="12"/>
        <v>89.1</v>
      </c>
      <c r="BE7" s="12">
        <f t="shared" si="12"/>
        <v>97.399999999999991</v>
      </c>
      <c r="BF7" s="12">
        <f t="shared" si="13"/>
        <v>98.7</v>
      </c>
      <c r="BG7" s="12">
        <f t="shared" si="13"/>
        <v>89.1</v>
      </c>
      <c r="BH7" s="12">
        <f t="shared" si="13"/>
        <v>16.600000000000001</v>
      </c>
      <c r="BI7" s="12">
        <f t="shared" si="13"/>
        <v>98.7</v>
      </c>
    </row>
    <row r="8" spans="1:61" ht="14.25">
      <c r="A8" s="1" t="s">
        <v>92</v>
      </c>
      <c r="B8" s="3" t="s">
        <v>93</v>
      </c>
      <c r="C8" s="4" t="s">
        <v>86</v>
      </c>
      <c r="D8" s="4">
        <v>40</v>
      </c>
      <c r="E8" s="4">
        <v>1296</v>
      </c>
      <c r="F8" s="4">
        <v>40</v>
      </c>
      <c r="G8" s="4">
        <v>1296</v>
      </c>
      <c r="H8" s="4">
        <v>19.8</v>
      </c>
      <c r="I8" s="4">
        <v>0.54300000000000004</v>
      </c>
      <c r="J8" s="4">
        <v>0.50900000000000001</v>
      </c>
      <c r="K8" s="4">
        <v>1.2E-2</v>
      </c>
      <c r="L8" s="4">
        <v>0.44500000000000001</v>
      </c>
      <c r="M8" s="4">
        <v>9.1999999999999993</v>
      </c>
      <c r="N8" s="4">
        <v>16.100000000000001</v>
      </c>
      <c r="O8" s="4">
        <v>40.9</v>
      </c>
      <c r="P8" s="4">
        <v>2.5</v>
      </c>
      <c r="Q8" s="4">
        <v>1.3</v>
      </c>
      <c r="R8" s="4">
        <v>27.1</v>
      </c>
      <c r="S8" s="4">
        <v>19.100000000000001</v>
      </c>
      <c r="T8" s="4">
        <v>105</v>
      </c>
      <c r="U8" s="4">
        <v>94</v>
      </c>
      <c r="V8" s="4">
        <v>0</v>
      </c>
      <c r="W8" s="4">
        <v>2.2000000000000002</v>
      </c>
      <c r="X8" s="4">
        <v>3.4</v>
      </c>
      <c r="Y8" s="4">
        <v>5.5</v>
      </c>
      <c r="Z8" s="4">
        <v>0.17</v>
      </c>
      <c r="AA8" s="13">
        <f t="shared" si="0"/>
        <v>101.30597014925374</v>
      </c>
      <c r="AB8" s="5">
        <f t="shared" si="4"/>
        <v>1.05</v>
      </c>
      <c r="AC8" s="3">
        <f t="shared" si="2"/>
        <v>11</v>
      </c>
      <c r="AD8" s="9">
        <f t="shared" si="5"/>
        <v>1.0860000000000001</v>
      </c>
      <c r="AE8" s="16">
        <f t="shared" si="6"/>
        <v>2.1413612565445024</v>
      </c>
      <c r="AF8" s="16">
        <f t="shared" si="7"/>
        <v>1.5092250922509223</v>
      </c>
      <c r="AG8" s="9"/>
      <c r="AH8" s="9"/>
      <c r="AI8" s="12">
        <f t="shared" si="8"/>
        <v>80.100000000000009</v>
      </c>
      <c r="AJ8" s="12">
        <f t="shared" si="9"/>
        <v>96.7</v>
      </c>
      <c r="AK8" s="12">
        <f t="shared" si="3"/>
        <v>91</v>
      </c>
      <c r="AL8" s="12">
        <f t="shared" si="3"/>
        <v>65.3</v>
      </c>
      <c r="AM8" s="12">
        <f t="shared" si="3"/>
        <v>66.600000000000009</v>
      </c>
      <c r="AN8" s="12">
        <f t="shared" si="3"/>
        <v>9.6</v>
      </c>
      <c r="AO8" s="12">
        <f t="shared" si="3"/>
        <v>94.199999999999989</v>
      </c>
      <c r="AP8" s="12">
        <f t="shared" si="3"/>
        <v>86.5</v>
      </c>
      <c r="AQ8" s="12">
        <f t="shared" si="3"/>
        <v>88.4</v>
      </c>
      <c r="AR8" s="12">
        <f t="shared" si="3"/>
        <v>99.3</v>
      </c>
      <c r="AS8" s="12">
        <f t="shared" si="3"/>
        <v>80.100000000000009</v>
      </c>
      <c r="AT8" s="12">
        <f t="shared" si="3"/>
        <v>46.1</v>
      </c>
      <c r="AU8" s="12">
        <f t="shared" si="10"/>
        <v>7.0999999999999943</v>
      </c>
      <c r="AV8" s="12">
        <f t="shared" si="3"/>
        <v>55.1</v>
      </c>
      <c r="AW8" s="12">
        <f t="shared" si="3"/>
        <v>68.5</v>
      </c>
      <c r="AX8" s="12">
        <f t="shared" si="11"/>
        <v>95.6</v>
      </c>
      <c r="AY8" s="9"/>
      <c r="AZ8" s="12">
        <f t="shared" si="3"/>
        <v>86.5</v>
      </c>
      <c r="BA8" s="12">
        <f t="shared" si="3"/>
        <v>98</v>
      </c>
      <c r="BB8" s="12">
        <f t="shared" si="12"/>
        <v>96.1</v>
      </c>
      <c r="BC8" s="12">
        <f t="shared" si="12"/>
        <v>90.3</v>
      </c>
      <c r="BD8" s="12">
        <f t="shared" si="12"/>
        <v>65.3</v>
      </c>
      <c r="BE8" s="12">
        <f t="shared" si="12"/>
        <v>68.5</v>
      </c>
      <c r="BF8" s="12">
        <f t="shared" si="13"/>
        <v>87.1</v>
      </c>
      <c r="BG8" s="12">
        <f t="shared" si="13"/>
        <v>65.3</v>
      </c>
      <c r="BH8" s="12">
        <f t="shared" si="13"/>
        <v>98.7</v>
      </c>
      <c r="BI8" s="12">
        <f t="shared" si="13"/>
        <v>80.100000000000009</v>
      </c>
    </row>
    <row r="9" spans="1:61" ht="14.25">
      <c r="A9" s="1" t="s">
        <v>94</v>
      </c>
      <c r="B9" s="3" t="s">
        <v>90</v>
      </c>
      <c r="C9" s="4" t="s">
        <v>8</v>
      </c>
      <c r="D9" s="4">
        <v>38</v>
      </c>
      <c r="E9" s="4">
        <v>1291</v>
      </c>
      <c r="F9" s="4">
        <v>38</v>
      </c>
      <c r="G9" s="4">
        <v>1291</v>
      </c>
      <c r="H9" s="4">
        <v>15.2</v>
      </c>
      <c r="I9" s="4">
        <v>0.56299999999999994</v>
      </c>
      <c r="J9" s="4">
        <v>0.52300000000000002</v>
      </c>
      <c r="K9" s="4">
        <v>0.54500000000000004</v>
      </c>
      <c r="L9" s="4">
        <v>0.217</v>
      </c>
      <c r="M9" s="4">
        <v>0.9</v>
      </c>
      <c r="N9" s="4">
        <v>4.4000000000000004</v>
      </c>
      <c r="O9" s="4">
        <v>20.9</v>
      </c>
      <c r="P9" s="4">
        <v>1</v>
      </c>
      <c r="Q9" s="4">
        <v>0.1</v>
      </c>
      <c r="R9" s="4">
        <v>13.4</v>
      </c>
      <c r="S9" s="4">
        <v>24.8</v>
      </c>
      <c r="T9" s="4">
        <v>104</v>
      </c>
      <c r="U9" s="4">
        <v>107</v>
      </c>
      <c r="V9" s="4">
        <v>0</v>
      </c>
      <c r="W9" s="4">
        <v>2.1</v>
      </c>
      <c r="X9" s="4">
        <v>1</v>
      </c>
      <c r="Y9" s="4">
        <v>3.1</v>
      </c>
      <c r="Z9" s="4">
        <v>9.5000000000000001E-2</v>
      </c>
      <c r="AA9" s="13">
        <f t="shared" si="0"/>
        <v>105.0373134328358</v>
      </c>
      <c r="AB9" s="5">
        <f t="shared" si="4"/>
        <v>1.04</v>
      </c>
      <c r="AC9" s="3">
        <f t="shared" si="2"/>
        <v>-3</v>
      </c>
      <c r="AD9" s="9">
        <f t="shared" si="5"/>
        <v>1.1259999999999999</v>
      </c>
      <c r="AE9" s="16">
        <f t="shared" si="6"/>
        <v>0.84274193548387089</v>
      </c>
      <c r="AF9" s="16">
        <f t="shared" si="7"/>
        <v>1.5597014925373134</v>
      </c>
      <c r="AG9" s="9"/>
      <c r="AH9" s="9"/>
      <c r="AI9" s="12">
        <f t="shared" si="8"/>
        <v>65.3</v>
      </c>
      <c r="AJ9" s="12">
        <f t="shared" si="9"/>
        <v>96.1</v>
      </c>
      <c r="AK9" s="12">
        <f t="shared" si="3"/>
        <v>66.600000000000009</v>
      </c>
      <c r="AL9" s="12">
        <f t="shared" si="3"/>
        <v>76.2</v>
      </c>
      <c r="AM9" s="12">
        <f t="shared" si="3"/>
        <v>75</v>
      </c>
      <c r="AN9" s="12">
        <f t="shared" si="3"/>
        <v>82</v>
      </c>
      <c r="AO9" s="12">
        <f t="shared" si="3"/>
        <v>41.6</v>
      </c>
      <c r="AP9" s="12">
        <f t="shared" si="3"/>
        <v>10.8</v>
      </c>
      <c r="AQ9" s="12">
        <f t="shared" si="3"/>
        <v>7.0000000000000009</v>
      </c>
      <c r="AR9" s="12">
        <f t="shared" si="3"/>
        <v>79.400000000000006</v>
      </c>
      <c r="AS9" s="12">
        <f t="shared" si="3"/>
        <v>13.4</v>
      </c>
      <c r="AT9" s="12">
        <f t="shared" si="3"/>
        <v>11.5</v>
      </c>
      <c r="AU9" s="12">
        <f t="shared" si="10"/>
        <v>64.2</v>
      </c>
      <c r="AV9" s="12">
        <f t="shared" si="3"/>
        <v>87.1</v>
      </c>
      <c r="AW9" s="12">
        <f t="shared" si="3"/>
        <v>64.099999999999994</v>
      </c>
      <c r="AX9" s="12">
        <f t="shared" si="11"/>
        <v>37.200000000000003</v>
      </c>
      <c r="AY9" s="9"/>
      <c r="AZ9" s="12">
        <f t="shared" si="3"/>
        <v>85.2</v>
      </c>
      <c r="BA9" s="12">
        <f t="shared" ref="BA9:BD72" si="14">(PERCENTRANK(X$3:X$298,X9))*100</f>
        <v>69.8</v>
      </c>
      <c r="BB9" s="12">
        <f t="shared" si="12"/>
        <v>82.6</v>
      </c>
      <c r="BC9" s="12">
        <f t="shared" si="12"/>
        <v>62.8</v>
      </c>
      <c r="BD9" s="12">
        <f t="shared" si="12"/>
        <v>76.2</v>
      </c>
      <c r="BE9" s="12">
        <f t="shared" si="12"/>
        <v>64.099999999999994</v>
      </c>
      <c r="BF9" s="12">
        <f t="shared" si="13"/>
        <v>54.400000000000006</v>
      </c>
      <c r="BG9" s="12">
        <f t="shared" si="13"/>
        <v>76.2</v>
      </c>
      <c r="BH9" s="12">
        <f t="shared" si="13"/>
        <v>55.7</v>
      </c>
      <c r="BI9" s="12">
        <f t="shared" si="13"/>
        <v>84.6</v>
      </c>
    </row>
    <row r="10" spans="1:61" ht="14.25">
      <c r="A10" s="1" t="s">
        <v>95</v>
      </c>
      <c r="B10" s="3" t="s">
        <v>83</v>
      </c>
      <c r="C10" s="4" t="s">
        <v>8</v>
      </c>
      <c r="D10" s="4">
        <v>40</v>
      </c>
      <c r="E10" s="4">
        <v>1280</v>
      </c>
      <c r="F10" s="4">
        <v>40</v>
      </c>
      <c r="G10" s="4">
        <v>1280</v>
      </c>
      <c r="H10" s="4">
        <v>18.2</v>
      </c>
      <c r="I10" s="4">
        <v>0.58799999999999997</v>
      </c>
      <c r="J10" s="4">
        <v>0.55900000000000005</v>
      </c>
      <c r="K10" s="4">
        <v>0.45</v>
      </c>
      <c r="L10" s="4">
        <v>0.188</v>
      </c>
      <c r="M10" s="4">
        <v>2.5</v>
      </c>
      <c r="N10" s="4">
        <v>4.5</v>
      </c>
      <c r="O10" s="4">
        <v>9.9</v>
      </c>
      <c r="P10" s="4">
        <v>1.1000000000000001</v>
      </c>
      <c r="Q10" s="4">
        <v>0.5</v>
      </c>
      <c r="R10" s="4">
        <v>8.9</v>
      </c>
      <c r="S10" s="4">
        <v>24.9</v>
      </c>
      <c r="T10" s="4">
        <v>112</v>
      </c>
      <c r="U10" s="4">
        <v>114</v>
      </c>
      <c r="V10" s="4">
        <v>0</v>
      </c>
      <c r="W10" s="4">
        <v>3.7</v>
      </c>
      <c r="X10" s="4">
        <v>-0.5</v>
      </c>
      <c r="Y10" s="4">
        <v>3.2</v>
      </c>
      <c r="Z10" s="4">
        <v>0.10100000000000001</v>
      </c>
      <c r="AA10" s="13">
        <f t="shared" si="0"/>
        <v>109.70149253731343</v>
      </c>
      <c r="AB10" s="5">
        <f t="shared" si="4"/>
        <v>1.1200000000000001</v>
      </c>
      <c r="AC10" s="3">
        <f t="shared" si="2"/>
        <v>-2</v>
      </c>
      <c r="AD10" s="9">
        <f t="shared" si="5"/>
        <v>1.1759999999999999</v>
      </c>
      <c r="AE10" s="16">
        <f t="shared" si="6"/>
        <v>0.39759036144578319</v>
      </c>
      <c r="AF10" s="16">
        <f t="shared" si="7"/>
        <v>1.1123595505617978</v>
      </c>
      <c r="AG10" s="9"/>
      <c r="AH10" s="9"/>
      <c r="AI10" s="12">
        <f t="shared" si="8"/>
        <v>80.100000000000009</v>
      </c>
      <c r="AJ10" s="12">
        <f t="shared" si="9"/>
        <v>95.5</v>
      </c>
      <c r="AK10" s="12">
        <f t="shared" si="3"/>
        <v>83.899999999999991</v>
      </c>
      <c r="AL10" s="12">
        <f t="shared" si="3"/>
        <v>88.4</v>
      </c>
      <c r="AM10" s="12">
        <f t="shared" si="3"/>
        <v>87.1</v>
      </c>
      <c r="AN10" s="12">
        <f t="shared" si="3"/>
        <v>69.8</v>
      </c>
      <c r="AO10" s="12">
        <f t="shared" si="3"/>
        <v>32.6</v>
      </c>
      <c r="AP10" s="12">
        <f t="shared" si="3"/>
        <v>30.7</v>
      </c>
      <c r="AQ10" s="12">
        <f t="shared" si="3"/>
        <v>9.6</v>
      </c>
      <c r="AR10" s="12">
        <f t="shared" si="3"/>
        <v>27.500000000000004</v>
      </c>
      <c r="AS10" s="12">
        <f t="shared" si="3"/>
        <v>18.5</v>
      </c>
      <c r="AT10" s="12">
        <f t="shared" si="3"/>
        <v>19.2</v>
      </c>
      <c r="AU10" s="12">
        <f t="shared" si="10"/>
        <v>92.4</v>
      </c>
      <c r="AV10" s="12">
        <f t="shared" si="3"/>
        <v>88.4</v>
      </c>
      <c r="AW10" s="12">
        <f t="shared" si="3"/>
        <v>82.6</v>
      </c>
      <c r="AX10" s="12">
        <f t="shared" si="11"/>
        <v>7.6999999999999886</v>
      </c>
      <c r="AY10" s="9"/>
      <c r="AZ10" s="12">
        <f t="shared" si="3"/>
        <v>96.7</v>
      </c>
      <c r="BA10" s="12">
        <f t="shared" si="14"/>
        <v>1.2</v>
      </c>
      <c r="BB10" s="12">
        <f t="shared" si="12"/>
        <v>83.3</v>
      </c>
      <c r="BC10" s="12">
        <f t="shared" si="12"/>
        <v>67.300000000000011</v>
      </c>
      <c r="BD10" s="12">
        <f t="shared" si="12"/>
        <v>88.4</v>
      </c>
      <c r="BE10" s="12">
        <f t="shared" si="12"/>
        <v>82.6</v>
      </c>
      <c r="BF10" s="12">
        <f t="shared" si="13"/>
        <v>58.3</v>
      </c>
      <c r="BG10" s="12">
        <f t="shared" si="13"/>
        <v>88.4</v>
      </c>
      <c r="BH10" s="12">
        <f t="shared" si="13"/>
        <v>12.8</v>
      </c>
      <c r="BI10" s="12">
        <f t="shared" si="13"/>
        <v>62.8</v>
      </c>
    </row>
    <row r="11" spans="1:61" ht="14.25">
      <c r="A11" s="1" t="s">
        <v>96</v>
      </c>
      <c r="B11" s="3" t="s">
        <v>93</v>
      </c>
      <c r="C11" s="4" t="s">
        <v>97</v>
      </c>
      <c r="D11" s="4">
        <v>40</v>
      </c>
      <c r="E11" s="4">
        <v>1271</v>
      </c>
      <c r="F11" s="4">
        <v>40</v>
      </c>
      <c r="G11" s="4">
        <v>1271</v>
      </c>
      <c r="H11" s="4">
        <v>16.8</v>
      </c>
      <c r="I11" s="4">
        <v>0.52400000000000002</v>
      </c>
      <c r="J11" s="4">
        <v>0.47199999999999998</v>
      </c>
      <c r="K11" s="4">
        <v>0.38600000000000001</v>
      </c>
      <c r="L11" s="4">
        <v>0.28000000000000003</v>
      </c>
      <c r="M11" s="4">
        <v>2.1</v>
      </c>
      <c r="N11" s="4">
        <v>11.6</v>
      </c>
      <c r="O11" s="4">
        <v>11.2</v>
      </c>
      <c r="P11" s="4">
        <v>2</v>
      </c>
      <c r="Q11" s="4">
        <v>2</v>
      </c>
      <c r="R11" s="4">
        <v>8.9</v>
      </c>
      <c r="S11" s="4">
        <v>22.9</v>
      </c>
      <c r="T11" s="4">
        <v>104</v>
      </c>
      <c r="U11" s="4">
        <v>96</v>
      </c>
      <c r="V11" s="4">
        <v>0</v>
      </c>
      <c r="W11" s="4">
        <v>1.9</v>
      </c>
      <c r="X11" s="4">
        <v>3.1</v>
      </c>
      <c r="Y11" s="4">
        <v>4.9000000000000004</v>
      </c>
      <c r="Z11" s="4">
        <v>0.155</v>
      </c>
      <c r="AA11" s="13">
        <f t="shared" si="0"/>
        <v>97.761194029850742</v>
      </c>
      <c r="AB11" s="5">
        <f t="shared" si="4"/>
        <v>1.04</v>
      </c>
      <c r="AC11" s="3">
        <f t="shared" si="2"/>
        <v>8</v>
      </c>
      <c r="AD11" s="9">
        <f t="shared" si="5"/>
        <v>1.048</v>
      </c>
      <c r="AE11" s="16">
        <f t="shared" si="6"/>
        <v>0.48908296943231439</v>
      </c>
      <c r="AF11" s="16">
        <f t="shared" si="7"/>
        <v>1.2584269662921348</v>
      </c>
      <c r="AG11" s="9"/>
      <c r="AH11" s="9"/>
      <c r="AI11" s="12">
        <f t="shared" si="8"/>
        <v>80.100000000000009</v>
      </c>
      <c r="AJ11" s="12">
        <f t="shared" si="9"/>
        <v>94.8</v>
      </c>
      <c r="AK11" s="12">
        <f t="shared" si="3"/>
        <v>75.599999999999994</v>
      </c>
      <c r="AL11" s="12">
        <f t="shared" si="3"/>
        <v>50.6</v>
      </c>
      <c r="AM11" s="12">
        <f t="shared" si="3"/>
        <v>46.7</v>
      </c>
      <c r="AN11" s="12">
        <f t="shared" si="3"/>
        <v>53.800000000000004</v>
      </c>
      <c r="AO11" s="12">
        <f t="shared" si="3"/>
        <v>60.199999999999996</v>
      </c>
      <c r="AP11" s="12">
        <f t="shared" si="3"/>
        <v>24.3</v>
      </c>
      <c r="AQ11" s="12">
        <f t="shared" si="3"/>
        <v>68.5</v>
      </c>
      <c r="AR11" s="12">
        <f t="shared" si="3"/>
        <v>38.4</v>
      </c>
      <c r="AS11" s="12">
        <f t="shared" si="3"/>
        <v>62.8</v>
      </c>
      <c r="AT11" s="12">
        <f t="shared" si="3"/>
        <v>68.5</v>
      </c>
      <c r="AU11" s="12">
        <f t="shared" si="10"/>
        <v>92.4</v>
      </c>
      <c r="AV11" s="12">
        <f t="shared" si="3"/>
        <v>78.8</v>
      </c>
      <c r="AW11" s="12">
        <f t="shared" si="3"/>
        <v>64.099999999999994</v>
      </c>
      <c r="AX11" s="12">
        <f t="shared" si="11"/>
        <v>91.1</v>
      </c>
      <c r="AY11" s="9"/>
      <c r="AZ11" s="12">
        <f t="shared" si="3"/>
        <v>83.3</v>
      </c>
      <c r="BA11" s="12">
        <f t="shared" si="14"/>
        <v>97.399999999999991</v>
      </c>
      <c r="BB11" s="12">
        <f t="shared" si="12"/>
        <v>93.5</v>
      </c>
      <c r="BC11" s="12">
        <f t="shared" si="12"/>
        <v>87.1</v>
      </c>
      <c r="BD11" s="12">
        <f t="shared" si="12"/>
        <v>50.6</v>
      </c>
      <c r="BE11" s="12">
        <f t="shared" si="12"/>
        <v>64.099999999999994</v>
      </c>
      <c r="BF11" s="12">
        <f t="shared" si="13"/>
        <v>83.3</v>
      </c>
      <c r="BG11" s="12">
        <f t="shared" si="13"/>
        <v>50.6</v>
      </c>
      <c r="BH11" s="12">
        <f t="shared" si="13"/>
        <v>25</v>
      </c>
      <c r="BI11" s="12">
        <f t="shared" si="13"/>
        <v>68.5</v>
      </c>
    </row>
    <row r="12" spans="1:61" ht="14.25">
      <c r="A12" s="1" t="s">
        <v>98</v>
      </c>
      <c r="B12" s="3" t="s">
        <v>99</v>
      </c>
      <c r="C12" s="4" t="s">
        <v>8</v>
      </c>
      <c r="D12" s="4">
        <v>38</v>
      </c>
      <c r="E12" s="4">
        <v>1265</v>
      </c>
      <c r="F12" s="4">
        <v>38</v>
      </c>
      <c r="G12" s="4">
        <v>1265</v>
      </c>
      <c r="H12" s="4">
        <v>14.2</v>
      </c>
      <c r="I12" s="4">
        <v>0.50800000000000001</v>
      </c>
      <c r="J12" s="4">
        <v>0.45400000000000001</v>
      </c>
      <c r="K12" s="4">
        <v>0.373</v>
      </c>
      <c r="L12" s="4">
        <v>0.28499999999999998</v>
      </c>
      <c r="M12" s="4">
        <v>1.7</v>
      </c>
      <c r="N12" s="4">
        <v>7.1</v>
      </c>
      <c r="O12" s="4">
        <v>34.5</v>
      </c>
      <c r="P12" s="4">
        <v>2.2000000000000002</v>
      </c>
      <c r="Q12" s="4">
        <v>1.6</v>
      </c>
      <c r="R12" s="4">
        <v>21.1</v>
      </c>
      <c r="S12" s="4">
        <v>19.8</v>
      </c>
      <c r="T12" s="4">
        <v>100</v>
      </c>
      <c r="U12" s="4">
        <v>108</v>
      </c>
      <c r="V12" s="4">
        <v>0</v>
      </c>
      <c r="W12" s="4">
        <v>1</v>
      </c>
      <c r="X12" s="4">
        <v>0.6</v>
      </c>
      <c r="Y12" s="4">
        <v>1.6</v>
      </c>
      <c r="Z12" s="4">
        <v>5.0999999999999997E-2</v>
      </c>
      <c r="AA12" s="13">
        <f t="shared" si="0"/>
        <v>94.776119402985074</v>
      </c>
      <c r="AB12" s="5">
        <f t="shared" si="4"/>
        <v>1</v>
      </c>
      <c r="AC12" s="3">
        <f t="shared" si="2"/>
        <v>-8</v>
      </c>
      <c r="AD12" s="9">
        <f t="shared" si="5"/>
        <v>1.016</v>
      </c>
      <c r="AE12" s="16">
        <f t="shared" si="6"/>
        <v>1.7424242424242424</v>
      </c>
      <c r="AF12" s="16">
        <f t="shared" si="7"/>
        <v>1.6350710900473933</v>
      </c>
      <c r="AG12" s="9"/>
      <c r="AH12" s="9"/>
      <c r="AI12" s="12">
        <f t="shared" si="8"/>
        <v>65.3</v>
      </c>
      <c r="AJ12" s="12">
        <f t="shared" si="9"/>
        <v>94.199999999999989</v>
      </c>
      <c r="AK12" s="12">
        <f t="shared" si="3"/>
        <v>62.8</v>
      </c>
      <c r="AL12" s="12">
        <f t="shared" si="3"/>
        <v>43.5</v>
      </c>
      <c r="AM12" s="12">
        <f t="shared" si="3"/>
        <v>35.799999999999997</v>
      </c>
      <c r="AN12" s="12">
        <f t="shared" si="3"/>
        <v>50</v>
      </c>
      <c r="AO12" s="12">
        <f t="shared" si="3"/>
        <v>62.1</v>
      </c>
      <c r="AP12" s="12">
        <f t="shared" si="3"/>
        <v>19.2</v>
      </c>
      <c r="AQ12" s="12">
        <f t="shared" si="3"/>
        <v>33.300000000000004</v>
      </c>
      <c r="AR12" s="12">
        <f t="shared" si="3"/>
        <v>97.399999999999991</v>
      </c>
      <c r="AS12" s="12">
        <f t="shared" si="3"/>
        <v>69.8</v>
      </c>
      <c r="AT12" s="12">
        <f t="shared" si="3"/>
        <v>56.999999999999993</v>
      </c>
      <c r="AU12" s="12">
        <f t="shared" si="10"/>
        <v>20.599999999999994</v>
      </c>
      <c r="AV12" s="12">
        <f t="shared" si="3"/>
        <v>59.599999999999994</v>
      </c>
      <c r="AW12" s="12">
        <f t="shared" si="3"/>
        <v>47.4</v>
      </c>
      <c r="AX12" s="12">
        <f t="shared" si="11"/>
        <v>34</v>
      </c>
      <c r="AY12" s="9"/>
      <c r="AZ12" s="12">
        <f t="shared" si="3"/>
        <v>67.300000000000011</v>
      </c>
      <c r="BA12" s="12">
        <f t="shared" si="14"/>
        <v>53.2</v>
      </c>
      <c r="BB12" s="12">
        <f t="shared" si="12"/>
        <v>64.099999999999994</v>
      </c>
      <c r="BC12" s="12">
        <f t="shared" si="12"/>
        <v>39.700000000000003</v>
      </c>
      <c r="BD12" s="12">
        <f t="shared" si="12"/>
        <v>43.5</v>
      </c>
      <c r="BE12" s="12">
        <f t="shared" si="12"/>
        <v>47.4</v>
      </c>
      <c r="BF12" s="12">
        <f t="shared" si="13"/>
        <v>37.799999999999997</v>
      </c>
      <c r="BG12" s="12">
        <f t="shared" si="13"/>
        <v>43.5</v>
      </c>
      <c r="BH12" s="12">
        <f t="shared" si="13"/>
        <v>94.199999999999989</v>
      </c>
      <c r="BI12" s="12">
        <f t="shared" si="13"/>
        <v>87.8</v>
      </c>
    </row>
    <row r="13" spans="1:61" ht="14.25">
      <c r="A13" s="1" t="s">
        <v>100</v>
      </c>
      <c r="B13" s="3" t="s">
        <v>101</v>
      </c>
      <c r="C13" s="4" t="s">
        <v>8</v>
      </c>
      <c r="D13" s="4">
        <v>40</v>
      </c>
      <c r="E13" s="4">
        <v>1262</v>
      </c>
      <c r="F13" s="4">
        <v>40</v>
      </c>
      <c r="G13" s="4">
        <v>1262</v>
      </c>
      <c r="H13" s="4">
        <v>18.600000000000001</v>
      </c>
      <c r="I13" s="4">
        <v>0.52500000000000002</v>
      </c>
      <c r="J13" s="4">
        <v>0.46600000000000003</v>
      </c>
      <c r="K13" s="4">
        <v>0.26300000000000001</v>
      </c>
      <c r="L13" s="4">
        <v>0.29399999999999998</v>
      </c>
      <c r="M13" s="4">
        <v>2.5</v>
      </c>
      <c r="N13" s="4">
        <v>4.7</v>
      </c>
      <c r="O13" s="4">
        <v>34</v>
      </c>
      <c r="P13" s="4">
        <v>2.7</v>
      </c>
      <c r="Q13" s="4">
        <v>2.5</v>
      </c>
      <c r="R13" s="4">
        <v>16</v>
      </c>
      <c r="S13" s="4">
        <v>23.9</v>
      </c>
      <c r="T13" s="4">
        <v>105</v>
      </c>
      <c r="U13" s="4">
        <v>100</v>
      </c>
      <c r="V13" s="4">
        <v>0</v>
      </c>
      <c r="W13" s="4">
        <v>2.2000000000000002</v>
      </c>
      <c r="X13" s="4">
        <v>2.1</v>
      </c>
      <c r="Y13" s="4">
        <v>4.3</v>
      </c>
      <c r="Z13" s="4">
        <v>0.13800000000000001</v>
      </c>
      <c r="AA13" s="13">
        <f t="shared" si="0"/>
        <v>97.947761194029852</v>
      </c>
      <c r="AB13" s="5">
        <f t="shared" si="4"/>
        <v>1.05</v>
      </c>
      <c r="AC13" s="3">
        <f t="shared" si="2"/>
        <v>5</v>
      </c>
      <c r="AD13" s="9">
        <f t="shared" si="5"/>
        <v>1.05</v>
      </c>
      <c r="AE13" s="16">
        <f t="shared" si="6"/>
        <v>1.4225941422594144</v>
      </c>
      <c r="AF13" s="16">
        <f t="shared" si="7"/>
        <v>2.125</v>
      </c>
      <c r="AG13" s="9"/>
      <c r="AH13" s="9"/>
      <c r="AI13" s="12">
        <f t="shared" si="8"/>
        <v>80.100000000000009</v>
      </c>
      <c r="AJ13" s="12">
        <f t="shared" si="9"/>
        <v>93.5</v>
      </c>
      <c r="AK13" s="12">
        <f t="shared" si="3"/>
        <v>85.2</v>
      </c>
      <c r="AL13" s="12">
        <f t="shared" si="3"/>
        <v>52.5</v>
      </c>
      <c r="AM13" s="12">
        <f t="shared" si="3"/>
        <v>42.3</v>
      </c>
      <c r="AN13" s="12">
        <f t="shared" si="3"/>
        <v>36.5</v>
      </c>
      <c r="AO13" s="12">
        <f t="shared" si="3"/>
        <v>65.3</v>
      </c>
      <c r="AP13" s="12">
        <f t="shared" si="3"/>
        <v>30.7</v>
      </c>
      <c r="AQ13" s="12">
        <f t="shared" si="3"/>
        <v>10.8</v>
      </c>
      <c r="AR13" s="12">
        <f t="shared" si="3"/>
        <v>96.7</v>
      </c>
      <c r="AS13" s="12">
        <f t="shared" si="3"/>
        <v>86.5</v>
      </c>
      <c r="AT13" s="12">
        <f t="shared" si="3"/>
        <v>77.5</v>
      </c>
      <c r="AU13" s="12">
        <f t="shared" si="10"/>
        <v>46.199999999999996</v>
      </c>
      <c r="AV13" s="12">
        <f t="shared" si="3"/>
        <v>83.3</v>
      </c>
      <c r="AW13" s="12">
        <f t="shared" si="3"/>
        <v>68.5</v>
      </c>
      <c r="AX13" s="12">
        <f t="shared" si="11"/>
        <v>79.5</v>
      </c>
      <c r="AY13" s="9"/>
      <c r="AZ13" s="12">
        <f t="shared" si="3"/>
        <v>86.5</v>
      </c>
      <c r="BA13" s="12">
        <f t="shared" si="14"/>
        <v>91</v>
      </c>
      <c r="BB13" s="12">
        <f t="shared" si="12"/>
        <v>90.3</v>
      </c>
      <c r="BC13" s="12">
        <f t="shared" si="12"/>
        <v>82</v>
      </c>
      <c r="BD13" s="12">
        <f t="shared" si="12"/>
        <v>52.5</v>
      </c>
      <c r="BE13" s="12">
        <f t="shared" si="12"/>
        <v>68.5</v>
      </c>
      <c r="BF13" s="12">
        <f t="shared" si="13"/>
        <v>78.2</v>
      </c>
      <c r="BG13" s="12">
        <f t="shared" si="13"/>
        <v>52.5</v>
      </c>
      <c r="BH13" s="12">
        <f t="shared" si="13"/>
        <v>89.1</v>
      </c>
      <c r="BI13" s="12">
        <f t="shared" si="13"/>
        <v>96.1</v>
      </c>
    </row>
    <row r="14" spans="1:61" ht="14.25">
      <c r="A14" s="1" t="s">
        <v>102</v>
      </c>
      <c r="B14" s="3" t="s">
        <v>101</v>
      </c>
      <c r="C14" s="4" t="s">
        <v>8</v>
      </c>
      <c r="D14" s="4">
        <v>37</v>
      </c>
      <c r="E14" s="4">
        <v>1246</v>
      </c>
      <c r="F14" s="4">
        <v>37</v>
      </c>
      <c r="G14" s="4">
        <v>1246</v>
      </c>
      <c r="H14" s="4">
        <v>17.2</v>
      </c>
      <c r="I14" s="4">
        <v>0.497</v>
      </c>
      <c r="J14" s="4">
        <v>0.40799999999999997</v>
      </c>
      <c r="K14" s="4">
        <v>0.34599999999999997</v>
      </c>
      <c r="L14" s="4">
        <v>0.40500000000000003</v>
      </c>
      <c r="M14" s="4">
        <v>2.2999999999999998</v>
      </c>
      <c r="N14" s="4">
        <v>7.6</v>
      </c>
      <c r="O14" s="4">
        <v>18.3</v>
      </c>
      <c r="P14" s="4">
        <v>2.1</v>
      </c>
      <c r="Q14" s="4">
        <v>0.6</v>
      </c>
      <c r="R14" s="4">
        <v>10.4</v>
      </c>
      <c r="S14" s="4">
        <v>28.8</v>
      </c>
      <c r="T14" s="4">
        <v>101</v>
      </c>
      <c r="U14" s="4">
        <v>101</v>
      </c>
      <c r="V14" s="4">
        <v>0</v>
      </c>
      <c r="W14" s="4">
        <v>1.6</v>
      </c>
      <c r="X14" s="4">
        <v>1.9</v>
      </c>
      <c r="Y14" s="4">
        <v>3.5</v>
      </c>
      <c r="Z14" s="4">
        <v>0.113</v>
      </c>
      <c r="AA14" s="13">
        <f t="shared" si="0"/>
        <v>92.723880597014912</v>
      </c>
      <c r="AB14" s="5">
        <f t="shared" si="4"/>
        <v>1.01</v>
      </c>
      <c r="AC14" s="3">
        <f t="shared" si="2"/>
        <v>0</v>
      </c>
      <c r="AD14" s="9">
        <f t="shared" si="5"/>
        <v>0.99399999999999999</v>
      </c>
      <c r="AE14" s="16">
        <f t="shared" si="6"/>
        <v>0.63541666666666663</v>
      </c>
      <c r="AF14" s="16">
        <f t="shared" si="7"/>
        <v>1.7596153846153846</v>
      </c>
      <c r="AG14" s="9"/>
      <c r="AH14" s="9"/>
      <c r="AI14" s="12">
        <f t="shared" si="8"/>
        <v>56.999999999999993</v>
      </c>
      <c r="AJ14" s="12">
        <f t="shared" si="9"/>
        <v>92.9</v>
      </c>
      <c r="AK14" s="12">
        <f t="shared" si="3"/>
        <v>76.900000000000006</v>
      </c>
      <c r="AL14" s="12">
        <f t="shared" si="3"/>
        <v>35.199999999999996</v>
      </c>
      <c r="AM14" s="12">
        <f t="shared" si="3"/>
        <v>22.400000000000002</v>
      </c>
      <c r="AN14" s="12">
        <f t="shared" si="3"/>
        <v>46.1</v>
      </c>
      <c r="AO14" s="12">
        <f t="shared" si="3"/>
        <v>89.1</v>
      </c>
      <c r="AP14" s="12">
        <f t="shared" si="3"/>
        <v>28.199999999999996</v>
      </c>
      <c r="AQ14" s="12">
        <f t="shared" si="3"/>
        <v>42.3</v>
      </c>
      <c r="AR14" s="12">
        <f t="shared" si="3"/>
        <v>67.900000000000006</v>
      </c>
      <c r="AS14" s="12">
        <f t="shared" si="3"/>
        <v>66.600000000000009</v>
      </c>
      <c r="AT14" s="12">
        <f t="shared" si="3"/>
        <v>21.7</v>
      </c>
      <c r="AU14" s="12">
        <f t="shared" si="10"/>
        <v>83.4</v>
      </c>
      <c r="AV14" s="12">
        <f t="shared" si="3"/>
        <v>97.399999999999991</v>
      </c>
      <c r="AW14" s="12">
        <f t="shared" si="3"/>
        <v>51.2</v>
      </c>
      <c r="AX14" s="12">
        <f t="shared" si="11"/>
        <v>71.2</v>
      </c>
      <c r="AY14" s="9"/>
      <c r="AZ14" s="12">
        <f t="shared" si="3"/>
        <v>76.2</v>
      </c>
      <c r="BA14" s="12">
        <f t="shared" si="14"/>
        <v>87.8</v>
      </c>
      <c r="BB14" s="12">
        <f t="shared" si="12"/>
        <v>87.1</v>
      </c>
      <c r="BC14" s="12">
        <f t="shared" si="12"/>
        <v>73</v>
      </c>
      <c r="BD14" s="12">
        <f t="shared" si="12"/>
        <v>35.199999999999996</v>
      </c>
      <c r="BE14" s="12">
        <f t="shared" si="12"/>
        <v>51.2</v>
      </c>
      <c r="BF14" s="12">
        <f t="shared" si="13"/>
        <v>63.4</v>
      </c>
      <c r="BG14" s="12">
        <f t="shared" si="13"/>
        <v>35.199999999999996</v>
      </c>
      <c r="BH14" s="12">
        <f t="shared" si="13"/>
        <v>33.900000000000006</v>
      </c>
      <c r="BI14" s="12">
        <f t="shared" si="13"/>
        <v>90.3</v>
      </c>
    </row>
    <row r="15" spans="1:61" ht="14.25">
      <c r="A15" s="1" t="s">
        <v>103</v>
      </c>
      <c r="B15" s="3" t="s">
        <v>104</v>
      </c>
      <c r="C15" s="4" t="s">
        <v>86</v>
      </c>
      <c r="D15" s="4">
        <v>38</v>
      </c>
      <c r="E15" s="4">
        <v>1243</v>
      </c>
      <c r="F15" s="4">
        <v>38</v>
      </c>
      <c r="G15" s="4">
        <v>1243</v>
      </c>
      <c r="H15" s="4">
        <v>26.4</v>
      </c>
      <c r="I15" s="4">
        <v>0.56899999999999995</v>
      </c>
      <c r="J15" s="4">
        <v>0.498</v>
      </c>
      <c r="K15" s="4">
        <v>0.27</v>
      </c>
      <c r="L15" s="4">
        <v>0.41199999999999998</v>
      </c>
      <c r="M15" s="4">
        <v>5.8</v>
      </c>
      <c r="N15" s="4">
        <v>15</v>
      </c>
      <c r="O15" s="4">
        <v>19.399999999999999</v>
      </c>
      <c r="P15" s="4">
        <v>2.6</v>
      </c>
      <c r="Q15" s="4">
        <v>3.3</v>
      </c>
      <c r="R15" s="4">
        <v>8.6999999999999993</v>
      </c>
      <c r="S15" s="4">
        <v>27.1</v>
      </c>
      <c r="T15" s="4">
        <v>117</v>
      </c>
      <c r="U15" s="4">
        <v>94</v>
      </c>
      <c r="V15" s="4">
        <v>0</v>
      </c>
      <c r="W15" s="4">
        <v>5.4</v>
      </c>
      <c r="X15" s="4">
        <v>3.4</v>
      </c>
      <c r="Y15" s="4">
        <v>8.6999999999999993</v>
      </c>
      <c r="Z15" s="4">
        <v>0.28100000000000003</v>
      </c>
      <c r="AA15" s="13">
        <f t="shared" si="0"/>
        <v>106.15671641791042</v>
      </c>
      <c r="AB15" s="5">
        <f t="shared" si="4"/>
        <v>1.17</v>
      </c>
      <c r="AC15" s="3">
        <f t="shared" si="2"/>
        <v>23</v>
      </c>
      <c r="AD15" s="9">
        <f t="shared" si="5"/>
        <v>1.1379999999999999</v>
      </c>
      <c r="AE15" s="16">
        <f t="shared" si="6"/>
        <v>0.71586715867158668</v>
      </c>
      <c r="AF15" s="16">
        <f t="shared" si="7"/>
        <v>2.2298850574712645</v>
      </c>
      <c r="AG15" s="9"/>
      <c r="AH15" s="9"/>
      <c r="AI15" s="12">
        <f t="shared" si="8"/>
        <v>65.3</v>
      </c>
      <c r="AJ15" s="12">
        <f t="shared" si="9"/>
        <v>92.300000000000011</v>
      </c>
      <c r="AK15" s="12">
        <f t="shared" si="3"/>
        <v>99.3</v>
      </c>
      <c r="AL15" s="12">
        <f t="shared" si="3"/>
        <v>79.400000000000006</v>
      </c>
      <c r="AM15" s="12">
        <f t="shared" si="3"/>
        <v>60.199999999999996</v>
      </c>
      <c r="AN15" s="12">
        <f t="shared" si="3"/>
        <v>37.799999999999997</v>
      </c>
      <c r="AO15" s="12">
        <f t="shared" si="3"/>
        <v>89.7</v>
      </c>
      <c r="AP15" s="12">
        <f t="shared" si="3"/>
        <v>66</v>
      </c>
      <c r="AQ15" s="12">
        <f t="shared" si="3"/>
        <v>84.6</v>
      </c>
      <c r="AR15" s="12">
        <f t="shared" si="3"/>
        <v>73</v>
      </c>
      <c r="AS15" s="12">
        <f t="shared" si="3"/>
        <v>84.6</v>
      </c>
      <c r="AT15" s="12">
        <f t="shared" si="3"/>
        <v>82.6</v>
      </c>
      <c r="AU15" s="12">
        <f t="shared" si="10"/>
        <v>93.6</v>
      </c>
      <c r="AV15" s="12">
        <f t="shared" si="3"/>
        <v>93.5</v>
      </c>
      <c r="AW15" s="12">
        <f t="shared" si="3"/>
        <v>94.199999999999989</v>
      </c>
      <c r="AX15" s="12">
        <f t="shared" si="11"/>
        <v>95.6</v>
      </c>
      <c r="AY15" s="9"/>
      <c r="AZ15" s="12">
        <f t="shared" si="3"/>
        <v>99.3</v>
      </c>
      <c r="BA15" s="12">
        <f t="shared" si="14"/>
        <v>98</v>
      </c>
      <c r="BB15" s="12">
        <f t="shared" si="12"/>
        <v>99.3</v>
      </c>
      <c r="BC15" s="12">
        <f t="shared" si="12"/>
        <v>99.3</v>
      </c>
      <c r="BD15" s="12">
        <f t="shared" si="12"/>
        <v>79.400000000000006</v>
      </c>
      <c r="BE15" s="12">
        <f t="shared" si="12"/>
        <v>94.199999999999989</v>
      </c>
      <c r="BF15" s="12">
        <f t="shared" si="13"/>
        <v>98</v>
      </c>
      <c r="BG15" s="12">
        <f t="shared" si="13"/>
        <v>79.400000000000006</v>
      </c>
      <c r="BH15" s="12">
        <f t="shared" si="13"/>
        <v>45.5</v>
      </c>
      <c r="BI15" s="12">
        <f t="shared" si="13"/>
        <v>97.399999999999991</v>
      </c>
    </row>
    <row r="16" spans="1:61" ht="14.25">
      <c r="A16" s="1" t="s">
        <v>105</v>
      </c>
      <c r="B16" s="3" t="s">
        <v>106</v>
      </c>
      <c r="C16" s="4" t="s">
        <v>8</v>
      </c>
      <c r="D16" s="4">
        <v>39</v>
      </c>
      <c r="E16" s="4">
        <v>1237</v>
      </c>
      <c r="F16" s="4">
        <v>39</v>
      </c>
      <c r="G16" s="4">
        <v>1237</v>
      </c>
      <c r="H16" s="4">
        <v>16.8</v>
      </c>
      <c r="I16" s="4">
        <v>0.61099999999999999</v>
      </c>
      <c r="J16" s="4">
        <v>0.54700000000000004</v>
      </c>
      <c r="K16" s="4">
        <v>0.623</v>
      </c>
      <c r="L16" s="4">
        <v>0.36</v>
      </c>
      <c r="M16" s="4">
        <v>1.4</v>
      </c>
      <c r="N16" s="4">
        <v>4.7</v>
      </c>
      <c r="O16" s="4">
        <v>16.8</v>
      </c>
      <c r="P16" s="4">
        <v>2</v>
      </c>
      <c r="Q16" s="4">
        <v>0.1</v>
      </c>
      <c r="R16" s="4">
        <v>14.1</v>
      </c>
      <c r="S16" s="4">
        <v>20.8</v>
      </c>
      <c r="T16" s="4">
        <v>112</v>
      </c>
      <c r="U16" s="4">
        <v>101</v>
      </c>
      <c r="V16" s="4">
        <v>0</v>
      </c>
      <c r="W16" s="4">
        <v>3.2</v>
      </c>
      <c r="X16" s="4">
        <v>2.1</v>
      </c>
      <c r="Y16" s="4">
        <v>5.2</v>
      </c>
      <c r="Z16" s="4">
        <v>0.16900000000000001</v>
      </c>
      <c r="AA16" s="13">
        <f t="shared" si="0"/>
        <v>113.99253731343282</v>
      </c>
      <c r="AB16" s="5">
        <f t="shared" si="4"/>
        <v>1.1200000000000001</v>
      </c>
      <c r="AC16" s="3">
        <f t="shared" si="2"/>
        <v>11</v>
      </c>
      <c r="AD16" s="9">
        <f t="shared" si="5"/>
        <v>1.222</v>
      </c>
      <c r="AE16" s="16">
        <f t="shared" si="6"/>
        <v>0.80769230769230771</v>
      </c>
      <c r="AF16" s="16">
        <f t="shared" si="7"/>
        <v>1.1914893617021278</v>
      </c>
      <c r="AG16" s="9"/>
      <c r="AH16" s="9"/>
      <c r="AI16" s="12">
        <f t="shared" si="8"/>
        <v>71.099999999999994</v>
      </c>
      <c r="AJ16" s="12">
        <f t="shared" si="9"/>
        <v>91.600000000000009</v>
      </c>
      <c r="AK16" s="12">
        <f t="shared" si="3"/>
        <v>75.599999999999994</v>
      </c>
      <c r="AL16" s="12">
        <f t="shared" si="3"/>
        <v>93.5</v>
      </c>
      <c r="AM16" s="12">
        <f t="shared" si="3"/>
        <v>84.6</v>
      </c>
      <c r="AN16" s="12">
        <f t="shared" si="3"/>
        <v>90.3</v>
      </c>
      <c r="AO16" s="12">
        <f t="shared" si="3"/>
        <v>80.100000000000009</v>
      </c>
      <c r="AP16" s="12">
        <f t="shared" si="3"/>
        <v>14.099999999999998</v>
      </c>
      <c r="AQ16" s="12">
        <f t="shared" si="3"/>
        <v>10.8</v>
      </c>
      <c r="AR16" s="12">
        <f t="shared" si="3"/>
        <v>61.5</v>
      </c>
      <c r="AS16" s="12">
        <f t="shared" si="3"/>
        <v>62.8</v>
      </c>
      <c r="AT16" s="12">
        <f t="shared" si="3"/>
        <v>11.5</v>
      </c>
      <c r="AU16" s="12">
        <f t="shared" si="10"/>
        <v>59</v>
      </c>
      <c r="AV16" s="12">
        <f t="shared" si="3"/>
        <v>69.8</v>
      </c>
      <c r="AW16" s="12">
        <f t="shared" si="3"/>
        <v>82.6</v>
      </c>
      <c r="AX16" s="12">
        <f t="shared" si="11"/>
        <v>71.2</v>
      </c>
      <c r="AY16" s="9"/>
      <c r="AZ16" s="12">
        <f t="shared" si="3"/>
        <v>93.5</v>
      </c>
      <c r="BA16" s="12">
        <f t="shared" si="14"/>
        <v>91</v>
      </c>
      <c r="BB16" s="12">
        <f t="shared" si="12"/>
        <v>94.8</v>
      </c>
      <c r="BC16" s="12">
        <f t="shared" si="12"/>
        <v>89.7</v>
      </c>
      <c r="BD16" s="12">
        <f t="shared" si="12"/>
        <v>93.5</v>
      </c>
      <c r="BE16" s="12">
        <f t="shared" si="12"/>
        <v>82.6</v>
      </c>
      <c r="BF16" s="12">
        <f t="shared" si="13"/>
        <v>87.1</v>
      </c>
      <c r="BG16" s="12">
        <f t="shared" si="13"/>
        <v>93.5</v>
      </c>
      <c r="BH16" s="12">
        <f t="shared" si="13"/>
        <v>51.9</v>
      </c>
      <c r="BI16" s="12">
        <f t="shared" si="13"/>
        <v>65.3</v>
      </c>
    </row>
    <row r="17" spans="1:61" ht="14.25">
      <c r="A17" s="1" t="s">
        <v>107</v>
      </c>
      <c r="B17" s="3" t="s">
        <v>83</v>
      </c>
      <c r="C17" s="4" t="s">
        <v>108</v>
      </c>
      <c r="D17" s="4">
        <v>40</v>
      </c>
      <c r="E17" s="4">
        <v>1236</v>
      </c>
      <c r="F17" s="4">
        <v>40</v>
      </c>
      <c r="G17" s="4">
        <v>1236</v>
      </c>
      <c r="H17" s="4">
        <v>20.399999999999999</v>
      </c>
      <c r="I17" s="4">
        <v>0.56599999999999995</v>
      </c>
      <c r="J17" s="4">
        <v>0.53700000000000003</v>
      </c>
      <c r="K17" s="4">
        <v>5.8000000000000003E-2</v>
      </c>
      <c r="L17" s="4">
        <v>0.247</v>
      </c>
      <c r="M17" s="4">
        <v>10.7</v>
      </c>
      <c r="N17" s="4">
        <v>16.8</v>
      </c>
      <c r="O17" s="4">
        <v>17.3</v>
      </c>
      <c r="P17" s="4">
        <v>1.4</v>
      </c>
      <c r="Q17" s="4">
        <v>3.5</v>
      </c>
      <c r="R17" s="4">
        <v>13.8</v>
      </c>
      <c r="S17" s="4">
        <v>20.6</v>
      </c>
      <c r="T17" s="4">
        <v>114</v>
      </c>
      <c r="U17" s="4">
        <v>107</v>
      </c>
      <c r="V17" s="4">
        <v>0</v>
      </c>
      <c r="W17" s="4">
        <v>3.6</v>
      </c>
      <c r="X17" s="4">
        <v>0.9</v>
      </c>
      <c r="Y17" s="4">
        <v>4.5</v>
      </c>
      <c r="Z17" s="4">
        <v>0.14699999999999999</v>
      </c>
      <c r="AA17" s="13">
        <f t="shared" si="0"/>
        <v>105.59701492537312</v>
      </c>
      <c r="AB17" s="5">
        <f t="shared" si="4"/>
        <v>1.1399999999999999</v>
      </c>
      <c r="AC17" s="3">
        <f t="shared" si="2"/>
        <v>7</v>
      </c>
      <c r="AD17" s="9">
        <f t="shared" si="5"/>
        <v>1.1319999999999999</v>
      </c>
      <c r="AE17" s="16">
        <f t="shared" si="6"/>
        <v>0.83980582524271841</v>
      </c>
      <c r="AF17" s="16">
        <f t="shared" si="7"/>
        <v>1.2536231884057971</v>
      </c>
      <c r="AG17" s="9"/>
      <c r="AH17" s="9"/>
      <c r="AI17" s="12">
        <f t="shared" si="8"/>
        <v>80.100000000000009</v>
      </c>
      <c r="AJ17" s="12">
        <f t="shared" si="9"/>
        <v>91</v>
      </c>
      <c r="AK17" s="12">
        <f t="shared" si="3"/>
        <v>92.300000000000011</v>
      </c>
      <c r="AL17" s="12">
        <f t="shared" si="3"/>
        <v>78.2</v>
      </c>
      <c r="AM17" s="12">
        <f t="shared" si="3"/>
        <v>81.399999999999991</v>
      </c>
      <c r="AN17" s="12">
        <f t="shared" si="3"/>
        <v>17.299999999999997</v>
      </c>
      <c r="AO17" s="12">
        <f t="shared" si="3"/>
        <v>51.9</v>
      </c>
      <c r="AP17" s="12">
        <f t="shared" si="3"/>
        <v>91.600000000000009</v>
      </c>
      <c r="AQ17" s="12">
        <f t="shared" si="3"/>
        <v>91.600000000000009</v>
      </c>
      <c r="AR17" s="12">
        <f t="shared" si="3"/>
        <v>64.7</v>
      </c>
      <c r="AS17" s="12">
        <f t="shared" si="3"/>
        <v>28.799999999999997</v>
      </c>
      <c r="AT17" s="12">
        <f t="shared" si="3"/>
        <v>85.2</v>
      </c>
      <c r="AU17" s="12">
        <f t="shared" si="10"/>
        <v>60.3</v>
      </c>
      <c r="AV17" s="12">
        <f t="shared" si="3"/>
        <v>68.5</v>
      </c>
      <c r="AW17" s="12">
        <f t="shared" si="3"/>
        <v>86.5</v>
      </c>
      <c r="AX17" s="12">
        <f t="shared" si="11"/>
        <v>37.200000000000003</v>
      </c>
      <c r="AY17" s="9"/>
      <c r="AZ17" s="12">
        <f t="shared" si="3"/>
        <v>95.5</v>
      </c>
      <c r="BA17" s="12">
        <f t="shared" si="14"/>
        <v>66</v>
      </c>
      <c r="BB17" s="12">
        <f t="shared" si="12"/>
        <v>91</v>
      </c>
      <c r="BC17" s="12">
        <f t="shared" si="12"/>
        <v>84.6</v>
      </c>
      <c r="BD17" s="12">
        <f t="shared" si="12"/>
        <v>78.2</v>
      </c>
      <c r="BE17" s="12">
        <f t="shared" si="12"/>
        <v>86.5</v>
      </c>
      <c r="BF17" s="12">
        <f t="shared" si="13"/>
        <v>80.7</v>
      </c>
      <c r="BG17" s="12">
        <f t="shared" si="13"/>
        <v>78.2</v>
      </c>
      <c r="BH17" s="12">
        <f t="shared" si="13"/>
        <v>55.1</v>
      </c>
      <c r="BI17" s="12">
        <f t="shared" si="13"/>
        <v>67.900000000000006</v>
      </c>
    </row>
    <row r="18" spans="1:61" ht="14.25">
      <c r="A18" s="1" t="s">
        <v>109</v>
      </c>
      <c r="B18" s="3" t="s">
        <v>110</v>
      </c>
      <c r="C18" s="4" t="s">
        <v>8</v>
      </c>
      <c r="D18" s="4">
        <v>40</v>
      </c>
      <c r="E18" s="4">
        <v>1235</v>
      </c>
      <c r="F18" s="4">
        <v>40</v>
      </c>
      <c r="G18" s="4">
        <v>1235</v>
      </c>
      <c r="H18" s="4">
        <v>15.3</v>
      </c>
      <c r="I18" s="4">
        <v>0.52400000000000002</v>
      </c>
      <c r="J18" s="4">
        <v>0.50800000000000001</v>
      </c>
      <c r="K18" s="4">
        <v>0.502</v>
      </c>
      <c r="L18" s="4">
        <v>0.13300000000000001</v>
      </c>
      <c r="M18" s="4">
        <v>2</v>
      </c>
      <c r="N18" s="4">
        <v>8.1999999999999993</v>
      </c>
      <c r="O18" s="4">
        <v>23.4</v>
      </c>
      <c r="P18" s="4">
        <v>1.9</v>
      </c>
      <c r="Q18" s="4">
        <v>1.3</v>
      </c>
      <c r="R18" s="4">
        <v>14.6</v>
      </c>
      <c r="S18" s="4">
        <v>23.2</v>
      </c>
      <c r="T18" s="4">
        <v>100</v>
      </c>
      <c r="U18" s="4">
        <v>103</v>
      </c>
      <c r="V18" s="4">
        <v>0</v>
      </c>
      <c r="W18" s="4">
        <v>1.1000000000000001</v>
      </c>
      <c r="X18" s="4">
        <v>1.6</v>
      </c>
      <c r="Y18" s="4">
        <v>2.7</v>
      </c>
      <c r="Z18" s="4">
        <v>8.5999999999999993E-2</v>
      </c>
      <c r="AA18" s="13">
        <f t="shared" si="0"/>
        <v>97.761194029850742</v>
      </c>
      <c r="AB18" s="5">
        <f t="shared" si="4"/>
        <v>1</v>
      </c>
      <c r="AC18" s="3">
        <f t="shared" si="2"/>
        <v>-3</v>
      </c>
      <c r="AD18" s="9">
        <f t="shared" si="5"/>
        <v>1.048</v>
      </c>
      <c r="AE18" s="16">
        <f t="shared" si="6"/>
        <v>1.0086206896551724</v>
      </c>
      <c r="AF18" s="16">
        <f t="shared" si="7"/>
        <v>1.6027397260273972</v>
      </c>
      <c r="AG18" s="9"/>
      <c r="AH18" s="9"/>
      <c r="AI18" s="12">
        <f t="shared" si="8"/>
        <v>80.100000000000009</v>
      </c>
      <c r="AJ18" s="12">
        <f t="shared" si="9"/>
        <v>90.3</v>
      </c>
      <c r="AK18" s="12">
        <f t="shared" si="3"/>
        <v>67.900000000000006</v>
      </c>
      <c r="AL18" s="12">
        <f t="shared" si="3"/>
        <v>50.6</v>
      </c>
      <c r="AM18" s="12">
        <f t="shared" si="3"/>
        <v>66</v>
      </c>
      <c r="AN18" s="12">
        <f t="shared" si="3"/>
        <v>76.900000000000006</v>
      </c>
      <c r="AO18" s="12">
        <f t="shared" si="3"/>
        <v>17.899999999999999</v>
      </c>
      <c r="AP18" s="12">
        <f t="shared" si="3"/>
        <v>23.7</v>
      </c>
      <c r="AQ18" s="12">
        <f t="shared" si="3"/>
        <v>50</v>
      </c>
      <c r="AR18" s="12">
        <f t="shared" si="3"/>
        <v>83.899999999999991</v>
      </c>
      <c r="AS18" s="12">
        <f t="shared" si="3"/>
        <v>53.800000000000004</v>
      </c>
      <c r="AT18" s="12">
        <f t="shared" si="3"/>
        <v>46.1</v>
      </c>
      <c r="AU18" s="12">
        <f t="shared" si="10"/>
        <v>53.9</v>
      </c>
      <c r="AV18" s="12">
        <f t="shared" si="3"/>
        <v>82.6</v>
      </c>
      <c r="AW18" s="12">
        <f t="shared" si="3"/>
        <v>47.4</v>
      </c>
      <c r="AX18" s="12">
        <f t="shared" si="11"/>
        <v>58.4</v>
      </c>
      <c r="AY18" s="9"/>
      <c r="AZ18" s="12">
        <f t="shared" si="3"/>
        <v>68.5</v>
      </c>
      <c r="BA18" s="12">
        <f t="shared" si="14"/>
        <v>86.5</v>
      </c>
      <c r="BB18" s="12">
        <f t="shared" si="12"/>
        <v>74.3</v>
      </c>
      <c r="BC18" s="12">
        <f t="shared" si="12"/>
        <v>58.3</v>
      </c>
      <c r="BD18" s="12">
        <f t="shared" si="12"/>
        <v>50.6</v>
      </c>
      <c r="BE18" s="12">
        <f t="shared" si="12"/>
        <v>47.4</v>
      </c>
      <c r="BF18" s="12">
        <f t="shared" si="13"/>
        <v>54.400000000000006</v>
      </c>
      <c r="BG18" s="12">
        <f t="shared" si="13"/>
        <v>50.6</v>
      </c>
      <c r="BH18" s="12">
        <f t="shared" si="13"/>
        <v>73</v>
      </c>
      <c r="BI18" s="12">
        <f t="shared" si="13"/>
        <v>85.8</v>
      </c>
    </row>
    <row r="19" spans="1:61" ht="14.25">
      <c r="A19" s="1" t="s">
        <v>111</v>
      </c>
      <c r="B19" s="3" t="s">
        <v>104</v>
      </c>
      <c r="C19" s="4" t="s">
        <v>8</v>
      </c>
      <c r="D19" s="4">
        <v>38</v>
      </c>
      <c r="E19" s="4">
        <v>1221</v>
      </c>
      <c r="F19" s="4">
        <v>38</v>
      </c>
      <c r="G19" s="4">
        <v>1221</v>
      </c>
      <c r="H19" s="4">
        <v>19.5</v>
      </c>
      <c r="I19" s="4">
        <v>0.52500000000000002</v>
      </c>
      <c r="J19" s="4">
        <v>0.48299999999999998</v>
      </c>
      <c r="K19" s="4">
        <v>0.53</v>
      </c>
      <c r="L19" s="4">
        <v>0.19500000000000001</v>
      </c>
      <c r="M19" s="4">
        <v>2.7</v>
      </c>
      <c r="N19" s="4">
        <v>8</v>
      </c>
      <c r="O19" s="4">
        <v>33.6</v>
      </c>
      <c r="P19" s="4">
        <v>1.6</v>
      </c>
      <c r="Q19" s="4">
        <v>0.9</v>
      </c>
      <c r="R19" s="4">
        <v>13.6</v>
      </c>
      <c r="S19" s="4">
        <v>28.1</v>
      </c>
      <c r="T19" s="4">
        <v>106</v>
      </c>
      <c r="U19" s="4">
        <v>101</v>
      </c>
      <c r="V19" s="4">
        <v>0</v>
      </c>
      <c r="W19" s="4">
        <v>2.9</v>
      </c>
      <c r="X19" s="4">
        <v>2</v>
      </c>
      <c r="Y19" s="4">
        <v>4.9000000000000004</v>
      </c>
      <c r="Z19" s="4">
        <v>0.16</v>
      </c>
      <c r="AA19" s="13">
        <f t="shared" si="0"/>
        <v>97.947761194029852</v>
      </c>
      <c r="AB19" s="5">
        <f t="shared" si="4"/>
        <v>1.06</v>
      </c>
      <c r="AC19" s="3">
        <f t="shared" si="2"/>
        <v>5</v>
      </c>
      <c r="AD19" s="9">
        <f t="shared" si="5"/>
        <v>1.05</v>
      </c>
      <c r="AE19" s="16">
        <f t="shared" si="6"/>
        <v>1.195729537366548</v>
      </c>
      <c r="AF19" s="16">
        <f t="shared" si="7"/>
        <v>2.4705882352941178</v>
      </c>
      <c r="AG19" s="9"/>
      <c r="AH19" s="9"/>
      <c r="AI19" s="12">
        <f t="shared" si="8"/>
        <v>65.3</v>
      </c>
      <c r="AJ19" s="12">
        <f t="shared" si="9"/>
        <v>89.7</v>
      </c>
      <c r="AK19" s="12">
        <f t="shared" si="9"/>
        <v>89.1</v>
      </c>
      <c r="AL19" s="12">
        <f t="shared" si="9"/>
        <v>52.5</v>
      </c>
      <c r="AM19" s="12">
        <f t="shared" si="9"/>
        <v>53.2</v>
      </c>
      <c r="AN19" s="12">
        <f t="shared" si="9"/>
        <v>80.100000000000009</v>
      </c>
      <c r="AO19" s="12">
        <f t="shared" ref="AO19:AR82" si="15">(PERCENTRANK(L$3:L$298,L19))*100</f>
        <v>34.599999999999994</v>
      </c>
      <c r="AP19" s="12">
        <f t="shared" si="15"/>
        <v>35.799999999999997</v>
      </c>
      <c r="AQ19" s="12">
        <f t="shared" si="15"/>
        <v>47.4</v>
      </c>
      <c r="AR19" s="12">
        <f t="shared" si="15"/>
        <v>96.1</v>
      </c>
      <c r="AS19" s="12">
        <f t="shared" ref="AS19:AV82" si="16">(PERCENTRANK(P$3:P$298,P19))*100</f>
        <v>35.199999999999996</v>
      </c>
      <c r="AT19" s="12">
        <f t="shared" si="16"/>
        <v>30.099999999999998</v>
      </c>
      <c r="AU19" s="12">
        <f t="shared" si="10"/>
        <v>62.2</v>
      </c>
      <c r="AV19" s="12">
        <f t="shared" si="16"/>
        <v>95.5</v>
      </c>
      <c r="AW19" s="12">
        <f t="shared" ref="AW19:AW82" si="17">(PERCENTRANK(T$3:T$298,T19))*100</f>
        <v>71.099999999999994</v>
      </c>
      <c r="AX19" s="12">
        <f t="shared" si="11"/>
        <v>71.2</v>
      </c>
      <c r="AY19" s="9"/>
      <c r="AZ19" s="12">
        <f t="shared" ref="AZ19:BD82" si="18">(PERCENTRANK(W$3:W$298,W19))*100</f>
        <v>92.300000000000011</v>
      </c>
      <c r="BA19" s="12">
        <f t="shared" si="14"/>
        <v>89.1</v>
      </c>
      <c r="BB19" s="12">
        <f t="shared" si="12"/>
        <v>93.5</v>
      </c>
      <c r="BC19" s="12">
        <f t="shared" si="12"/>
        <v>89.1</v>
      </c>
      <c r="BD19" s="12">
        <f t="shared" si="12"/>
        <v>52.5</v>
      </c>
      <c r="BE19" s="12">
        <f t="shared" si="12"/>
        <v>71.099999999999994</v>
      </c>
      <c r="BF19" s="12">
        <f t="shared" si="13"/>
        <v>78.2</v>
      </c>
      <c r="BG19" s="12">
        <f t="shared" si="13"/>
        <v>52.5</v>
      </c>
      <c r="BH19" s="12">
        <f t="shared" si="13"/>
        <v>82</v>
      </c>
      <c r="BI19" s="12">
        <f t="shared" si="13"/>
        <v>98</v>
      </c>
    </row>
    <row r="20" spans="1:61" ht="14.25">
      <c r="A20" s="1" t="s">
        <v>112</v>
      </c>
      <c r="B20" s="3" t="s">
        <v>90</v>
      </c>
      <c r="C20" s="4" t="s">
        <v>8</v>
      </c>
      <c r="D20" s="4">
        <v>37</v>
      </c>
      <c r="E20" s="4">
        <v>1205</v>
      </c>
      <c r="F20" s="4">
        <v>37</v>
      </c>
      <c r="G20" s="4">
        <v>1205</v>
      </c>
      <c r="H20" s="4">
        <v>18.100000000000001</v>
      </c>
      <c r="I20" s="4">
        <v>0.55700000000000005</v>
      </c>
      <c r="J20" s="4">
        <v>0.505</v>
      </c>
      <c r="K20" s="4">
        <v>0.44500000000000001</v>
      </c>
      <c r="L20" s="4">
        <v>0.27400000000000002</v>
      </c>
      <c r="M20" s="4">
        <v>2.6</v>
      </c>
      <c r="N20" s="4">
        <v>7.7</v>
      </c>
      <c r="O20" s="4">
        <v>27.1</v>
      </c>
      <c r="P20" s="4">
        <v>1.5</v>
      </c>
      <c r="Q20" s="4">
        <v>0.6</v>
      </c>
      <c r="R20" s="4">
        <v>13</v>
      </c>
      <c r="S20" s="4">
        <v>23</v>
      </c>
      <c r="T20" s="4">
        <v>110</v>
      </c>
      <c r="U20" s="4">
        <v>104</v>
      </c>
      <c r="V20" s="4">
        <v>0</v>
      </c>
      <c r="W20" s="4">
        <v>3.1</v>
      </c>
      <c r="X20" s="4">
        <v>1.4</v>
      </c>
      <c r="Y20" s="4">
        <v>4.5</v>
      </c>
      <c r="Z20" s="4">
        <v>0.15</v>
      </c>
      <c r="AA20" s="13">
        <f t="shared" si="0"/>
        <v>103.9179104477612</v>
      </c>
      <c r="AB20" s="5">
        <f t="shared" si="4"/>
        <v>1.1000000000000001</v>
      </c>
      <c r="AC20" s="3">
        <f t="shared" si="2"/>
        <v>6</v>
      </c>
      <c r="AD20" s="9">
        <f t="shared" si="5"/>
        <v>1.1140000000000001</v>
      </c>
      <c r="AE20" s="16">
        <f t="shared" si="6"/>
        <v>1.1782608695652175</v>
      </c>
      <c r="AF20" s="16">
        <f t="shared" si="7"/>
        <v>2.0846153846153848</v>
      </c>
      <c r="AG20" s="9"/>
      <c r="AH20" s="9"/>
      <c r="AI20" s="12">
        <f t="shared" si="8"/>
        <v>56.999999999999993</v>
      </c>
      <c r="AJ20" s="12">
        <f t="shared" si="9"/>
        <v>89.1</v>
      </c>
      <c r="AK20" s="12">
        <f t="shared" si="9"/>
        <v>82</v>
      </c>
      <c r="AL20" s="12">
        <f t="shared" si="9"/>
        <v>71.7</v>
      </c>
      <c r="AM20" s="12">
        <f t="shared" si="9"/>
        <v>64.099999999999994</v>
      </c>
      <c r="AN20" s="12">
        <f t="shared" si="9"/>
        <v>66</v>
      </c>
      <c r="AO20" s="12">
        <f t="shared" si="15"/>
        <v>58.9</v>
      </c>
      <c r="AP20" s="12">
        <f t="shared" si="15"/>
        <v>33.900000000000006</v>
      </c>
      <c r="AQ20" s="12">
        <f t="shared" si="15"/>
        <v>44.2</v>
      </c>
      <c r="AR20" s="12">
        <f t="shared" si="15"/>
        <v>91</v>
      </c>
      <c r="AS20" s="12">
        <f t="shared" si="16"/>
        <v>31.4</v>
      </c>
      <c r="AT20" s="12">
        <f t="shared" si="16"/>
        <v>21.7</v>
      </c>
      <c r="AU20" s="12">
        <f t="shared" si="10"/>
        <v>68</v>
      </c>
      <c r="AV20" s="12">
        <f t="shared" si="16"/>
        <v>80.100000000000009</v>
      </c>
      <c r="AW20" s="12">
        <f t="shared" si="17"/>
        <v>81.399999999999991</v>
      </c>
      <c r="AX20" s="12">
        <f t="shared" si="11"/>
        <v>53.3</v>
      </c>
      <c r="AY20" s="9"/>
      <c r="AZ20" s="12">
        <f t="shared" si="18"/>
        <v>92.9</v>
      </c>
      <c r="BA20" s="12">
        <f t="shared" si="14"/>
        <v>81.399999999999991</v>
      </c>
      <c r="BB20" s="12">
        <f t="shared" si="12"/>
        <v>91</v>
      </c>
      <c r="BC20" s="12">
        <f t="shared" si="12"/>
        <v>85.2</v>
      </c>
      <c r="BD20" s="12">
        <f t="shared" si="12"/>
        <v>71.7</v>
      </c>
      <c r="BE20" s="12">
        <f t="shared" si="12"/>
        <v>81.399999999999991</v>
      </c>
      <c r="BF20" s="12">
        <f t="shared" si="13"/>
        <v>79.400000000000006</v>
      </c>
      <c r="BG20" s="12">
        <f t="shared" si="13"/>
        <v>71.7</v>
      </c>
      <c r="BH20" s="12">
        <f t="shared" si="13"/>
        <v>81.399999999999991</v>
      </c>
      <c r="BI20" s="12">
        <f t="shared" si="13"/>
        <v>94.8</v>
      </c>
    </row>
    <row r="21" spans="1:61" ht="15.75" customHeight="1">
      <c r="A21" s="1" t="s">
        <v>113</v>
      </c>
      <c r="B21" s="3" t="s">
        <v>99</v>
      </c>
      <c r="C21" s="4" t="s">
        <v>97</v>
      </c>
      <c r="D21" s="4">
        <v>37</v>
      </c>
      <c r="E21" s="4">
        <v>1197</v>
      </c>
      <c r="F21" s="4">
        <v>37</v>
      </c>
      <c r="G21" s="4">
        <v>1197</v>
      </c>
      <c r="H21" s="4">
        <v>16.399999999999999</v>
      </c>
      <c r="I21" s="4">
        <v>0.54400000000000004</v>
      </c>
      <c r="J21" s="4">
        <v>0.49</v>
      </c>
      <c r="K21" s="4">
        <v>0.35</v>
      </c>
      <c r="L21" s="4">
        <v>0.33</v>
      </c>
      <c r="M21" s="4">
        <v>2.4</v>
      </c>
      <c r="N21" s="4">
        <v>8.1999999999999993</v>
      </c>
      <c r="O21" s="4">
        <v>14.2</v>
      </c>
      <c r="P21" s="4">
        <v>1.2</v>
      </c>
      <c r="Q21" s="4">
        <v>0.2</v>
      </c>
      <c r="R21" s="4">
        <v>13.3</v>
      </c>
      <c r="S21" s="4">
        <v>31.8</v>
      </c>
      <c r="T21" s="4">
        <v>99</v>
      </c>
      <c r="U21" s="4">
        <v>111</v>
      </c>
      <c r="V21" s="4">
        <v>0</v>
      </c>
      <c r="W21" s="4">
        <v>0.9</v>
      </c>
      <c r="X21" s="4">
        <v>0.2</v>
      </c>
      <c r="Y21" s="4">
        <v>1.1000000000000001</v>
      </c>
      <c r="Z21" s="4">
        <v>3.6999999999999998E-2</v>
      </c>
      <c r="AA21" s="13">
        <f t="shared" si="0"/>
        <v>101.49253731343283</v>
      </c>
      <c r="AB21" s="5">
        <f t="shared" si="4"/>
        <v>0.99</v>
      </c>
      <c r="AC21" s="3">
        <f t="shared" si="2"/>
        <v>-12</v>
      </c>
      <c r="AD21" s="9">
        <f t="shared" si="5"/>
        <v>1.0880000000000001</v>
      </c>
      <c r="AE21" s="16">
        <f t="shared" si="6"/>
        <v>0.44654088050314461</v>
      </c>
      <c r="AF21" s="16">
        <f t="shared" si="7"/>
        <v>1.0676691729323307</v>
      </c>
      <c r="AG21" s="9"/>
      <c r="AH21" s="9"/>
      <c r="AI21" s="12">
        <f t="shared" si="8"/>
        <v>56.999999999999993</v>
      </c>
      <c r="AJ21" s="12">
        <f t="shared" si="9"/>
        <v>88.4</v>
      </c>
      <c r="AK21" s="12">
        <f t="shared" si="9"/>
        <v>74.3</v>
      </c>
      <c r="AL21" s="12">
        <f t="shared" si="9"/>
        <v>66</v>
      </c>
      <c r="AM21" s="12">
        <f t="shared" si="9"/>
        <v>55.7</v>
      </c>
      <c r="AN21" s="12">
        <f t="shared" si="9"/>
        <v>46.7</v>
      </c>
      <c r="AO21" s="12">
        <f t="shared" si="15"/>
        <v>74.3</v>
      </c>
      <c r="AP21" s="12">
        <f t="shared" si="15"/>
        <v>30.099999999999998</v>
      </c>
      <c r="AQ21" s="12">
        <f t="shared" si="15"/>
        <v>50</v>
      </c>
      <c r="AR21" s="12">
        <f t="shared" si="15"/>
        <v>50.6</v>
      </c>
      <c r="AS21" s="12">
        <f t="shared" si="16"/>
        <v>20.5</v>
      </c>
      <c r="AT21" s="12">
        <f t="shared" si="16"/>
        <v>15.299999999999999</v>
      </c>
      <c r="AU21" s="12">
        <f t="shared" si="10"/>
        <v>64.800000000000011</v>
      </c>
      <c r="AV21" s="12">
        <f t="shared" si="16"/>
        <v>98.7</v>
      </c>
      <c r="AW21" s="12">
        <f t="shared" si="17"/>
        <v>44.800000000000004</v>
      </c>
      <c r="AX21" s="12">
        <f t="shared" si="11"/>
        <v>18.600000000000009</v>
      </c>
      <c r="AY21" s="9"/>
      <c r="AZ21" s="12">
        <f t="shared" si="18"/>
        <v>63.4</v>
      </c>
      <c r="BA21" s="12">
        <f t="shared" si="14"/>
        <v>32</v>
      </c>
      <c r="BB21" s="12">
        <f t="shared" si="12"/>
        <v>53.2</v>
      </c>
      <c r="BC21" s="12">
        <f t="shared" si="12"/>
        <v>32</v>
      </c>
      <c r="BD21" s="12">
        <f t="shared" si="12"/>
        <v>66</v>
      </c>
      <c r="BE21" s="12">
        <f t="shared" si="12"/>
        <v>44.800000000000004</v>
      </c>
      <c r="BF21" s="12">
        <f t="shared" si="13"/>
        <v>26.900000000000002</v>
      </c>
      <c r="BG21" s="12">
        <f t="shared" si="13"/>
        <v>66</v>
      </c>
      <c r="BH21" s="12">
        <f t="shared" si="13"/>
        <v>18.5</v>
      </c>
      <c r="BI21" s="12">
        <f t="shared" si="13"/>
        <v>60.199999999999996</v>
      </c>
    </row>
    <row r="22" spans="1:61" ht="15.75" customHeight="1">
      <c r="A22" s="1" t="s">
        <v>114</v>
      </c>
      <c r="B22" s="3" t="s">
        <v>115</v>
      </c>
      <c r="C22" s="4" t="s">
        <v>8</v>
      </c>
      <c r="D22" s="4">
        <v>40</v>
      </c>
      <c r="E22" s="4">
        <v>1196</v>
      </c>
      <c r="F22" s="4">
        <v>40</v>
      </c>
      <c r="G22" s="4">
        <v>1196</v>
      </c>
      <c r="H22" s="4">
        <v>15.9</v>
      </c>
      <c r="I22" s="4">
        <v>0.55200000000000005</v>
      </c>
      <c r="J22" s="4">
        <v>0.51600000000000001</v>
      </c>
      <c r="K22" s="4">
        <v>0.44500000000000001</v>
      </c>
      <c r="L22" s="4">
        <v>0.19900000000000001</v>
      </c>
      <c r="M22" s="4">
        <v>3.5</v>
      </c>
      <c r="N22" s="4">
        <v>6.8</v>
      </c>
      <c r="O22" s="4">
        <v>19.2</v>
      </c>
      <c r="P22" s="4">
        <v>2.5</v>
      </c>
      <c r="Q22" s="4">
        <v>1.3</v>
      </c>
      <c r="R22" s="4">
        <v>14.5</v>
      </c>
      <c r="S22" s="4">
        <v>24</v>
      </c>
      <c r="T22" s="4">
        <v>102</v>
      </c>
      <c r="U22" s="4">
        <v>104</v>
      </c>
      <c r="V22" s="4">
        <v>0</v>
      </c>
      <c r="W22" s="4">
        <v>1.4</v>
      </c>
      <c r="X22" s="4">
        <v>1.4</v>
      </c>
      <c r="Y22" s="4">
        <v>2.8</v>
      </c>
      <c r="Z22" s="4">
        <v>9.2999999999999999E-2</v>
      </c>
      <c r="AA22" s="13">
        <f t="shared" si="0"/>
        <v>102.98507462686568</v>
      </c>
      <c r="AB22" s="5">
        <f t="shared" si="4"/>
        <v>1.02</v>
      </c>
      <c r="AC22" s="3">
        <f t="shared" si="2"/>
        <v>-2</v>
      </c>
      <c r="AD22" s="9">
        <f t="shared" si="5"/>
        <v>1.1040000000000001</v>
      </c>
      <c r="AE22" s="16">
        <f t="shared" si="6"/>
        <v>0.79999999999999993</v>
      </c>
      <c r="AF22" s="16">
        <f t="shared" si="7"/>
        <v>1.3241379310344827</v>
      </c>
      <c r="AG22" s="9"/>
      <c r="AH22" s="9"/>
      <c r="AI22" s="12">
        <f t="shared" si="8"/>
        <v>80.100000000000009</v>
      </c>
      <c r="AJ22" s="12">
        <f t="shared" si="9"/>
        <v>87.8</v>
      </c>
      <c r="AK22" s="12">
        <f t="shared" si="9"/>
        <v>71.099999999999994</v>
      </c>
      <c r="AL22" s="12">
        <f t="shared" si="9"/>
        <v>69.199999999999989</v>
      </c>
      <c r="AM22" s="12">
        <f t="shared" si="9"/>
        <v>67.900000000000006</v>
      </c>
      <c r="AN22" s="12">
        <f t="shared" si="9"/>
        <v>66</v>
      </c>
      <c r="AO22" s="12">
        <f t="shared" si="15"/>
        <v>37.1</v>
      </c>
      <c r="AP22" s="12">
        <f t="shared" si="15"/>
        <v>46.7</v>
      </c>
      <c r="AQ22" s="12">
        <f t="shared" si="15"/>
        <v>29.4</v>
      </c>
      <c r="AR22" s="12">
        <f t="shared" si="15"/>
        <v>71.7</v>
      </c>
      <c r="AS22" s="12">
        <f t="shared" si="16"/>
        <v>80.100000000000009</v>
      </c>
      <c r="AT22" s="12">
        <f t="shared" si="16"/>
        <v>46.1</v>
      </c>
      <c r="AU22" s="12">
        <f t="shared" si="10"/>
        <v>55.8</v>
      </c>
      <c r="AV22" s="12">
        <f t="shared" si="16"/>
        <v>84.6</v>
      </c>
      <c r="AW22" s="12">
        <f t="shared" si="17"/>
        <v>55.7</v>
      </c>
      <c r="AX22" s="12">
        <f t="shared" si="11"/>
        <v>53.3</v>
      </c>
      <c r="AY22" s="9"/>
      <c r="AZ22" s="12">
        <f t="shared" si="18"/>
        <v>73</v>
      </c>
      <c r="BA22" s="12">
        <f t="shared" si="14"/>
        <v>81.399999999999991</v>
      </c>
      <c r="BB22" s="12">
        <f t="shared" si="12"/>
        <v>78.2</v>
      </c>
      <c r="BC22" s="12">
        <f t="shared" si="12"/>
        <v>61.5</v>
      </c>
      <c r="BD22" s="12">
        <f t="shared" si="12"/>
        <v>69.199999999999989</v>
      </c>
      <c r="BE22" s="12">
        <f t="shared" si="12"/>
        <v>55.7</v>
      </c>
      <c r="BF22" s="12">
        <f t="shared" si="13"/>
        <v>58.3</v>
      </c>
      <c r="BG22" s="12">
        <f t="shared" si="13"/>
        <v>69.199999999999989</v>
      </c>
      <c r="BH22" s="12">
        <f t="shared" si="13"/>
        <v>51.2</v>
      </c>
      <c r="BI22" s="12">
        <f t="shared" si="13"/>
        <v>72.399999999999991</v>
      </c>
    </row>
    <row r="23" spans="1:61" ht="15.75" customHeight="1">
      <c r="A23" s="1" t="s">
        <v>116</v>
      </c>
      <c r="B23" s="3" t="s">
        <v>106</v>
      </c>
      <c r="C23" s="4" t="s">
        <v>86</v>
      </c>
      <c r="D23" s="4">
        <v>34</v>
      </c>
      <c r="E23" s="4">
        <v>1181</v>
      </c>
      <c r="F23" s="4">
        <v>34</v>
      </c>
      <c r="G23" s="4">
        <v>1181</v>
      </c>
      <c r="H23" s="4">
        <v>25.1</v>
      </c>
      <c r="I23" s="4">
        <v>0.56499999999999995</v>
      </c>
      <c r="J23" s="4">
        <v>0.52</v>
      </c>
      <c r="K23" s="4">
        <v>0.183</v>
      </c>
      <c r="L23" s="4">
        <v>0.28999999999999998</v>
      </c>
      <c r="M23" s="4">
        <v>7.8</v>
      </c>
      <c r="N23" s="4">
        <v>16.2</v>
      </c>
      <c r="O23" s="4">
        <v>18.8</v>
      </c>
      <c r="P23" s="4">
        <v>2.8</v>
      </c>
      <c r="Q23" s="4">
        <v>3.6</v>
      </c>
      <c r="R23" s="4">
        <v>10.199999999999999</v>
      </c>
      <c r="S23" s="4">
        <v>26.7</v>
      </c>
      <c r="T23" s="4">
        <v>112</v>
      </c>
      <c r="U23" s="4">
        <v>91</v>
      </c>
      <c r="V23" s="4">
        <v>0</v>
      </c>
      <c r="W23" s="4">
        <v>3.7</v>
      </c>
      <c r="X23" s="4">
        <v>3.7</v>
      </c>
      <c r="Y23" s="4">
        <v>7.4</v>
      </c>
      <c r="Z23" s="4">
        <v>0.25</v>
      </c>
      <c r="AA23" s="13">
        <f t="shared" si="0"/>
        <v>105.41044776119402</v>
      </c>
      <c r="AB23" s="5">
        <f t="shared" si="4"/>
        <v>1.1200000000000001</v>
      </c>
      <c r="AC23" s="3">
        <f t="shared" si="2"/>
        <v>21</v>
      </c>
      <c r="AD23" s="9">
        <f t="shared" si="5"/>
        <v>1.1299999999999999</v>
      </c>
      <c r="AE23" s="16">
        <f t="shared" si="6"/>
        <v>0.70411985018726597</v>
      </c>
      <c r="AF23" s="16">
        <f t="shared" si="7"/>
        <v>1.8431372549019609</v>
      </c>
      <c r="AG23" s="9"/>
      <c r="AH23" s="9"/>
      <c r="AI23" s="12">
        <f t="shared" si="8"/>
        <v>50.6</v>
      </c>
      <c r="AJ23" s="12">
        <f t="shared" si="9"/>
        <v>87.1</v>
      </c>
      <c r="AK23" s="12">
        <f t="shared" si="9"/>
        <v>98</v>
      </c>
      <c r="AL23" s="12">
        <f t="shared" si="9"/>
        <v>77.5</v>
      </c>
      <c r="AM23" s="12">
        <f t="shared" si="9"/>
        <v>71.099999999999994</v>
      </c>
      <c r="AN23" s="12">
        <f t="shared" si="9"/>
        <v>29.4</v>
      </c>
      <c r="AO23" s="12">
        <f t="shared" si="15"/>
        <v>63.4</v>
      </c>
      <c r="AP23" s="12">
        <f t="shared" si="15"/>
        <v>81.399999999999991</v>
      </c>
      <c r="AQ23" s="12">
        <f t="shared" si="15"/>
        <v>89.1</v>
      </c>
      <c r="AR23" s="12">
        <f t="shared" si="15"/>
        <v>70.5</v>
      </c>
      <c r="AS23" s="12">
        <f t="shared" si="16"/>
        <v>89.7</v>
      </c>
      <c r="AT23" s="12">
        <f t="shared" si="16"/>
        <v>86.5</v>
      </c>
      <c r="AU23" s="12">
        <f t="shared" si="10"/>
        <v>85.9</v>
      </c>
      <c r="AV23" s="12">
        <f t="shared" si="16"/>
        <v>92.300000000000011</v>
      </c>
      <c r="AW23" s="12">
        <f t="shared" si="17"/>
        <v>82.6</v>
      </c>
      <c r="AX23" s="12">
        <f t="shared" si="11"/>
        <v>98.1</v>
      </c>
      <c r="AY23" s="9"/>
      <c r="AZ23" s="12">
        <f t="shared" si="18"/>
        <v>96.7</v>
      </c>
      <c r="BA23" s="12">
        <f t="shared" si="14"/>
        <v>99.3</v>
      </c>
      <c r="BB23" s="12">
        <f t="shared" si="12"/>
        <v>98.7</v>
      </c>
      <c r="BC23" s="12">
        <f t="shared" si="12"/>
        <v>98</v>
      </c>
      <c r="BD23" s="12">
        <f t="shared" si="12"/>
        <v>77.5</v>
      </c>
      <c r="BE23" s="12">
        <f t="shared" si="12"/>
        <v>82.6</v>
      </c>
      <c r="BF23" s="12">
        <f t="shared" si="13"/>
        <v>96.7</v>
      </c>
      <c r="BG23" s="12">
        <f t="shared" si="13"/>
        <v>77.5</v>
      </c>
      <c r="BH23" s="12">
        <f t="shared" si="13"/>
        <v>44.2</v>
      </c>
      <c r="BI23" s="12">
        <f t="shared" si="13"/>
        <v>91.600000000000009</v>
      </c>
    </row>
    <row r="24" spans="1:61" ht="15.75" customHeight="1">
      <c r="A24" s="1" t="s">
        <v>117</v>
      </c>
      <c r="B24" s="3" t="s">
        <v>101</v>
      </c>
      <c r="C24" s="4" t="s">
        <v>86</v>
      </c>
      <c r="D24" s="4">
        <v>37</v>
      </c>
      <c r="E24" s="4">
        <v>1177</v>
      </c>
      <c r="F24" s="4">
        <v>37</v>
      </c>
      <c r="G24" s="4">
        <v>1177</v>
      </c>
      <c r="H24" s="4">
        <v>22.6</v>
      </c>
      <c r="I24" s="4">
        <v>0.57799999999999996</v>
      </c>
      <c r="J24" s="4">
        <v>0.54200000000000004</v>
      </c>
      <c r="K24" s="4">
        <v>0.15</v>
      </c>
      <c r="L24" s="4">
        <v>0.19700000000000001</v>
      </c>
      <c r="M24" s="4">
        <v>6.6</v>
      </c>
      <c r="N24" s="4">
        <v>13.5</v>
      </c>
      <c r="O24" s="4">
        <v>13.1</v>
      </c>
      <c r="P24" s="4">
        <v>3</v>
      </c>
      <c r="Q24" s="4">
        <v>1.5</v>
      </c>
      <c r="R24" s="4">
        <v>8.4</v>
      </c>
      <c r="S24" s="4">
        <v>21.8</v>
      </c>
      <c r="T24" s="4">
        <v>115</v>
      </c>
      <c r="U24" s="4">
        <v>96</v>
      </c>
      <c r="V24" s="4">
        <v>0</v>
      </c>
      <c r="W24" s="4">
        <v>3.7</v>
      </c>
      <c r="X24" s="4">
        <v>2.7</v>
      </c>
      <c r="Y24" s="4">
        <v>6.4</v>
      </c>
      <c r="Z24" s="4">
        <v>0.218</v>
      </c>
      <c r="AA24" s="13">
        <f t="shared" si="0"/>
        <v>107.83582089552237</v>
      </c>
      <c r="AB24" s="5">
        <f t="shared" si="4"/>
        <v>1.1499999999999999</v>
      </c>
      <c r="AC24" s="3">
        <f t="shared" si="2"/>
        <v>19</v>
      </c>
      <c r="AD24" s="9">
        <f t="shared" si="5"/>
        <v>1.1559999999999999</v>
      </c>
      <c r="AE24" s="16">
        <f t="shared" si="6"/>
        <v>0.6009174311926605</v>
      </c>
      <c r="AF24" s="16">
        <f t="shared" si="7"/>
        <v>1.5595238095238093</v>
      </c>
      <c r="AG24" s="9"/>
      <c r="AH24" s="9"/>
      <c r="AI24" s="12">
        <f t="shared" si="8"/>
        <v>56.999999999999993</v>
      </c>
      <c r="AJ24" s="12">
        <f t="shared" si="9"/>
        <v>86.5</v>
      </c>
      <c r="AK24" s="12">
        <f t="shared" si="9"/>
        <v>97.399999999999991</v>
      </c>
      <c r="AL24" s="12">
        <f t="shared" si="9"/>
        <v>83.899999999999991</v>
      </c>
      <c r="AM24" s="12">
        <f t="shared" si="9"/>
        <v>83.3</v>
      </c>
      <c r="AN24" s="12">
        <f t="shared" si="9"/>
        <v>25.6</v>
      </c>
      <c r="AO24" s="12">
        <f t="shared" si="15"/>
        <v>35.799999999999997</v>
      </c>
      <c r="AP24" s="12">
        <f t="shared" si="15"/>
        <v>71.099999999999994</v>
      </c>
      <c r="AQ24" s="12">
        <f t="shared" si="15"/>
        <v>76.2</v>
      </c>
      <c r="AR24" s="12">
        <f t="shared" si="15"/>
        <v>46.7</v>
      </c>
      <c r="AS24" s="12">
        <f t="shared" si="16"/>
        <v>93.5</v>
      </c>
      <c r="AT24" s="12">
        <f t="shared" si="16"/>
        <v>55.1</v>
      </c>
      <c r="AU24" s="12">
        <f t="shared" si="10"/>
        <v>94.3</v>
      </c>
      <c r="AV24" s="12">
        <f t="shared" si="16"/>
        <v>73.7</v>
      </c>
      <c r="AW24" s="12">
        <f t="shared" si="17"/>
        <v>88.4</v>
      </c>
      <c r="AX24" s="12">
        <f t="shared" si="11"/>
        <v>91.1</v>
      </c>
      <c r="AY24" s="9"/>
      <c r="AZ24" s="12">
        <f t="shared" si="18"/>
        <v>96.7</v>
      </c>
      <c r="BA24" s="12">
        <f t="shared" si="14"/>
        <v>94.199999999999989</v>
      </c>
      <c r="BB24" s="12">
        <f t="shared" si="12"/>
        <v>97.399999999999991</v>
      </c>
      <c r="BC24" s="12">
        <f t="shared" si="12"/>
        <v>95.5</v>
      </c>
      <c r="BD24" s="12">
        <f t="shared" si="12"/>
        <v>83.899999999999991</v>
      </c>
      <c r="BE24" s="12">
        <f t="shared" si="12"/>
        <v>88.4</v>
      </c>
      <c r="BF24" s="12">
        <f t="shared" si="13"/>
        <v>94.199999999999989</v>
      </c>
      <c r="BG24" s="12">
        <f t="shared" si="13"/>
        <v>83.899999999999991</v>
      </c>
      <c r="BH24" s="12">
        <f t="shared" si="13"/>
        <v>30.099999999999998</v>
      </c>
      <c r="BI24" s="12">
        <f t="shared" si="13"/>
        <v>83.899999999999991</v>
      </c>
    </row>
    <row r="25" spans="1:61" ht="15.75" customHeight="1">
      <c r="A25" s="1" t="s">
        <v>118</v>
      </c>
      <c r="B25" s="3" t="s">
        <v>106</v>
      </c>
      <c r="C25" s="4" t="s">
        <v>86</v>
      </c>
      <c r="D25" s="4">
        <v>39</v>
      </c>
      <c r="E25" s="4">
        <v>1164</v>
      </c>
      <c r="F25" s="4">
        <v>39</v>
      </c>
      <c r="G25" s="4">
        <v>1164</v>
      </c>
      <c r="H25" s="4">
        <v>13.5</v>
      </c>
      <c r="I25" s="4">
        <v>0.62</v>
      </c>
      <c r="J25" s="4">
        <v>0.60399999999999998</v>
      </c>
      <c r="K25" s="4">
        <v>0.72199999999999998</v>
      </c>
      <c r="L25" s="4">
        <v>0.13400000000000001</v>
      </c>
      <c r="M25" s="4">
        <v>3.8</v>
      </c>
      <c r="N25" s="4">
        <v>7.3</v>
      </c>
      <c r="O25" s="4">
        <v>11.7</v>
      </c>
      <c r="P25" s="4">
        <v>1.7</v>
      </c>
      <c r="Q25" s="4">
        <v>0.9</v>
      </c>
      <c r="R25" s="4">
        <v>11.7</v>
      </c>
      <c r="S25" s="4">
        <v>13.5</v>
      </c>
      <c r="T25" s="4">
        <v>117</v>
      </c>
      <c r="U25" s="4">
        <v>100</v>
      </c>
      <c r="V25" s="4">
        <v>0</v>
      </c>
      <c r="W25" s="4">
        <v>2.5</v>
      </c>
      <c r="X25" s="4">
        <v>2.1</v>
      </c>
      <c r="Y25" s="4">
        <v>4.5</v>
      </c>
      <c r="Z25" s="4">
        <v>0.156</v>
      </c>
      <c r="AA25" s="13">
        <f t="shared" si="0"/>
        <v>115.67164179104476</v>
      </c>
      <c r="AB25" s="5">
        <f t="shared" si="4"/>
        <v>1.17</v>
      </c>
      <c r="AC25" s="3">
        <f t="shared" si="2"/>
        <v>17</v>
      </c>
      <c r="AD25" s="9">
        <f t="shared" si="5"/>
        <v>1.24</v>
      </c>
      <c r="AE25" s="16">
        <f t="shared" si="6"/>
        <v>0.86666666666666659</v>
      </c>
      <c r="AF25" s="16">
        <f t="shared" si="7"/>
        <v>1</v>
      </c>
      <c r="AG25" s="9"/>
      <c r="AH25" s="9"/>
      <c r="AI25" s="12">
        <f t="shared" si="8"/>
        <v>71.099999999999994</v>
      </c>
      <c r="AJ25" s="12">
        <f t="shared" si="9"/>
        <v>85.2</v>
      </c>
      <c r="AK25" s="12">
        <f t="shared" si="9"/>
        <v>55.1</v>
      </c>
      <c r="AL25" s="12">
        <f t="shared" si="9"/>
        <v>96.1</v>
      </c>
      <c r="AM25" s="12">
        <f t="shared" si="9"/>
        <v>95.5</v>
      </c>
      <c r="AN25" s="12">
        <f t="shared" si="9"/>
        <v>95.5</v>
      </c>
      <c r="AO25" s="12">
        <f t="shared" si="15"/>
        <v>18.5</v>
      </c>
      <c r="AP25" s="12">
        <f t="shared" si="15"/>
        <v>49.3</v>
      </c>
      <c r="AQ25" s="12">
        <f t="shared" si="15"/>
        <v>36.5</v>
      </c>
      <c r="AR25" s="12">
        <f t="shared" si="15"/>
        <v>41.6</v>
      </c>
      <c r="AS25" s="12">
        <f t="shared" si="16"/>
        <v>41</v>
      </c>
      <c r="AT25" s="12">
        <f t="shared" si="16"/>
        <v>30.099999999999998</v>
      </c>
      <c r="AU25" s="12">
        <f t="shared" si="10"/>
        <v>75</v>
      </c>
      <c r="AV25" s="12">
        <f t="shared" si="16"/>
        <v>15.299999999999999</v>
      </c>
      <c r="AW25" s="12">
        <f t="shared" si="17"/>
        <v>94.199999999999989</v>
      </c>
      <c r="AX25" s="12">
        <f t="shared" si="11"/>
        <v>79.5</v>
      </c>
      <c r="AY25" s="9"/>
      <c r="AZ25" s="12">
        <f t="shared" si="18"/>
        <v>90.3</v>
      </c>
      <c r="BA25" s="12">
        <f t="shared" si="14"/>
        <v>91</v>
      </c>
      <c r="BB25" s="12">
        <f t="shared" si="12"/>
        <v>91</v>
      </c>
      <c r="BC25" s="12">
        <f t="shared" si="12"/>
        <v>88.4</v>
      </c>
      <c r="BD25" s="12">
        <f t="shared" si="12"/>
        <v>96.1</v>
      </c>
      <c r="BE25" s="12">
        <f t="shared" si="12"/>
        <v>94.199999999999989</v>
      </c>
      <c r="BF25" s="12">
        <f t="shared" si="13"/>
        <v>92.300000000000011</v>
      </c>
      <c r="BG25" s="12">
        <f t="shared" si="13"/>
        <v>96.1</v>
      </c>
      <c r="BH25" s="12">
        <f t="shared" si="13"/>
        <v>60.8</v>
      </c>
      <c r="BI25" s="12">
        <f t="shared" si="13"/>
        <v>56.999999999999993</v>
      </c>
    </row>
    <row r="26" spans="1:61" ht="15.75" customHeight="1">
      <c r="A26" s="1" t="s">
        <v>119</v>
      </c>
      <c r="B26" s="3" t="s">
        <v>104</v>
      </c>
      <c r="C26" s="4" t="s">
        <v>91</v>
      </c>
      <c r="D26" s="4">
        <v>39</v>
      </c>
      <c r="E26" s="4">
        <v>1164</v>
      </c>
      <c r="F26" s="4">
        <v>39</v>
      </c>
      <c r="G26" s="4">
        <v>1164</v>
      </c>
      <c r="H26" s="4">
        <v>21.4</v>
      </c>
      <c r="I26" s="4">
        <v>0.64500000000000002</v>
      </c>
      <c r="J26" s="4">
        <v>0.61499999999999999</v>
      </c>
      <c r="K26" s="4">
        <v>0.39700000000000002</v>
      </c>
      <c r="L26" s="4">
        <v>0.27200000000000002</v>
      </c>
      <c r="M26" s="4">
        <v>6.8</v>
      </c>
      <c r="N26" s="4">
        <v>17.399999999999999</v>
      </c>
      <c r="O26" s="4">
        <v>18.3</v>
      </c>
      <c r="P26" s="4">
        <v>1.3</v>
      </c>
      <c r="Q26" s="4">
        <v>3.7</v>
      </c>
      <c r="R26" s="4">
        <v>17.7</v>
      </c>
      <c r="S26" s="4">
        <v>20.100000000000001</v>
      </c>
      <c r="T26" s="4">
        <v>116</v>
      </c>
      <c r="U26" s="4">
        <v>95</v>
      </c>
      <c r="V26" s="4">
        <v>0</v>
      </c>
      <c r="W26" s="4">
        <v>3.6</v>
      </c>
      <c r="X26" s="4">
        <v>2.9</v>
      </c>
      <c r="Y26" s="4">
        <v>6.5</v>
      </c>
      <c r="Z26" s="4">
        <v>0.223</v>
      </c>
      <c r="AA26" s="13">
        <f t="shared" si="0"/>
        <v>120.33582089552239</v>
      </c>
      <c r="AB26" s="5">
        <f t="shared" si="4"/>
        <v>1.1599999999999999</v>
      </c>
      <c r="AC26" s="3">
        <f t="shared" si="2"/>
        <v>21</v>
      </c>
      <c r="AD26" s="9">
        <f t="shared" si="5"/>
        <v>1.29</v>
      </c>
      <c r="AE26" s="16">
        <f t="shared" si="6"/>
        <v>0.91044776119402981</v>
      </c>
      <c r="AF26" s="16">
        <f t="shared" si="7"/>
        <v>1.0338983050847459</v>
      </c>
      <c r="AG26" s="9"/>
      <c r="AH26" s="9"/>
      <c r="AI26" s="12">
        <f t="shared" si="8"/>
        <v>71.099999999999994</v>
      </c>
      <c r="AJ26" s="12">
        <f t="shared" si="9"/>
        <v>85.2</v>
      </c>
      <c r="AK26" s="12">
        <f t="shared" si="9"/>
        <v>95.5</v>
      </c>
      <c r="AL26" s="12">
        <f t="shared" si="9"/>
        <v>99.3</v>
      </c>
      <c r="AM26" s="12">
        <f t="shared" si="9"/>
        <v>98</v>
      </c>
      <c r="AN26" s="12">
        <f t="shared" si="9"/>
        <v>55.7</v>
      </c>
      <c r="AO26" s="12">
        <f t="shared" si="15"/>
        <v>58.3</v>
      </c>
      <c r="AP26" s="12">
        <f t="shared" si="15"/>
        <v>73</v>
      </c>
      <c r="AQ26" s="12">
        <f t="shared" si="15"/>
        <v>94.199999999999989</v>
      </c>
      <c r="AR26" s="12">
        <f t="shared" si="15"/>
        <v>67.900000000000006</v>
      </c>
      <c r="AS26" s="12">
        <f t="shared" si="16"/>
        <v>25.6</v>
      </c>
      <c r="AT26" s="12">
        <f t="shared" si="16"/>
        <v>87.1</v>
      </c>
      <c r="AU26" s="12">
        <f t="shared" si="10"/>
        <v>33.399999999999991</v>
      </c>
      <c r="AV26" s="12">
        <f t="shared" si="16"/>
        <v>61.5</v>
      </c>
      <c r="AW26" s="12">
        <f t="shared" si="17"/>
        <v>92.9</v>
      </c>
      <c r="AX26" s="12">
        <f t="shared" si="11"/>
        <v>94.3</v>
      </c>
      <c r="AY26" s="9"/>
      <c r="AZ26" s="12">
        <f t="shared" si="18"/>
        <v>95.5</v>
      </c>
      <c r="BA26" s="12">
        <f t="shared" si="14"/>
        <v>96.1</v>
      </c>
      <c r="BB26" s="12">
        <f t="shared" si="12"/>
        <v>98</v>
      </c>
      <c r="BC26" s="12">
        <f t="shared" si="12"/>
        <v>96.7</v>
      </c>
      <c r="BD26" s="12">
        <f t="shared" si="12"/>
        <v>99.3</v>
      </c>
      <c r="BE26" s="12">
        <f t="shared" si="12"/>
        <v>92.9</v>
      </c>
      <c r="BF26" s="12">
        <f t="shared" si="13"/>
        <v>96.7</v>
      </c>
      <c r="BG26" s="12">
        <f t="shared" si="13"/>
        <v>99.3</v>
      </c>
      <c r="BH26" s="12">
        <f t="shared" si="13"/>
        <v>65.3</v>
      </c>
      <c r="BI26" s="12">
        <f t="shared" si="13"/>
        <v>58.9</v>
      </c>
    </row>
    <row r="27" spans="1:61" ht="15.75" customHeight="1">
      <c r="A27" s="1" t="s">
        <v>120</v>
      </c>
      <c r="B27" s="3" t="s">
        <v>88</v>
      </c>
      <c r="C27" s="4" t="s">
        <v>91</v>
      </c>
      <c r="D27" s="4">
        <v>39</v>
      </c>
      <c r="E27" s="4">
        <v>1160</v>
      </c>
      <c r="F27" s="4">
        <v>39</v>
      </c>
      <c r="G27" s="4">
        <v>1160</v>
      </c>
      <c r="H27" s="4">
        <v>19.5</v>
      </c>
      <c r="I27" s="4">
        <v>0.501</v>
      </c>
      <c r="J27" s="4">
        <v>0.46600000000000003</v>
      </c>
      <c r="K27" s="4">
        <v>7.9000000000000001E-2</v>
      </c>
      <c r="L27" s="4">
        <v>0.20100000000000001</v>
      </c>
      <c r="M27" s="4">
        <v>9.3000000000000007</v>
      </c>
      <c r="N27" s="4">
        <v>18.399999999999999</v>
      </c>
      <c r="O27" s="4">
        <v>16</v>
      </c>
      <c r="P27" s="4">
        <v>1.6</v>
      </c>
      <c r="Q27" s="4">
        <v>1.6</v>
      </c>
      <c r="R27" s="4">
        <v>9.5</v>
      </c>
      <c r="S27" s="4">
        <v>25</v>
      </c>
      <c r="T27" s="4">
        <v>103</v>
      </c>
      <c r="U27" s="4">
        <v>100</v>
      </c>
      <c r="V27" s="4">
        <v>0</v>
      </c>
      <c r="W27" s="4">
        <v>1.7</v>
      </c>
      <c r="X27" s="4">
        <v>2</v>
      </c>
      <c r="Y27" s="4">
        <v>3.7</v>
      </c>
      <c r="Z27" s="4">
        <v>0.129</v>
      </c>
      <c r="AA27" s="13">
        <f t="shared" si="0"/>
        <v>93.470149253731336</v>
      </c>
      <c r="AB27" s="5">
        <f t="shared" si="4"/>
        <v>1.03</v>
      </c>
      <c r="AC27" s="3">
        <f t="shared" si="2"/>
        <v>3</v>
      </c>
      <c r="AD27" s="9">
        <f t="shared" si="5"/>
        <v>1.002</v>
      </c>
      <c r="AE27" s="16">
        <f t="shared" si="6"/>
        <v>0.64</v>
      </c>
      <c r="AF27" s="16">
        <f t="shared" si="7"/>
        <v>1.6842105263157894</v>
      </c>
      <c r="AG27" s="9"/>
      <c r="AH27" s="9"/>
      <c r="AI27" s="12">
        <f t="shared" si="8"/>
        <v>71.099999999999994</v>
      </c>
      <c r="AJ27" s="12">
        <f t="shared" si="9"/>
        <v>84.6</v>
      </c>
      <c r="AK27" s="12">
        <f t="shared" si="9"/>
        <v>89.1</v>
      </c>
      <c r="AL27" s="12">
        <f t="shared" si="9"/>
        <v>39.1</v>
      </c>
      <c r="AM27" s="12">
        <f t="shared" si="9"/>
        <v>42.3</v>
      </c>
      <c r="AN27" s="12">
        <f t="shared" si="9"/>
        <v>20.5</v>
      </c>
      <c r="AO27" s="12">
        <f t="shared" si="15"/>
        <v>37.799999999999997</v>
      </c>
      <c r="AP27" s="12">
        <f t="shared" si="15"/>
        <v>87.1</v>
      </c>
      <c r="AQ27" s="12">
        <f t="shared" si="15"/>
        <v>94.8</v>
      </c>
      <c r="AR27" s="12">
        <f t="shared" si="15"/>
        <v>58.3</v>
      </c>
      <c r="AS27" s="12">
        <f t="shared" si="16"/>
        <v>35.199999999999996</v>
      </c>
      <c r="AT27" s="12">
        <f t="shared" si="16"/>
        <v>56.999999999999993</v>
      </c>
      <c r="AU27" s="12">
        <f t="shared" si="10"/>
        <v>89.2</v>
      </c>
      <c r="AV27" s="12">
        <f t="shared" si="16"/>
        <v>89.7</v>
      </c>
      <c r="AW27" s="12">
        <f t="shared" si="17"/>
        <v>58.3</v>
      </c>
      <c r="AX27" s="12">
        <f t="shared" si="11"/>
        <v>79.5</v>
      </c>
      <c r="AY27" s="9"/>
      <c r="AZ27" s="12">
        <f t="shared" si="18"/>
        <v>80.100000000000009</v>
      </c>
      <c r="BA27" s="12">
        <f t="shared" si="14"/>
        <v>89.1</v>
      </c>
      <c r="BB27" s="12">
        <f t="shared" si="12"/>
        <v>88.4</v>
      </c>
      <c r="BC27" s="12">
        <f t="shared" si="12"/>
        <v>79.400000000000006</v>
      </c>
      <c r="BD27" s="12">
        <f t="shared" si="12"/>
        <v>39.1</v>
      </c>
      <c r="BE27" s="12">
        <f t="shared" si="12"/>
        <v>58.3</v>
      </c>
      <c r="BF27" s="12">
        <f t="shared" si="13"/>
        <v>73.7</v>
      </c>
      <c r="BG27" s="12">
        <f t="shared" si="13"/>
        <v>39.1</v>
      </c>
      <c r="BH27" s="12">
        <f t="shared" si="13"/>
        <v>35.799999999999997</v>
      </c>
      <c r="BI27" s="12">
        <f t="shared" si="13"/>
        <v>89.1</v>
      </c>
    </row>
    <row r="28" spans="1:61" ht="15.75" customHeight="1">
      <c r="A28" s="1" t="s">
        <v>121</v>
      </c>
      <c r="B28" s="3" t="s">
        <v>93</v>
      </c>
      <c r="C28" s="4" t="s">
        <v>97</v>
      </c>
      <c r="D28" s="4">
        <v>39</v>
      </c>
      <c r="E28" s="4">
        <v>1155</v>
      </c>
      <c r="F28" s="4">
        <v>39</v>
      </c>
      <c r="G28" s="4">
        <v>1155</v>
      </c>
      <c r="H28" s="4">
        <v>14.1</v>
      </c>
      <c r="I28" s="4">
        <v>0.498</v>
      </c>
      <c r="J28" s="4">
        <v>0.434</v>
      </c>
      <c r="K28" s="4">
        <v>0.24199999999999999</v>
      </c>
      <c r="L28" s="4">
        <v>0.36599999999999999</v>
      </c>
      <c r="M28" s="4">
        <v>5.6</v>
      </c>
      <c r="N28" s="4">
        <v>10.5</v>
      </c>
      <c r="O28" s="4">
        <v>9.1999999999999993</v>
      </c>
      <c r="P28" s="4">
        <v>2.8</v>
      </c>
      <c r="Q28" s="4">
        <v>1.4</v>
      </c>
      <c r="R28" s="4">
        <v>12.9</v>
      </c>
      <c r="S28" s="4">
        <v>22.9</v>
      </c>
      <c r="T28" s="4">
        <v>97</v>
      </c>
      <c r="U28" s="4">
        <v>96</v>
      </c>
      <c r="V28" s="4">
        <v>0</v>
      </c>
      <c r="W28" s="4">
        <v>0.4</v>
      </c>
      <c r="X28" s="4">
        <v>2.8</v>
      </c>
      <c r="Y28" s="4">
        <v>3.2</v>
      </c>
      <c r="Z28" s="4">
        <v>0.112</v>
      </c>
      <c r="AA28" s="13">
        <f t="shared" si="0"/>
        <v>92.910447761194021</v>
      </c>
      <c r="AB28" s="5">
        <f t="shared" si="4"/>
        <v>0.97</v>
      </c>
      <c r="AC28" s="3">
        <f t="shared" si="2"/>
        <v>1</v>
      </c>
      <c r="AD28" s="9">
        <f t="shared" si="5"/>
        <v>0.996</v>
      </c>
      <c r="AE28" s="16">
        <f t="shared" si="6"/>
        <v>0.40174672489082969</v>
      </c>
      <c r="AF28" s="16">
        <f t="shared" si="7"/>
        <v>0.71317829457364335</v>
      </c>
      <c r="AG28" s="9"/>
      <c r="AH28" s="9"/>
      <c r="AI28" s="12">
        <f t="shared" si="8"/>
        <v>71.099999999999994</v>
      </c>
      <c r="AJ28" s="12">
        <f t="shared" si="9"/>
        <v>83.899999999999991</v>
      </c>
      <c r="AK28" s="12">
        <f t="shared" si="9"/>
        <v>61.5</v>
      </c>
      <c r="AL28" s="12">
        <f t="shared" si="9"/>
        <v>36.5</v>
      </c>
      <c r="AM28" s="12">
        <f t="shared" si="9"/>
        <v>27.500000000000004</v>
      </c>
      <c r="AN28" s="12">
        <f t="shared" si="9"/>
        <v>35.199999999999996</v>
      </c>
      <c r="AO28" s="12">
        <f t="shared" si="15"/>
        <v>82.6</v>
      </c>
      <c r="AP28" s="12">
        <f t="shared" si="15"/>
        <v>64.7</v>
      </c>
      <c r="AQ28" s="12">
        <f t="shared" si="15"/>
        <v>63.4</v>
      </c>
      <c r="AR28" s="12">
        <f t="shared" si="15"/>
        <v>21.7</v>
      </c>
      <c r="AS28" s="12">
        <f t="shared" si="16"/>
        <v>89.7</v>
      </c>
      <c r="AT28" s="12">
        <f t="shared" si="16"/>
        <v>52.5</v>
      </c>
      <c r="AU28" s="12">
        <f t="shared" si="10"/>
        <v>68.599999999999994</v>
      </c>
      <c r="AV28" s="12">
        <f t="shared" si="16"/>
        <v>78.8</v>
      </c>
      <c r="AW28" s="12">
        <f t="shared" si="17"/>
        <v>38.4</v>
      </c>
      <c r="AX28" s="12">
        <f t="shared" si="11"/>
        <v>91.1</v>
      </c>
      <c r="AY28" s="9"/>
      <c r="AZ28" s="12">
        <f t="shared" si="18"/>
        <v>52.5</v>
      </c>
      <c r="BA28" s="12">
        <f t="shared" si="14"/>
        <v>95.5</v>
      </c>
      <c r="BB28" s="12">
        <f t="shared" si="12"/>
        <v>83.3</v>
      </c>
      <c r="BC28" s="12">
        <f t="shared" si="12"/>
        <v>71.7</v>
      </c>
      <c r="BD28" s="12">
        <f t="shared" si="12"/>
        <v>36.5</v>
      </c>
      <c r="BE28" s="12">
        <f t="shared" si="12"/>
        <v>38.4</v>
      </c>
      <c r="BF28" s="12">
        <f t="shared" si="13"/>
        <v>67.900000000000006</v>
      </c>
      <c r="BG28" s="12">
        <f t="shared" si="13"/>
        <v>36.5</v>
      </c>
      <c r="BH28" s="12">
        <f t="shared" si="13"/>
        <v>13.4</v>
      </c>
      <c r="BI28" s="12">
        <f t="shared" si="13"/>
        <v>37.799999999999997</v>
      </c>
    </row>
    <row r="29" spans="1:61" ht="15.75" customHeight="1">
      <c r="A29" s="1" t="s">
        <v>122</v>
      </c>
      <c r="B29" s="4" t="s">
        <v>85</v>
      </c>
      <c r="C29" s="4" t="s">
        <v>86</v>
      </c>
      <c r="D29" s="4">
        <v>40</v>
      </c>
      <c r="E29" s="4">
        <v>1152</v>
      </c>
      <c r="F29" s="4">
        <v>40</v>
      </c>
      <c r="G29" s="4">
        <v>1152</v>
      </c>
      <c r="H29" s="4">
        <v>13.8</v>
      </c>
      <c r="I29" s="4">
        <v>0.54700000000000004</v>
      </c>
      <c r="J29" s="4">
        <v>0.505</v>
      </c>
      <c r="K29" s="4">
        <v>0.28199999999999997</v>
      </c>
      <c r="L29" s="4">
        <v>0.26</v>
      </c>
      <c r="M29" s="4">
        <v>5.3</v>
      </c>
      <c r="N29" s="4">
        <v>8.1</v>
      </c>
      <c r="O29" s="4">
        <v>9.6999999999999993</v>
      </c>
      <c r="P29" s="4">
        <v>1.2</v>
      </c>
      <c r="Q29" s="4">
        <v>1.1000000000000001</v>
      </c>
      <c r="R29" s="4">
        <v>13.4</v>
      </c>
      <c r="S29" s="4">
        <v>21.9</v>
      </c>
      <c r="T29" s="4">
        <v>101</v>
      </c>
      <c r="U29" s="4">
        <v>111</v>
      </c>
      <c r="V29" s="4">
        <v>0</v>
      </c>
      <c r="W29" s="4">
        <v>1</v>
      </c>
      <c r="X29" s="4">
        <v>0.1</v>
      </c>
      <c r="Y29" s="4">
        <v>1.1000000000000001</v>
      </c>
      <c r="Z29" s="4">
        <v>3.9E-2</v>
      </c>
      <c r="AA29" s="13">
        <f t="shared" si="0"/>
        <v>102.05223880597015</v>
      </c>
      <c r="AB29" s="5">
        <f t="shared" si="4"/>
        <v>1.01</v>
      </c>
      <c r="AC29" s="3">
        <f t="shared" si="2"/>
        <v>-10</v>
      </c>
      <c r="AD29" s="9">
        <f t="shared" si="5"/>
        <v>1.0940000000000001</v>
      </c>
      <c r="AE29" s="16">
        <f t="shared" si="6"/>
        <v>0.44292237442922372</v>
      </c>
      <c r="AF29" s="16">
        <f t="shared" si="7"/>
        <v>0.72388059701492535</v>
      </c>
      <c r="AG29" s="9"/>
      <c r="AH29" s="9"/>
      <c r="AI29" s="12">
        <f t="shared" si="8"/>
        <v>80.100000000000009</v>
      </c>
      <c r="AJ29" s="12">
        <f t="shared" si="9"/>
        <v>83.3</v>
      </c>
      <c r="AK29" s="12">
        <f t="shared" si="9"/>
        <v>58.9</v>
      </c>
      <c r="AL29" s="12">
        <f t="shared" si="9"/>
        <v>68.5</v>
      </c>
      <c r="AM29" s="12">
        <f t="shared" si="9"/>
        <v>64.099999999999994</v>
      </c>
      <c r="AN29" s="12">
        <f t="shared" si="9"/>
        <v>38.4</v>
      </c>
      <c r="AO29" s="12">
        <f t="shared" si="15"/>
        <v>54.400000000000006</v>
      </c>
      <c r="AP29" s="12">
        <f t="shared" si="15"/>
        <v>60.199999999999996</v>
      </c>
      <c r="AQ29" s="12">
        <f t="shared" si="15"/>
        <v>49.3</v>
      </c>
      <c r="AR29" s="12">
        <f t="shared" si="15"/>
        <v>26.200000000000003</v>
      </c>
      <c r="AS29" s="12">
        <f t="shared" si="16"/>
        <v>20.5</v>
      </c>
      <c r="AT29" s="12">
        <f t="shared" si="16"/>
        <v>38.4</v>
      </c>
      <c r="AU29" s="12">
        <f t="shared" si="10"/>
        <v>64.2</v>
      </c>
      <c r="AV29" s="12">
        <f t="shared" si="16"/>
        <v>74.3</v>
      </c>
      <c r="AW29" s="12">
        <f t="shared" si="17"/>
        <v>51.2</v>
      </c>
      <c r="AX29" s="12">
        <f t="shared" si="11"/>
        <v>18.600000000000009</v>
      </c>
      <c r="AY29" s="9"/>
      <c r="AZ29" s="12">
        <f t="shared" si="18"/>
        <v>67.300000000000011</v>
      </c>
      <c r="BA29" s="12">
        <f t="shared" si="14"/>
        <v>21.099999999999998</v>
      </c>
      <c r="BB29" s="12">
        <f t="shared" si="12"/>
        <v>53.2</v>
      </c>
      <c r="BC29" s="12">
        <f t="shared" si="12"/>
        <v>33.900000000000006</v>
      </c>
      <c r="BD29" s="12">
        <f t="shared" si="12"/>
        <v>68.5</v>
      </c>
      <c r="BE29" s="12">
        <f t="shared" si="12"/>
        <v>51.2</v>
      </c>
      <c r="BF29" s="12">
        <f t="shared" si="13"/>
        <v>32.6</v>
      </c>
      <c r="BG29" s="12">
        <f t="shared" si="13"/>
        <v>68.5</v>
      </c>
      <c r="BH29" s="12">
        <f t="shared" si="13"/>
        <v>17.899999999999999</v>
      </c>
      <c r="BI29" s="12">
        <f t="shared" si="13"/>
        <v>38.4</v>
      </c>
    </row>
    <row r="30" spans="1:61" ht="15.75" customHeight="1">
      <c r="A30" s="1" t="s">
        <v>123</v>
      </c>
      <c r="B30" s="4" t="s">
        <v>101</v>
      </c>
      <c r="C30" s="4" t="s">
        <v>124</v>
      </c>
      <c r="D30" s="4">
        <v>37</v>
      </c>
      <c r="E30" s="4">
        <v>1135</v>
      </c>
      <c r="F30" s="4">
        <v>37</v>
      </c>
      <c r="G30" s="4">
        <v>1135</v>
      </c>
      <c r="H30" s="4">
        <v>19.2</v>
      </c>
      <c r="I30" s="4">
        <v>0.57799999999999996</v>
      </c>
      <c r="J30" s="4">
        <v>0.53100000000000003</v>
      </c>
      <c r="K30" s="4">
        <v>0.158</v>
      </c>
      <c r="L30" s="4">
        <v>0.25900000000000001</v>
      </c>
      <c r="M30" s="4">
        <v>8.1999999999999993</v>
      </c>
      <c r="N30" s="4">
        <v>14.9</v>
      </c>
      <c r="O30" s="4">
        <v>10.5</v>
      </c>
      <c r="P30" s="4">
        <v>1.8</v>
      </c>
      <c r="Q30" s="4">
        <v>6.2</v>
      </c>
      <c r="R30" s="4">
        <v>12.4</v>
      </c>
      <c r="S30" s="4">
        <v>16.5</v>
      </c>
      <c r="T30" s="4">
        <v>114</v>
      </c>
      <c r="U30" s="4">
        <v>96</v>
      </c>
      <c r="V30" s="4">
        <v>0</v>
      </c>
      <c r="W30" s="4">
        <v>2.7</v>
      </c>
      <c r="X30" s="4">
        <v>2.7</v>
      </c>
      <c r="Y30" s="4">
        <v>5.4</v>
      </c>
      <c r="Z30" s="4">
        <v>0.191</v>
      </c>
      <c r="AA30" s="13">
        <f t="shared" si="0"/>
        <v>107.83582089552237</v>
      </c>
      <c r="AB30" s="5">
        <f t="shared" si="4"/>
        <v>1.1399999999999999</v>
      </c>
      <c r="AC30" s="3">
        <f t="shared" si="2"/>
        <v>18</v>
      </c>
      <c r="AD30" s="9">
        <f t="shared" si="5"/>
        <v>1.1559999999999999</v>
      </c>
      <c r="AE30" s="16">
        <f t="shared" si="6"/>
        <v>0.63636363636363635</v>
      </c>
      <c r="AF30" s="16">
        <f t="shared" si="7"/>
        <v>0.84677419354838712</v>
      </c>
      <c r="AG30" s="9"/>
      <c r="AH30" s="9"/>
      <c r="AI30" s="12">
        <f t="shared" si="8"/>
        <v>56.999999999999993</v>
      </c>
      <c r="AJ30" s="12">
        <f t="shared" si="9"/>
        <v>82.6</v>
      </c>
      <c r="AK30" s="12">
        <f t="shared" si="9"/>
        <v>87.8</v>
      </c>
      <c r="AL30" s="12">
        <f t="shared" si="9"/>
        <v>83.899999999999991</v>
      </c>
      <c r="AM30" s="12">
        <f t="shared" si="9"/>
        <v>78.2</v>
      </c>
      <c r="AN30" s="12">
        <f t="shared" si="9"/>
        <v>26.200000000000003</v>
      </c>
      <c r="AO30" s="12">
        <f t="shared" si="15"/>
        <v>53.2</v>
      </c>
      <c r="AP30" s="12">
        <f t="shared" si="15"/>
        <v>82.6</v>
      </c>
      <c r="AQ30" s="12">
        <f t="shared" si="15"/>
        <v>82.6</v>
      </c>
      <c r="AR30" s="12">
        <f t="shared" si="15"/>
        <v>31.4</v>
      </c>
      <c r="AS30" s="12">
        <f t="shared" si="16"/>
        <v>48</v>
      </c>
      <c r="AT30" s="12">
        <f t="shared" si="16"/>
        <v>98</v>
      </c>
      <c r="AU30" s="12">
        <f t="shared" si="10"/>
        <v>70.599999999999994</v>
      </c>
      <c r="AV30" s="12">
        <f t="shared" si="16"/>
        <v>37.799999999999997</v>
      </c>
      <c r="AW30" s="12">
        <f t="shared" si="17"/>
        <v>86.5</v>
      </c>
      <c r="AX30" s="12">
        <f t="shared" si="11"/>
        <v>91.1</v>
      </c>
      <c r="AY30" s="9"/>
      <c r="AZ30" s="12">
        <f t="shared" si="18"/>
        <v>91</v>
      </c>
      <c r="BA30" s="12">
        <f t="shared" si="14"/>
        <v>94.199999999999989</v>
      </c>
      <c r="BB30" s="12">
        <f t="shared" si="12"/>
        <v>95.5</v>
      </c>
      <c r="BC30" s="12">
        <f t="shared" si="12"/>
        <v>94.199999999999989</v>
      </c>
      <c r="BD30" s="12">
        <f t="shared" si="12"/>
        <v>83.899999999999991</v>
      </c>
      <c r="BE30" s="12">
        <f t="shared" si="12"/>
        <v>86.5</v>
      </c>
      <c r="BF30" s="12">
        <f t="shared" si="13"/>
        <v>92.9</v>
      </c>
      <c r="BG30" s="12">
        <f t="shared" si="13"/>
        <v>83.899999999999991</v>
      </c>
      <c r="BH30" s="12">
        <f t="shared" si="13"/>
        <v>34.599999999999994</v>
      </c>
      <c r="BI30" s="12">
        <f t="shared" si="13"/>
        <v>48.699999999999996</v>
      </c>
    </row>
    <row r="31" spans="1:61" ht="15.75" customHeight="1">
      <c r="A31" s="1" t="s">
        <v>125</v>
      </c>
      <c r="B31" s="3" t="s">
        <v>93</v>
      </c>
      <c r="C31" s="4" t="s">
        <v>8</v>
      </c>
      <c r="D31" s="4">
        <v>39</v>
      </c>
      <c r="E31" s="4">
        <v>1125</v>
      </c>
      <c r="F31" s="4">
        <v>39</v>
      </c>
      <c r="G31" s="4">
        <v>1125</v>
      </c>
      <c r="H31" s="4">
        <v>13.2</v>
      </c>
      <c r="I31" s="4">
        <v>0.54600000000000004</v>
      </c>
      <c r="J31" s="4">
        <v>0.51300000000000001</v>
      </c>
      <c r="K31" s="4">
        <v>0.44600000000000001</v>
      </c>
      <c r="L31" s="4">
        <v>0.22600000000000001</v>
      </c>
      <c r="M31" s="4">
        <v>1.1000000000000001</v>
      </c>
      <c r="N31" s="4">
        <v>3.8</v>
      </c>
      <c r="O31" s="4">
        <v>17.5</v>
      </c>
      <c r="P31" s="4">
        <v>1.9</v>
      </c>
      <c r="Q31" s="4">
        <v>1.1000000000000001</v>
      </c>
      <c r="R31" s="4">
        <v>12.6</v>
      </c>
      <c r="S31" s="4">
        <v>17.600000000000001</v>
      </c>
      <c r="T31" s="4">
        <v>106</v>
      </c>
      <c r="U31" s="4">
        <v>100</v>
      </c>
      <c r="V31" s="4">
        <v>0</v>
      </c>
      <c r="W31" s="4">
        <v>1.6</v>
      </c>
      <c r="X31" s="4">
        <v>2</v>
      </c>
      <c r="Y31" s="4">
        <v>3.6</v>
      </c>
      <c r="Z31" s="4">
        <v>0.127</v>
      </c>
      <c r="AA31" s="13">
        <f t="shared" si="0"/>
        <v>101.86567164179105</v>
      </c>
      <c r="AB31" s="5">
        <f t="shared" si="4"/>
        <v>1.06</v>
      </c>
      <c r="AC31" s="3">
        <f t="shared" si="2"/>
        <v>6</v>
      </c>
      <c r="AD31" s="9">
        <f t="shared" si="5"/>
        <v>1.0920000000000001</v>
      </c>
      <c r="AE31" s="16">
        <f t="shared" si="6"/>
        <v>0.99431818181818177</v>
      </c>
      <c r="AF31" s="16">
        <f t="shared" si="7"/>
        <v>1.3888888888888888</v>
      </c>
      <c r="AG31" s="9"/>
      <c r="AH31" s="9"/>
      <c r="AI31" s="12">
        <f t="shared" si="8"/>
        <v>71.099999999999994</v>
      </c>
      <c r="AJ31" s="12">
        <f t="shared" si="9"/>
        <v>82</v>
      </c>
      <c r="AK31" s="12">
        <f t="shared" si="9"/>
        <v>52.5</v>
      </c>
      <c r="AL31" s="12">
        <f t="shared" si="9"/>
        <v>67.900000000000006</v>
      </c>
      <c r="AM31" s="12">
        <f t="shared" si="9"/>
        <v>67.300000000000011</v>
      </c>
      <c r="AN31" s="12">
        <f t="shared" si="9"/>
        <v>67.300000000000011</v>
      </c>
      <c r="AO31" s="12">
        <f t="shared" si="15"/>
        <v>44.2</v>
      </c>
      <c r="AP31" s="12">
        <f t="shared" si="15"/>
        <v>11.5</v>
      </c>
      <c r="AQ31" s="12">
        <f t="shared" si="15"/>
        <v>4.3999999999999995</v>
      </c>
      <c r="AR31" s="12">
        <f t="shared" si="15"/>
        <v>65.3</v>
      </c>
      <c r="AS31" s="12">
        <f t="shared" si="16"/>
        <v>53.800000000000004</v>
      </c>
      <c r="AT31" s="12">
        <f t="shared" si="16"/>
        <v>38.4</v>
      </c>
      <c r="AU31" s="12">
        <f t="shared" si="10"/>
        <v>69.3</v>
      </c>
      <c r="AV31" s="12">
        <f t="shared" si="16"/>
        <v>43.5</v>
      </c>
      <c r="AW31" s="12">
        <f t="shared" si="17"/>
        <v>71.099999999999994</v>
      </c>
      <c r="AX31" s="12">
        <f t="shared" si="11"/>
        <v>79.5</v>
      </c>
      <c r="AY31" s="9"/>
      <c r="AZ31" s="12">
        <f t="shared" si="18"/>
        <v>76.2</v>
      </c>
      <c r="BA31" s="12">
        <f t="shared" si="14"/>
        <v>89.1</v>
      </c>
      <c r="BB31" s="12">
        <f t="shared" si="12"/>
        <v>87.8</v>
      </c>
      <c r="BC31" s="12">
        <f t="shared" si="12"/>
        <v>78.2</v>
      </c>
      <c r="BD31" s="12">
        <f t="shared" si="12"/>
        <v>67.900000000000006</v>
      </c>
      <c r="BE31" s="12">
        <f t="shared" si="12"/>
        <v>71.099999999999994</v>
      </c>
      <c r="BF31" s="12">
        <f t="shared" si="13"/>
        <v>79.400000000000006</v>
      </c>
      <c r="BG31" s="12">
        <f t="shared" si="13"/>
        <v>67.900000000000006</v>
      </c>
      <c r="BH31" s="12">
        <f t="shared" si="13"/>
        <v>71.099999999999994</v>
      </c>
      <c r="BI31" s="12">
        <f t="shared" si="13"/>
        <v>74.3</v>
      </c>
    </row>
    <row r="32" spans="1:61" ht="15.75" customHeight="1">
      <c r="A32" s="1" t="s">
        <v>126</v>
      </c>
      <c r="B32" s="3" t="s">
        <v>99</v>
      </c>
      <c r="C32" s="4" t="s">
        <v>8</v>
      </c>
      <c r="D32" s="4">
        <v>40</v>
      </c>
      <c r="E32" s="4">
        <v>1109</v>
      </c>
      <c r="F32" s="4">
        <v>40</v>
      </c>
      <c r="G32" s="4">
        <v>1109</v>
      </c>
      <c r="H32" s="4">
        <v>12.7</v>
      </c>
      <c r="I32" s="4">
        <v>0.61799999999999999</v>
      </c>
      <c r="J32" s="4">
        <v>0.57099999999999995</v>
      </c>
      <c r="K32" s="4">
        <v>0.75</v>
      </c>
      <c r="L32" s="4">
        <v>0.28799999999999998</v>
      </c>
      <c r="M32" s="4">
        <v>1.7</v>
      </c>
      <c r="N32" s="4">
        <v>8.1999999999999993</v>
      </c>
      <c r="O32" s="4">
        <v>11.3</v>
      </c>
      <c r="P32" s="4">
        <v>1.9</v>
      </c>
      <c r="Q32" s="4">
        <v>0.8</v>
      </c>
      <c r="R32" s="4">
        <v>12.3</v>
      </c>
      <c r="S32" s="4">
        <v>12.8</v>
      </c>
      <c r="T32" s="4">
        <v>116</v>
      </c>
      <c r="U32" s="4">
        <v>109</v>
      </c>
      <c r="V32" s="4">
        <v>0</v>
      </c>
      <c r="W32" s="4">
        <v>2.2000000000000002</v>
      </c>
      <c r="X32" s="4">
        <v>0.5</v>
      </c>
      <c r="Y32" s="4">
        <v>2.7</v>
      </c>
      <c r="Z32" s="4">
        <v>9.7000000000000003E-2</v>
      </c>
      <c r="AA32" s="13">
        <f t="shared" si="0"/>
        <v>115.29850746268654</v>
      </c>
      <c r="AB32" s="5">
        <f t="shared" si="4"/>
        <v>1.1599999999999999</v>
      </c>
      <c r="AC32" s="3">
        <f t="shared" si="2"/>
        <v>7</v>
      </c>
      <c r="AD32" s="9">
        <f t="shared" si="5"/>
        <v>1.236</v>
      </c>
      <c r="AE32" s="16">
        <f t="shared" si="6"/>
        <v>0.8828125</v>
      </c>
      <c r="AF32" s="16">
        <f t="shared" si="7"/>
        <v>0.91869918699186992</v>
      </c>
      <c r="AG32" s="9"/>
      <c r="AH32" s="9"/>
      <c r="AI32" s="12">
        <f t="shared" si="8"/>
        <v>80.100000000000009</v>
      </c>
      <c r="AJ32" s="12">
        <f t="shared" si="9"/>
        <v>81.399999999999991</v>
      </c>
      <c r="AK32" s="12">
        <f t="shared" si="9"/>
        <v>49.3</v>
      </c>
      <c r="AL32" s="12">
        <f t="shared" si="9"/>
        <v>95.5</v>
      </c>
      <c r="AM32" s="12">
        <f t="shared" si="9"/>
        <v>89.1</v>
      </c>
      <c r="AN32" s="12">
        <f t="shared" si="9"/>
        <v>96.7</v>
      </c>
      <c r="AO32" s="12">
        <f t="shared" si="15"/>
        <v>62.8</v>
      </c>
      <c r="AP32" s="12">
        <f t="shared" si="15"/>
        <v>19.2</v>
      </c>
      <c r="AQ32" s="12">
        <f t="shared" si="15"/>
        <v>50</v>
      </c>
      <c r="AR32" s="12">
        <f t="shared" si="15"/>
        <v>39.1</v>
      </c>
      <c r="AS32" s="12">
        <f t="shared" si="16"/>
        <v>53.800000000000004</v>
      </c>
      <c r="AT32" s="12">
        <f t="shared" si="16"/>
        <v>28.799999999999997</v>
      </c>
      <c r="AU32" s="12">
        <f t="shared" si="10"/>
        <v>72.5</v>
      </c>
      <c r="AV32" s="12">
        <f t="shared" si="16"/>
        <v>10.199999999999999</v>
      </c>
      <c r="AW32" s="12">
        <f t="shared" si="17"/>
        <v>92.9</v>
      </c>
      <c r="AX32" s="12">
        <f t="shared" si="11"/>
        <v>27.600000000000009</v>
      </c>
      <c r="AY32" s="9"/>
      <c r="AZ32" s="12">
        <f t="shared" si="18"/>
        <v>86.5</v>
      </c>
      <c r="BA32" s="12">
        <f t="shared" si="14"/>
        <v>50</v>
      </c>
      <c r="BB32" s="12">
        <f t="shared" si="12"/>
        <v>74.3</v>
      </c>
      <c r="BC32" s="12">
        <f t="shared" si="12"/>
        <v>64.7</v>
      </c>
      <c r="BD32" s="12">
        <f t="shared" si="12"/>
        <v>95.5</v>
      </c>
      <c r="BE32" s="12">
        <f t="shared" si="12"/>
        <v>92.9</v>
      </c>
      <c r="BF32" s="12">
        <f t="shared" si="13"/>
        <v>80.7</v>
      </c>
      <c r="BG32" s="12">
        <f t="shared" si="13"/>
        <v>95.5</v>
      </c>
      <c r="BH32" s="12">
        <f t="shared" si="13"/>
        <v>64.099999999999994</v>
      </c>
      <c r="BI32" s="12">
        <f t="shared" si="13"/>
        <v>53.2</v>
      </c>
    </row>
    <row r="33" spans="1:61" ht="15.75" customHeight="1">
      <c r="A33" s="1" t="s">
        <v>127</v>
      </c>
      <c r="B33" s="3" t="s">
        <v>128</v>
      </c>
      <c r="C33" s="4" t="s">
        <v>86</v>
      </c>
      <c r="D33" s="4">
        <v>34</v>
      </c>
      <c r="E33" s="4">
        <v>1104</v>
      </c>
      <c r="F33" s="4">
        <v>34</v>
      </c>
      <c r="G33" s="4">
        <v>1104</v>
      </c>
      <c r="H33" s="4">
        <v>17.600000000000001</v>
      </c>
      <c r="I33" s="4">
        <v>0.46400000000000002</v>
      </c>
      <c r="J33" s="4">
        <v>0.39500000000000002</v>
      </c>
      <c r="K33" s="4">
        <v>3.7999999999999999E-2</v>
      </c>
      <c r="L33" s="4">
        <v>0.42499999999999999</v>
      </c>
      <c r="M33" s="4">
        <v>16.899999999999999</v>
      </c>
      <c r="N33" s="4">
        <v>23</v>
      </c>
      <c r="O33" s="4">
        <v>9.6</v>
      </c>
      <c r="P33" s="4">
        <v>2</v>
      </c>
      <c r="Q33" s="4">
        <v>1.3</v>
      </c>
      <c r="R33" s="4">
        <v>13.1</v>
      </c>
      <c r="S33" s="4">
        <v>22.7</v>
      </c>
      <c r="T33" s="4">
        <v>101</v>
      </c>
      <c r="U33" s="4">
        <v>102</v>
      </c>
      <c r="V33" s="4">
        <v>0</v>
      </c>
      <c r="W33" s="4">
        <v>1.1000000000000001</v>
      </c>
      <c r="X33" s="4">
        <v>1.6</v>
      </c>
      <c r="Y33" s="4">
        <v>2.7</v>
      </c>
      <c r="Z33" s="4">
        <v>9.8000000000000004E-2</v>
      </c>
      <c r="AA33" s="13">
        <f t="shared" si="0"/>
        <v>86.567164179104466</v>
      </c>
      <c r="AB33" s="5">
        <f t="shared" si="4"/>
        <v>1.01</v>
      </c>
      <c r="AC33" s="3">
        <f t="shared" si="2"/>
        <v>-1</v>
      </c>
      <c r="AD33" s="9">
        <f t="shared" si="5"/>
        <v>0.92800000000000005</v>
      </c>
      <c r="AE33" s="16">
        <f t="shared" si="6"/>
        <v>0.42290748898678415</v>
      </c>
      <c r="AF33" s="16">
        <f t="shared" si="7"/>
        <v>0.73282442748091603</v>
      </c>
      <c r="AG33" s="9"/>
      <c r="AH33" s="9"/>
      <c r="AI33" s="12">
        <f t="shared" si="8"/>
        <v>50.6</v>
      </c>
      <c r="AJ33" s="12">
        <f t="shared" si="9"/>
        <v>80.7</v>
      </c>
      <c r="AK33" s="12">
        <f t="shared" si="9"/>
        <v>80.7</v>
      </c>
      <c r="AL33" s="12">
        <f t="shared" si="9"/>
        <v>22.400000000000002</v>
      </c>
      <c r="AM33" s="12">
        <f t="shared" si="9"/>
        <v>18.5</v>
      </c>
      <c r="AN33" s="12">
        <f t="shared" si="9"/>
        <v>15.299999999999999</v>
      </c>
      <c r="AO33" s="12">
        <f t="shared" si="15"/>
        <v>92.300000000000011</v>
      </c>
      <c r="AP33" s="12">
        <f t="shared" si="15"/>
        <v>100</v>
      </c>
      <c r="AQ33" s="12">
        <f t="shared" si="15"/>
        <v>100</v>
      </c>
      <c r="AR33" s="12">
        <f t="shared" si="15"/>
        <v>25</v>
      </c>
      <c r="AS33" s="12">
        <f t="shared" si="16"/>
        <v>62.8</v>
      </c>
      <c r="AT33" s="12">
        <f t="shared" si="16"/>
        <v>46.1</v>
      </c>
      <c r="AU33" s="12">
        <f t="shared" si="10"/>
        <v>66.699999999999989</v>
      </c>
      <c r="AV33" s="12">
        <f t="shared" si="16"/>
        <v>77.5</v>
      </c>
      <c r="AW33" s="12">
        <f t="shared" si="17"/>
        <v>51.2</v>
      </c>
      <c r="AX33" s="12">
        <f t="shared" si="11"/>
        <v>62.2</v>
      </c>
      <c r="AY33" s="9"/>
      <c r="AZ33" s="12">
        <f t="shared" si="18"/>
        <v>68.5</v>
      </c>
      <c r="BA33" s="12">
        <f t="shared" si="14"/>
        <v>86.5</v>
      </c>
      <c r="BB33" s="12">
        <f t="shared" si="12"/>
        <v>74.3</v>
      </c>
      <c r="BC33" s="12">
        <f t="shared" si="12"/>
        <v>65.3</v>
      </c>
      <c r="BD33" s="12">
        <f t="shared" si="12"/>
        <v>22.400000000000002</v>
      </c>
      <c r="BE33" s="12">
        <f t="shared" si="12"/>
        <v>51.2</v>
      </c>
      <c r="BF33" s="12">
        <f t="shared" si="13"/>
        <v>60.199999999999996</v>
      </c>
      <c r="BG33" s="12">
        <f t="shared" si="13"/>
        <v>22.400000000000002</v>
      </c>
      <c r="BH33" s="12">
        <f t="shared" si="13"/>
        <v>16</v>
      </c>
      <c r="BI33" s="12">
        <f t="shared" si="13"/>
        <v>39.1</v>
      </c>
    </row>
    <row r="34" spans="1:61" ht="15.75" customHeight="1">
      <c r="A34" s="1" t="s">
        <v>129</v>
      </c>
      <c r="B34" s="3" t="s">
        <v>93</v>
      </c>
      <c r="C34" s="4" t="s">
        <v>86</v>
      </c>
      <c r="D34" s="4">
        <v>40</v>
      </c>
      <c r="E34" s="4">
        <v>1087</v>
      </c>
      <c r="F34" s="4">
        <v>40</v>
      </c>
      <c r="G34" s="4">
        <v>1087</v>
      </c>
      <c r="H34" s="4">
        <v>21.2</v>
      </c>
      <c r="I34" s="4">
        <v>0.58099999999999996</v>
      </c>
      <c r="J34" s="4">
        <v>0.54</v>
      </c>
      <c r="K34" s="4">
        <v>3.4000000000000002E-2</v>
      </c>
      <c r="L34" s="4">
        <v>0.35499999999999998</v>
      </c>
      <c r="M34" s="4">
        <v>9.6</v>
      </c>
      <c r="N34" s="4">
        <v>12.6</v>
      </c>
      <c r="O34" s="4">
        <v>10.5</v>
      </c>
      <c r="P34" s="4">
        <v>2.2000000000000002</v>
      </c>
      <c r="Q34" s="4">
        <v>2</v>
      </c>
      <c r="R34" s="4">
        <v>9.6999999999999993</v>
      </c>
      <c r="S34" s="4">
        <v>22.3</v>
      </c>
      <c r="T34" s="4">
        <v>115</v>
      </c>
      <c r="U34" s="4">
        <v>96</v>
      </c>
      <c r="V34" s="4">
        <v>0</v>
      </c>
      <c r="W34" s="4">
        <v>3.5</v>
      </c>
      <c r="X34" s="4">
        <v>2.5</v>
      </c>
      <c r="Y34" s="4">
        <v>6</v>
      </c>
      <c r="Z34" s="4">
        <v>0.222</v>
      </c>
      <c r="AA34" s="13">
        <f t="shared" si="0"/>
        <v>108.39552238805969</v>
      </c>
      <c r="AB34" s="5">
        <f t="shared" si="4"/>
        <v>1.1499999999999999</v>
      </c>
      <c r="AC34" s="3">
        <f t="shared" si="2"/>
        <v>19</v>
      </c>
      <c r="AD34" s="9">
        <f t="shared" si="5"/>
        <v>1.1619999999999999</v>
      </c>
      <c r="AE34" s="16">
        <f t="shared" si="6"/>
        <v>0.4708520179372197</v>
      </c>
      <c r="AF34" s="16">
        <f t="shared" si="7"/>
        <v>1.0824742268041239</v>
      </c>
      <c r="AG34" s="9"/>
      <c r="AH34" s="9"/>
      <c r="AI34" s="12">
        <f t="shared" si="8"/>
        <v>80.100000000000009</v>
      </c>
      <c r="AJ34" s="12">
        <f t="shared" si="9"/>
        <v>80.100000000000009</v>
      </c>
      <c r="AK34" s="12">
        <f t="shared" si="9"/>
        <v>94.199999999999989</v>
      </c>
      <c r="AL34" s="12">
        <f t="shared" si="9"/>
        <v>86.5</v>
      </c>
      <c r="AM34" s="12">
        <f t="shared" si="9"/>
        <v>82</v>
      </c>
      <c r="AN34" s="12">
        <f t="shared" si="9"/>
        <v>14.7</v>
      </c>
      <c r="AO34" s="12">
        <f t="shared" si="15"/>
        <v>79.400000000000006</v>
      </c>
      <c r="AP34" s="12">
        <f t="shared" si="15"/>
        <v>88.4</v>
      </c>
      <c r="AQ34" s="12">
        <f t="shared" si="15"/>
        <v>72.399999999999991</v>
      </c>
      <c r="AR34" s="12">
        <f t="shared" si="15"/>
        <v>31.4</v>
      </c>
      <c r="AS34" s="12">
        <f t="shared" si="16"/>
        <v>69.8</v>
      </c>
      <c r="AT34" s="12">
        <f t="shared" si="16"/>
        <v>68.5</v>
      </c>
      <c r="AU34" s="12">
        <f t="shared" si="10"/>
        <v>87.9</v>
      </c>
      <c r="AV34" s="12">
        <f t="shared" si="16"/>
        <v>75</v>
      </c>
      <c r="AW34" s="12">
        <f t="shared" si="17"/>
        <v>88.4</v>
      </c>
      <c r="AX34" s="12">
        <f t="shared" si="11"/>
        <v>91.1</v>
      </c>
      <c r="AY34" s="9"/>
      <c r="AZ34" s="12">
        <f t="shared" si="18"/>
        <v>94.8</v>
      </c>
      <c r="BA34" s="12">
        <f t="shared" si="14"/>
        <v>93.5</v>
      </c>
      <c r="BB34" s="12">
        <f t="shared" si="12"/>
        <v>96.7</v>
      </c>
      <c r="BC34" s="12">
        <f t="shared" si="12"/>
        <v>96.1</v>
      </c>
      <c r="BD34" s="12">
        <f t="shared" si="12"/>
        <v>86.5</v>
      </c>
      <c r="BE34" s="12">
        <f t="shared" si="12"/>
        <v>88.4</v>
      </c>
      <c r="BF34" s="12">
        <f t="shared" si="13"/>
        <v>94.199999999999989</v>
      </c>
      <c r="BG34" s="12">
        <f t="shared" si="13"/>
        <v>86.5</v>
      </c>
      <c r="BH34" s="12">
        <f t="shared" si="13"/>
        <v>23</v>
      </c>
      <c r="BI34" s="12">
        <f t="shared" si="13"/>
        <v>61.5</v>
      </c>
    </row>
    <row r="35" spans="1:61" ht="15.75" customHeight="1">
      <c r="A35" s="1" t="s">
        <v>130</v>
      </c>
      <c r="B35" s="3" t="s">
        <v>106</v>
      </c>
      <c r="C35" s="4" t="s">
        <v>8</v>
      </c>
      <c r="D35" s="4">
        <v>40</v>
      </c>
      <c r="E35" s="4">
        <v>1061</v>
      </c>
      <c r="F35" s="4">
        <v>40</v>
      </c>
      <c r="G35" s="4">
        <v>1061</v>
      </c>
      <c r="H35" s="4">
        <v>15.1</v>
      </c>
      <c r="I35" s="4">
        <v>0.48699999999999999</v>
      </c>
      <c r="J35" s="4">
        <v>0.46899999999999997</v>
      </c>
      <c r="K35" s="4">
        <v>0.158</v>
      </c>
      <c r="L35" s="4">
        <v>9.6000000000000002E-2</v>
      </c>
      <c r="M35" s="4">
        <v>1.6</v>
      </c>
      <c r="N35" s="4">
        <v>10.199999999999999</v>
      </c>
      <c r="O35" s="4">
        <v>37</v>
      </c>
      <c r="P35" s="4">
        <v>1.7</v>
      </c>
      <c r="Q35" s="4">
        <v>1.3</v>
      </c>
      <c r="R35" s="4">
        <v>17.7</v>
      </c>
      <c r="S35" s="4">
        <v>24.1</v>
      </c>
      <c r="T35" s="4">
        <v>97</v>
      </c>
      <c r="U35" s="4">
        <v>97</v>
      </c>
      <c r="V35" s="4">
        <v>0</v>
      </c>
      <c r="W35" s="4">
        <v>0.3</v>
      </c>
      <c r="X35" s="4">
        <v>2.4</v>
      </c>
      <c r="Y35" s="4">
        <v>2.7</v>
      </c>
      <c r="Z35" s="4">
        <v>0.10100000000000001</v>
      </c>
      <c r="AA35" s="13">
        <f t="shared" si="0"/>
        <v>90.858208955223873</v>
      </c>
      <c r="AB35" s="5">
        <f t="shared" si="4"/>
        <v>0.97</v>
      </c>
      <c r="AC35" s="3">
        <f t="shared" si="2"/>
        <v>0</v>
      </c>
      <c r="AD35" s="9">
        <f t="shared" si="5"/>
        <v>0.97399999999999998</v>
      </c>
      <c r="AE35" s="16">
        <f t="shared" si="6"/>
        <v>1.5352697095435683</v>
      </c>
      <c r="AF35" s="16">
        <f t="shared" si="7"/>
        <v>2.0903954802259888</v>
      </c>
      <c r="AG35" s="9"/>
      <c r="AH35" s="9"/>
      <c r="AI35" s="12">
        <f t="shared" si="8"/>
        <v>80.100000000000009</v>
      </c>
      <c r="AJ35" s="12">
        <f t="shared" si="9"/>
        <v>79.400000000000006</v>
      </c>
      <c r="AK35" s="12">
        <f t="shared" si="9"/>
        <v>65.3</v>
      </c>
      <c r="AL35" s="12">
        <f t="shared" si="9"/>
        <v>30.7</v>
      </c>
      <c r="AM35" s="12">
        <f t="shared" si="9"/>
        <v>44.2</v>
      </c>
      <c r="AN35" s="12">
        <f t="shared" si="9"/>
        <v>26.200000000000003</v>
      </c>
      <c r="AO35" s="12">
        <f t="shared" si="15"/>
        <v>10.199999999999999</v>
      </c>
      <c r="AP35" s="12">
        <f t="shared" si="15"/>
        <v>17.899999999999999</v>
      </c>
      <c r="AQ35" s="12">
        <f t="shared" si="15"/>
        <v>60.8</v>
      </c>
      <c r="AR35" s="12">
        <f t="shared" si="15"/>
        <v>98</v>
      </c>
      <c r="AS35" s="12">
        <f t="shared" si="16"/>
        <v>41</v>
      </c>
      <c r="AT35" s="12">
        <f t="shared" si="16"/>
        <v>46.1</v>
      </c>
      <c r="AU35" s="12">
        <f t="shared" si="10"/>
        <v>33.399999999999991</v>
      </c>
      <c r="AV35" s="12">
        <f t="shared" si="16"/>
        <v>85.2</v>
      </c>
      <c r="AW35" s="12">
        <f t="shared" si="17"/>
        <v>38.4</v>
      </c>
      <c r="AX35" s="12">
        <f t="shared" si="11"/>
        <v>87.9</v>
      </c>
      <c r="AY35" s="9"/>
      <c r="AZ35" s="12">
        <f t="shared" si="18"/>
        <v>48.699999999999996</v>
      </c>
      <c r="BA35" s="12">
        <f t="shared" si="14"/>
        <v>92.9</v>
      </c>
      <c r="BB35" s="12">
        <f t="shared" si="12"/>
        <v>74.3</v>
      </c>
      <c r="BC35" s="12">
        <f t="shared" si="12"/>
        <v>67.300000000000011</v>
      </c>
      <c r="BD35" s="12">
        <f t="shared" si="12"/>
        <v>30.7</v>
      </c>
      <c r="BE35" s="12">
        <f t="shared" si="12"/>
        <v>38.4</v>
      </c>
      <c r="BF35" s="12">
        <f t="shared" si="13"/>
        <v>63.4</v>
      </c>
      <c r="BG35" s="12">
        <f t="shared" si="13"/>
        <v>30.7</v>
      </c>
      <c r="BH35" s="12">
        <f t="shared" si="13"/>
        <v>91.600000000000009</v>
      </c>
      <c r="BI35" s="12">
        <f t="shared" si="13"/>
        <v>95.5</v>
      </c>
    </row>
    <row r="36" spans="1:61" ht="15.75" customHeight="1">
      <c r="A36" s="1" t="s">
        <v>131</v>
      </c>
      <c r="B36" s="3" t="s">
        <v>99</v>
      </c>
      <c r="C36" s="4" t="s">
        <v>8</v>
      </c>
      <c r="D36" s="4">
        <v>36</v>
      </c>
      <c r="E36" s="4">
        <v>1044</v>
      </c>
      <c r="F36" s="4">
        <v>36</v>
      </c>
      <c r="G36" s="4">
        <v>1044</v>
      </c>
      <c r="H36" s="4">
        <v>16</v>
      </c>
      <c r="I36" s="4">
        <v>0.55400000000000005</v>
      </c>
      <c r="J36" s="4">
        <v>0.5</v>
      </c>
      <c r="K36" s="4">
        <v>0.6</v>
      </c>
      <c r="L36" s="4">
        <v>0.29299999999999998</v>
      </c>
      <c r="M36" s="4">
        <v>1.5</v>
      </c>
      <c r="N36" s="4">
        <v>7.6</v>
      </c>
      <c r="O36" s="4">
        <v>20.9</v>
      </c>
      <c r="P36" s="4">
        <v>1.1000000000000001</v>
      </c>
      <c r="Q36" s="4">
        <v>0.9</v>
      </c>
      <c r="R36" s="4">
        <v>12.3</v>
      </c>
      <c r="S36" s="4">
        <v>24.3</v>
      </c>
      <c r="T36" s="4">
        <v>106</v>
      </c>
      <c r="U36" s="4">
        <v>111</v>
      </c>
      <c r="V36" s="4">
        <v>0</v>
      </c>
      <c r="W36" s="4">
        <v>2</v>
      </c>
      <c r="X36" s="4">
        <v>0.1</v>
      </c>
      <c r="Y36" s="4">
        <v>2.1</v>
      </c>
      <c r="Z36" s="4">
        <v>8.1000000000000003E-2</v>
      </c>
      <c r="AA36" s="13">
        <f t="shared" si="0"/>
        <v>103.35820895522387</v>
      </c>
      <c r="AB36" s="5">
        <f t="shared" si="4"/>
        <v>1.06</v>
      </c>
      <c r="AC36" s="3">
        <f t="shared" si="2"/>
        <v>-5</v>
      </c>
      <c r="AD36" s="9">
        <f t="shared" si="5"/>
        <v>1.1080000000000001</v>
      </c>
      <c r="AE36" s="16">
        <f t="shared" si="6"/>
        <v>0.86008230452674894</v>
      </c>
      <c r="AF36" s="16">
        <f t="shared" si="7"/>
        <v>1.6991869918699185</v>
      </c>
      <c r="AG36" s="9"/>
      <c r="AH36" s="9"/>
      <c r="AI36" s="12">
        <f t="shared" si="8"/>
        <v>55.7</v>
      </c>
      <c r="AJ36" s="12">
        <f t="shared" si="9"/>
        <v>78.8</v>
      </c>
      <c r="AK36" s="12">
        <f t="shared" si="9"/>
        <v>71.7</v>
      </c>
      <c r="AL36" s="12">
        <f t="shared" si="9"/>
        <v>70.5</v>
      </c>
      <c r="AM36" s="12">
        <f t="shared" si="9"/>
        <v>61.5</v>
      </c>
      <c r="AN36" s="12">
        <f t="shared" si="9"/>
        <v>86.5</v>
      </c>
      <c r="AO36" s="12">
        <f t="shared" si="15"/>
        <v>64.7</v>
      </c>
      <c r="AP36" s="12">
        <f t="shared" si="15"/>
        <v>16</v>
      </c>
      <c r="AQ36" s="12">
        <f t="shared" si="15"/>
        <v>42.3</v>
      </c>
      <c r="AR36" s="12">
        <f t="shared" si="15"/>
        <v>79.400000000000006</v>
      </c>
      <c r="AS36" s="12">
        <f t="shared" si="16"/>
        <v>18.5</v>
      </c>
      <c r="AT36" s="12">
        <f t="shared" si="16"/>
        <v>30.099999999999998</v>
      </c>
      <c r="AU36" s="12">
        <f t="shared" si="10"/>
        <v>72.5</v>
      </c>
      <c r="AV36" s="12">
        <f t="shared" si="16"/>
        <v>86.5</v>
      </c>
      <c r="AW36" s="12">
        <f t="shared" si="17"/>
        <v>71.099999999999994</v>
      </c>
      <c r="AX36" s="12">
        <f t="shared" si="11"/>
        <v>18.600000000000009</v>
      </c>
      <c r="AY36" s="9"/>
      <c r="AZ36" s="12">
        <f t="shared" si="18"/>
        <v>84.6</v>
      </c>
      <c r="BA36" s="12">
        <f t="shared" si="14"/>
        <v>21.099999999999998</v>
      </c>
      <c r="BB36" s="12">
        <f t="shared" si="12"/>
        <v>70.5</v>
      </c>
      <c r="BC36" s="12">
        <f t="shared" si="12"/>
        <v>55.1</v>
      </c>
      <c r="BD36" s="12">
        <f t="shared" si="12"/>
        <v>70.5</v>
      </c>
      <c r="BE36" s="12">
        <f t="shared" si="12"/>
        <v>71.099999999999994</v>
      </c>
      <c r="BF36" s="12">
        <f t="shared" si="13"/>
        <v>47.4</v>
      </c>
      <c r="BG36" s="12">
        <f t="shared" si="13"/>
        <v>70.5</v>
      </c>
      <c r="BH36" s="12">
        <f t="shared" si="13"/>
        <v>58.9</v>
      </c>
      <c r="BI36" s="12">
        <f t="shared" si="13"/>
        <v>89.7</v>
      </c>
    </row>
    <row r="37" spans="1:61" ht="15.75" customHeight="1">
      <c r="A37" s="1" t="s">
        <v>132</v>
      </c>
      <c r="B37" s="3" t="s">
        <v>106</v>
      </c>
      <c r="C37" s="4" t="s">
        <v>86</v>
      </c>
      <c r="D37" s="4">
        <v>39</v>
      </c>
      <c r="E37" s="4">
        <v>1035</v>
      </c>
      <c r="F37" s="4">
        <v>39</v>
      </c>
      <c r="G37" s="4">
        <v>1035</v>
      </c>
      <c r="H37" s="4">
        <v>18.100000000000001</v>
      </c>
      <c r="I37" s="4">
        <v>0.57499999999999996</v>
      </c>
      <c r="J37" s="4">
        <v>0.54600000000000004</v>
      </c>
      <c r="K37" s="4">
        <v>0.378</v>
      </c>
      <c r="L37" s="4">
        <v>0.23100000000000001</v>
      </c>
      <c r="M37" s="4">
        <v>7.1</v>
      </c>
      <c r="N37" s="4">
        <v>12.3</v>
      </c>
      <c r="O37" s="4">
        <v>19.8</v>
      </c>
      <c r="P37" s="4">
        <v>2.6</v>
      </c>
      <c r="Q37" s="4">
        <v>4.8</v>
      </c>
      <c r="R37" s="4">
        <v>18.100000000000001</v>
      </c>
      <c r="S37" s="4">
        <v>18.7</v>
      </c>
      <c r="T37" s="4">
        <v>108</v>
      </c>
      <c r="U37" s="4">
        <v>93</v>
      </c>
      <c r="V37" s="4">
        <v>0</v>
      </c>
      <c r="W37" s="4">
        <v>1.8</v>
      </c>
      <c r="X37" s="4">
        <v>2.9</v>
      </c>
      <c r="Y37" s="4">
        <v>4.7</v>
      </c>
      <c r="Z37" s="4">
        <v>0.183</v>
      </c>
      <c r="AA37" s="13">
        <f t="shared" si="0"/>
        <v>107.27611940298507</v>
      </c>
      <c r="AB37" s="5">
        <f t="shared" si="4"/>
        <v>1.08</v>
      </c>
      <c r="AC37" s="3">
        <f t="shared" si="2"/>
        <v>15</v>
      </c>
      <c r="AD37" s="9">
        <f t="shared" si="5"/>
        <v>1.1499999999999999</v>
      </c>
      <c r="AE37" s="16">
        <f t="shared" si="6"/>
        <v>1.0588235294117647</v>
      </c>
      <c r="AF37" s="16">
        <f t="shared" si="7"/>
        <v>1.0939226519337015</v>
      </c>
      <c r="AG37" s="9"/>
      <c r="AH37" s="9"/>
      <c r="AI37" s="12">
        <f t="shared" si="8"/>
        <v>71.099999999999994</v>
      </c>
      <c r="AJ37" s="12">
        <f t="shared" si="9"/>
        <v>78.2</v>
      </c>
      <c r="AK37" s="12">
        <f t="shared" si="9"/>
        <v>82</v>
      </c>
      <c r="AL37" s="12">
        <f t="shared" si="9"/>
        <v>82.6</v>
      </c>
      <c r="AM37" s="12">
        <f t="shared" si="9"/>
        <v>83.899999999999991</v>
      </c>
      <c r="AN37" s="12">
        <f t="shared" si="9"/>
        <v>52.5</v>
      </c>
      <c r="AO37" s="12">
        <f t="shared" si="15"/>
        <v>44.800000000000004</v>
      </c>
      <c r="AP37" s="12">
        <f t="shared" si="15"/>
        <v>76.900000000000006</v>
      </c>
      <c r="AQ37" s="12">
        <f t="shared" si="15"/>
        <v>71.7</v>
      </c>
      <c r="AR37" s="12">
        <f t="shared" si="15"/>
        <v>74.3</v>
      </c>
      <c r="AS37" s="12">
        <f t="shared" si="16"/>
        <v>84.6</v>
      </c>
      <c r="AT37" s="12">
        <f t="shared" si="16"/>
        <v>94.8</v>
      </c>
      <c r="AU37" s="12">
        <f t="shared" si="10"/>
        <v>31.5</v>
      </c>
      <c r="AV37" s="12">
        <f t="shared" si="16"/>
        <v>52.5</v>
      </c>
      <c r="AW37" s="12">
        <f t="shared" si="17"/>
        <v>76.2</v>
      </c>
      <c r="AX37" s="12">
        <f t="shared" si="11"/>
        <v>96.2</v>
      </c>
      <c r="AY37" s="9"/>
      <c r="AZ37" s="12">
        <f t="shared" si="18"/>
        <v>82</v>
      </c>
      <c r="BA37" s="12">
        <f t="shared" si="14"/>
        <v>96.1</v>
      </c>
      <c r="BB37" s="12">
        <f t="shared" si="12"/>
        <v>92.9</v>
      </c>
      <c r="BC37" s="12">
        <f t="shared" si="12"/>
        <v>92.9</v>
      </c>
      <c r="BD37" s="12">
        <f t="shared" si="12"/>
        <v>82.6</v>
      </c>
      <c r="BE37" s="12">
        <f t="shared" si="12"/>
        <v>76.2</v>
      </c>
      <c r="BF37" s="12">
        <f t="shared" si="13"/>
        <v>90.3</v>
      </c>
      <c r="BG37" s="12">
        <f t="shared" si="13"/>
        <v>82.6</v>
      </c>
      <c r="BH37" s="12">
        <f t="shared" si="13"/>
        <v>77.5</v>
      </c>
      <c r="BI37" s="12">
        <f t="shared" si="13"/>
        <v>62.1</v>
      </c>
    </row>
    <row r="38" spans="1:61" ht="15.75" customHeight="1">
      <c r="A38" s="1" t="s">
        <v>133</v>
      </c>
      <c r="B38" s="3" t="s">
        <v>88</v>
      </c>
      <c r="C38" s="4" t="s">
        <v>8</v>
      </c>
      <c r="D38" s="4">
        <v>30</v>
      </c>
      <c r="E38" s="4">
        <v>1018</v>
      </c>
      <c r="F38" s="4">
        <v>30</v>
      </c>
      <c r="G38" s="4">
        <v>1018</v>
      </c>
      <c r="H38" s="4">
        <v>17.5</v>
      </c>
      <c r="I38" s="4">
        <v>0.51</v>
      </c>
      <c r="J38" s="4">
        <v>0.46</v>
      </c>
      <c r="K38" s="4">
        <v>0.54</v>
      </c>
      <c r="L38" s="4">
        <v>0.29799999999999999</v>
      </c>
      <c r="M38" s="4">
        <v>2.7</v>
      </c>
      <c r="N38" s="4">
        <v>7.3</v>
      </c>
      <c r="O38" s="4">
        <v>17.600000000000001</v>
      </c>
      <c r="P38" s="4">
        <v>2.8</v>
      </c>
      <c r="Q38" s="4">
        <v>1.7</v>
      </c>
      <c r="R38" s="4">
        <v>9.1</v>
      </c>
      <c r="S38" s="4">
        <v>24.9</v>
      </c>
      <c r="T38" s="4">
        <v>103</v>
      </c>
      <c r="U38" s="4">
        <v>102</v>
      </c>
      <c r="V38" s="4">
        <v>0</v>
      </c>
      <c r="W38" s="4">
        <v>1.5</v>
      </c>
      <c r="X38" s="4">
        <v>1.5</v>
      </c>
      <c r="Y38" s="4">
        <v>3</v>
      </c>
      <c r="Z38" s="4">
        <v>0.11899999999999999</v>
      </c>
      <c r="AA38" s="13">
        <f t="shared" si="0"/>
        <v>95.149253731343279</v>
      </c>
      <c r="AB38" s="5">
        <f t="shared" si="4"/>
        <v>1.03</v>
      </c>
      <c r="AC38" s="3">
        <f t="shared" si="2"/>
        <v>1</v>
      </c>
      <c r="AD38" s="9">
        <f t="shared" si="5"/>
        <v>1.02</v>
      </c>
      <c r="AE38" s="16">
        <f t="shared" si="6"/>
        <v>0.70682730923694792</v>
      </c>
      <c r="AF38" s="16">
        <f t="shared" si="7"/>
        <v>1.9340659340659343</v>
      </c>
      <c r="AG38" s="9"/>
      <c r="AH38" s="9"/>
      <c r="AI38" s="12">
        <f t="shared" si="8"/>
        <v>42.9</v>
      </c>
      <c r="AJ38" s="12">
        <f t="shared" si="9"/>
        <v>77.5</v>
      </c>
      <c r="AK38" s="12">
        <f t="shared" si="9"/>
        <v>78.8</v>
      </c>
      <c r="AL38" s="12">
        <f t="shared" si="9"/>
        <v>44.800000000000004</v>
      </c>
      <c r="AM38" s="12">
        <f t="shared" si="9"/>
        <v>38.4</v>
      </c>
      <c r="AN38" s="12">
        <f t="shared" si="9"/>
        <v>81.399999999999991</v>
      </c>
      <c r="AO38" s="12">
        <f t="shared" si="15"/>
        <v>67.300000000000011</v>
      </c>
      <c r="AP38" s="12">
        <f t="shared" si="15"/>
        <v>35.799999999999997</v>
      </c>
      <c r="AQ38" s="12">
        <f t="shared" si="15"/>
        <v>36.5</v>
      </c>
      <c r="AR38" s="12">
        <f t="shared" si="15"/>
        <v>66.600000000000009</v>
      </c>
      <c r="AS38" s="12">
        <f t="shared" si="16"/>
        <v>89.7</v>
      </c>
      <c r="AT38" s="12">
        <f t="shared" si="16"/>
        <v>60.8</v>
      </c>
      <c r="AU38" s="12">
        <f t="shared" si="10"/>
        <v>91.1</v>
      </c>
      <c r="AV38" s="12">
        <f t="shared" si="16"/>
        <v>88.4</v>
      </c>
      <c r="AW38" s="12">
        <f t="shared" si="17"/>
        <v>58.3</v>
      </c>
      <c r="AX38" s="12">
        <f t="shared" si="11"/>
        <v>62.2</v>
      </c>
      <c r="AY38" s="9"/>
      <c r="AZ38" s="12">
        <f t="shared" si="18"/>
        <v>74.3</v>
      </c>
      <c r="BA38" s="12">
        <f t="shared" si="14"/>
        <v>83.3</v>
      </c>
      <c r="BB38" s="12">
        <f t="shared" si="12"/>
        <v>81.399999999999991</v>
      </c>
      <c r="BC38" s="12">
        <f t="shared" si="12"/>
        <v>76.2</v>
      </c>
      <c r="BD38" s="12">
        <f t="shared" si="12"/>
        <v>44.800000000000004</v>
      </c>
      <c r="BE38" s="12">
        <f t="shared" si="12"/>
        <v>58.3</v>
      </c>
      <c r="BF38" s="12">
        <f t="shared" si="13"/>
        <v>67.900000000000006</v>
      </c>
      <c r="BG38" s="12">
        <f t="shared" si="13"/>
        <v>44.800000000000004</v>
      </c>
      <c r="BH38" s="12">
        <f t="shared" si="13"/>
        <v>44.800000000000004</v>
      </c>
      <c r="BI38" s="12">
        <f t="shared" si="13"/>
        <v>92.9</v>
      </c>
    </row>
    <row r="39" spans="1:61" ht="15.75" customHeight="1">
      <c r="A39" s="1" t="s">
        <v>134</v>
      </c>
      <c r="B39" s="3" t="s">
        <v>115</v>
      </c>
      <c r="C39" s="4" t="s">
        <v>91</v>
      </c>
      <c r="D39" s="4">
        <v>39</v>
      </c>
      <c r="E39" s="4">
        <v>1013</v>
      </c>
      <c r="F39" s="4">
        <v>39</v>
      </c>
      <c r="G39" s="4">
        <v>1013</v>
      </c>
      <c r="H39" s="4">
        <v>13.6</v>
      </c>
      <c r="I39" s="4">
        <v>0.621</v>
      </c>
      <c r="J39" s="4">
        <v>0.60399999999999998</v>
      </c>
      <c r="K39" s="4">
        <v>0.55400000000000005</v>
      </c>
      <c r="L39" s="4">
        <v>0.15</v>
      </c>
      <c r="M39" s="4">
        <v>3.8</v>
      </c>
      <c r="N39" s="4">
        <v>11.4</v>
      </c>
      <c r="O39" s="4">
        <v>17.100000000000001</v>
      </c>
      <c r="P39" s="4">
        <v>1</v>
      </c>
      <c r="Q39" s="4">
        <v>1.7</v>
      </c>
      <c r="R39" s="4">
        <v>18.600000000000001</v>
      </c>
      <c r="S39" s="4">
        <v>16.399999999999999</v>
      </c>
      <c r="T39" s="4">
        <v>108</v>
      </c>
      <c r="U39" s="4">
        <v>104</v>
      </c>
      <c r="V39" s="4">
        <v>0</v>
      </c>
      <c r="W39" s="4">
        <v>1.6</v>
      </c>
      <c r="X39" s="4">
        <v>1.1000000000000001</v>
      </c>
      <c r="Y39" s="4">
        <v>2.7</v>
      </c>
      <c r="Z39" s="4">
        <v>0.106</v>
      </c>
      <c r="AA39" s="13">
        <f t="shared" si="0"/>
        <v>115.85820895522387</v>
      </c>
      <c r="AB39" s="5">
        <f t="shared" si="4"/>
        <v>1.08</v>
      </c>
      <c r="AC39" s="3">
        <f t="shared" si="2"/>
        <v>4</v>
      </c>
      <c r="AD39" s="9">
        <f t="shared" si="5"/>
        <v>1.242</v>
      </c>
      <c r="AE39" s="16">
        <f t="shared" si="6"/>
        <v>1.0426829268292686</v>
      </c>
      <c r="AF39" s="16">
        <f t="shared" si="7"/>
        <v>0.91935483870967738</v>
      </c>
      <c r="AG39" s="9"/>
      <c r="AH39" s="9"/>
      <c r="AI39" s="12">
        <f t="shared" si="8"/>
        <v>71.099999999999994</v>
      </c>
      <c r="AJ39" s="12">
        <f t="shared" si="9"/>
        <v>76.900000000000006</v>
      </c>
      <c r="AK39" s="12">
        <f t="shared" si="9"/>
        <v>56.399999999999991</v>
      </c>
      <c r="AL39" s="12">
        <f t="shared" si="9"/>
        <v>96.7</v>
      </c>
      <c r="AM39" s="12">
        <f t="shared" si="9"/>
        <v>95.5</v>
      </c>
      <c r="AN39" s="12">
        <f t="shared" si="9"/>
        <v>82.6</v>
      </c>
      <c r="AO39" s="12">
        <f t="shared" si="15"/>
        <v>25</v>
      </c>
      <c r="AP39" s="12">
        <f t="shared" si="15"/>
        <v>49.3</v>
      </c>
      <c r="AQ39" s="12">
        <f t="shared" si="15"/>
        <v>67.300000000000011</v>
      </c>
      <c r="AR39" s="12">
        <f t="shared" si="15"/>
        <v>62.8</v>
      </c>
      <c r="AS39" s="12">
        <f t="shared" si="16"/>
        <v>13.4</v>
      </c>
      <c r="AT39" s="12">
        <f t="shared" si="16"/>
        <v>60.8</v>
      </c>
      <c r="AU39" s="12">
        <f t="shared" si="10"/>
        <v>28.900000000000006</v>
      </c>
      <c r="AV39" s="12">
        <f t="shared" si="16"/>
        <v>35.199999999999996</v>
      </c>
      <c r="AW39" s="12">
        <f t="shared" si="17"/>
        <v>76.2</v>
      </c>
      <c r="AX39" s="12">
        <f t="shared" si="11"/>
        <v>53.3</v>
      </c>
      <c r="AY39" s="9"/>
      <c r="AZ39" s="12">
        <f t="shared" si="18"/>
        <v>76.2</v>
      </c>
      <c r="BA39" s="12">
        <f t="shared" si="14"/>
        <v>73.7</v>
      </c>
      <c r="BB39" s="12">
        <f t="shared" si="12"/>
        <v>74.3</v>
      </c>
      <c r="BC39" s="12">
        <f t="shared" si="12"/>
        <v>70.5</v>
      </c>
      <c r="BD39" s="12">
        <f t="shared" si="12"/>
        <v>96.7</v>
      </c>
      <c r="BE39" s="12">
        <f t="shared" si="12"/>
        <v>76.2</v>
      </c>
      <c r="BF39" s="12">
        <f t="shared" si="13"/>
        <v>75.599999999999994</v>
      </c>
      <c r="BG39" s="12">
        <f t="shared" si="13"/>
        <v>96.7</v>
      </c>
      <c r="BH39" s="12">
        <f t="shared" si="13"/>
        <v>76.2</v>
      </c>
      <c r="BI39" s="12">
        <f t="shared" si="13"/>
        <v>53.800000000000004</v>
      </c>
    </row>
    <row r="40" spans="1:61" ht="15.75" customHeight="1">
      <c r="A40" s="1" t="s">
        <v>135</v>
      </c>
      <c r="B40" s="3" t="s">
        <v>83</v>
      </c>
      <c r="C40" s="4" t="s">
        <v>86</v>
      </c>
      <c r="D40" s="4">
        <v>40</v>
      </c>
      <c r="E40" s="4">
        <v>990</v>
      </c>
      <c r="F40" s="4">
        <v>40</v>
      </c>
      <c r="G40" s="4">
        <v>990</v>
      </c>
      <c r="H40" s="4">
        <v>16.100000000000001</v>
      </c>
      <c r="I40" s="4">
        <v>0.52</v>
      </c>
      <c r="J40" s="4">
        <v>0.5</v>
      </c>
      <c r="K40" s="4">
        <v>0.13700000000000001</v>
      </c>
      <c r="L40" s="4">
        <v>0.36299999999999999</v>
      </c>
      <c r="M40" s="4">
        <v>8.6999999999999993</v>
      </c>
      <c r="N40" s="4">
        <v>16.8</v>
      </c>
      <c r="O40" s="4">
        <v>6.8</v>
      </c>
      <c r="P40" s="4">
        <v>1.5</v>
      </c>
      <c r="Q40" s="4">
        <v>3.5</v>
      </c>
      <c r="R40" s="4">
        <v>11.4</v>
      </c>
      <c r="S40" s="4">
        <v>20.6</v>
      </c>
      <c r="T40" s="4">
        <v>103</v>
      </c>
      <c r="U40" s="4">
        <v>106</v>
      </c>
      <c r="V40" s="4">
        <v>0</v>
      </c>
      <c r="W40" s="4">
        <v>1.2</v>
      </c>
      <c r="X40" s="4">
        <v>0.9</v>
      </c>
      <c r="Y40" s="4">
        <v>2</v>
      </c>
      <c r="Z40" s="4">
        <v>8.2000000000000003E-2</v>
      </c>
      <c r="AA40" s="13">
        <f t="shared" si="0"/>
        <v>97.014925373134332</v>
      </c>
      <c r="AB40" s="5">
        <f t="shared" si="4"/>
        <v>1.03</v>
      </c>
      <c r="AC40" s="3">
        <f t="shared" si="2"/>
        <v>-3</v>
      </c>
      <c r="AD40" s="9">
        <f t="shared" si="5"/>
        <v>1.04</v>
      </c>
      <c r="AE40" s="16">
        <f t="shared" si="6"/>
        <v>0.33009708737864074</v>
      </c>
      <c r="AF40" s="16">
        <f t="shared" si="7"/>
        <v>0.59649122807017541</v>
      </c>
      <c r="AG40" s="9"/>
      <c r="AH40" s="9"/>
      <c r="AI40" s="12">
        <f t="shared" si="8"/>
        <v>80.100000000000009</v>
      </c>
      <c r="AJ40" s="12">
        <f t="shared" si="9"/>
        <v>76.2</v>
      </c>
      <c r="AK40" s="12">
        <f t="shared" si="9"/>
        <v>73.7</v>
      </c>
      <c r="AL40" s="12">
        <f t="shared" si="9"/>
        <v>48</v>
      </c>
      <c r="AM40" s="12">
        <f t="shared" si="9"/>
        <v>61.5</v>
      </c>
      <c r="AN40" s="12">
        <f t="shared" si="9"/>
        <v>25</v>
      </c>
      <c r="AO40" s="12">
        <f t="shared" si="15"/>
        <v>80.7</v>
      </c>
      <c r="AP40" s="12">
        <f t="shared" si="15"/>
        <v>84.6</v>
      </c>
      <c r="AQ40" s="12">
        <f t="shared" si="15"/>
        <v>91.600000000000009</v>
      </c>
      <c r="AR40" s="12">
        <f t="shared" si="15"/>
        <v>12.8</v>
      </c>
      <c r="AS40" s="12">
        <f t="shared" si="16"/>
        <v>31.4</v>
      </c>
      <c r="AT40" s="12">
        <f t="shared" si="16"/>
        <v>85.2</v>
      </c>
      <c r="AU40" s="12">
        <f t="shared" si="10"/>
        <v>75.7</v>
      </c>
      <c r="AV40" s="12">
        <f t="shared" si="16"/>
        <v>68.5</v>
      </c>
      <c r="AW40" s="12">
        <f t="shared" si="17"/>
        <v>58.3</v>
      </c>
      <c r="AX40" s="12">
        <f t="shared" si="11"/>
        <v>41.7</v>
      </c>
      <c r="AY40" s="9"/>
      <c r="AZ40" s="12">
        <f t="shared" si="18"/>
        <v>70.5</v>
      </c>
      <c r="BA40" s="12">
        <f t="shared" si="14"/>
        <v>66</v>
      </c>
      <c r="BB40" s="12">
        <f t="shared" si="12"/>
        <v>68.5</v>
      </c>
      <c r="BC40" s="12">
        <f t="shared" si="12"/>
        <v>56.399999999999991</v>
      </c>
      <c r="BD40" s="12">
        <f t="shared" si="12"/>
        <v>48</v>
      </c>
      <c r="BE40" s="12">
        <f t="shared" si="12"/>
        <v>58.3</v>
      </c>
      <c r="BF40" s="12">
        <f t="shared" si="13"/>
        <v>54.400000000000006</v>
      </c>
      <c r="BG40" s="12">
        <f t="shared" si="13"/>
        <v>48</v>
      </c>
      <c r="BH40" s="12">
        <f t="shared" si="13"/>
        <v>10.199999999999999</v>
      </c>
      <c r="BI40" s="12">
        <f t="shared" si="13"/>
        <v>25</v>
      </c>
    </row>
    <row r="41" spans="1:61" ht="15.75" customHeight="1">
      <c r="A41" s="1" t="s">
        <v>136</v>
      </c>
      <c r="B41" s="3" t="s">
        <v>81</v>
      </c>
      <c r="C41" s="4" t="s">
        <v>91</v>
      </c>
      <c r="D41" s="4">
        <v>39</v>
      </c>
      <c r="E41" s="4">
        <v>983</v>
      </c>
      <c r="F41" s="4">
        <v>39</v>
      </c>
      <c r="G41" s="4">
        <v>983</v>
      </c>
      <c r="H41" s="4">
        <v>20.6</v>
      </c>
      <c r="I41" s="4">
        <v>0.60699999999999998</v>
      </c>
      <c r="J41" s="4">
        <v>0.57099999999999995</v>
      </c>
      <c r="K41" s="4">
        <v>1.2E-2</v>
      </c>
      <c r="L41" s="4">
        <v>0.38400000000000001</v>
      </c>
      <c r="M41" s="4">
        <v>13.2</v>
      </c>
      <c r="N41" s="4">
        <v>19</v>
      </c>
      <c r="O41" s="4">
        <v>10.4</v>
      </c>
      <c r="P41" s="4">
        <v>1.7</v>
      </c>
      <c r="Q41" s="4">
        <v>3</v>
      </c>
      <c r="R41" s="4">
        <v>16.899999999999999</v>
      </c>
      <c r="S41" s="4">
        <v>19.8</v>
      </c>
      <c r="T41" s="4">
        <v>113</v>
      </c>
      <c r="U41" s="4">
        <v>111</v>
      </c>
      <c r="V41" s="4">
        <v>0</v>
      </c>
      <c r="W41" s="4">
        <v>2.7</v>
      </c>
      <c r="X41" s="4">
        <v>0.1</v>
      </c>
      <c r="Y41" s="4">
        <v>2.9</v>
      </c>
      <c r="Z41" s="4">
        <v>0.11600000000000001</v>
      </c>
      <c r="AA41" s="13">
        <f t="shared" si="0"/>
        <v>113.24626865671641</v>
      </c>
      <c r="AB41" s="5">
        <f t="shared" si="4"/>
        <v>1.1299999999999999</v>
      </c>
      <c r="AC41" s="3">
        <f t="shared" si="2"/>
        <v>2</v>
      </c>
      <c r="AD41" s="9">
        <f t="shared" si="5"/>
        <v>1.214</v>
      </c>
      <c r="AE41" s="16">
        <f t="shared" si="6"/>
        <v>0.5252525252525253</v>
      </c>
      <c r="AF41" s="16">
        <f t="shared" si="7"/>
        <v>0.61538461538461542</v>
      </c>
      <c r="AG41" s="9"/>
      <c r="AH41" s="9"/>
      <c r="AI41" s="12">
        <f t="shared" si="8"/>
        <v>71.099999999999994</v>
      </c>
      <c r="AJ41" s="12">
        <f t="shared" si="9"/>
        <v>75.599999999999994</v>
      </c>
      <c r="AK41" s="12">
        <f t="shared" si="9"/>
        <v>92.9</v>
      </c>
      <c r="AL41" s="12">
        <f t="shared" si="9"/>
        <v>92.300000000000011</v>
      </c>
      <c r="AM41" s="12">
        <f t="shared" si="9"/>
        <v>89.1</v>
      </c>
      <c r="AN41" s="12">
        <f t="shared" si="9"/>
        <v>9.6</v>
      </c>
      <c r="AO41" s="12">
        <f t="shared" si="15"/>
        <v>87.1</v>
      </c>
      <c r="AP41" s="12">
        <f t="shared" si="15"/>
        <v>98.7</v>
      </c>
      <c r="AQ41" s="12">
        <f t="shared" si="15"/>
        <v>96.7</v>
      </c>
      <c r="AR41" s="12">
        <f t="shared" si="15"/>
        <v>30.7</v>
      </c>
      <c r="AS41" s="12">
        <f t="shared" si="16"/>
        <v>41</v>
      </c>
      <c r="AT41" s="12">
        <f t="shared" si="16"/>
        <v>80.100000000000009</v>
      </c>
      <c r="AU41" s="12">
        <f t="shared" si="10"/>
        <v>37.9</v>
      </c>
      <c r="AV41" s="12">
        <f t="shared" si="16"/>
        <v>59.599999999999994</v>
      </c>
      <c r="AW41" s="12">
        <f t="shared" si="17"/>
        <v>84.6</v>
      </c>
      <c r="AX41" s="12">
        <f t="shared" si="11"/>
        <v>18.600000000000009</v>
      </c>
      <c r="AY41" s="9"/>
      <c r="AZ41" s="12">
        <f t="shared" si="18"/>
        <v>91</v>
      </c>
      <c r="BA41" s="12">
        <f t="shared" si="14"/>
        <v>21.099999999999998</v>
      </c>
      <c r="BB41" s="12">
        <f t="shared" si="12"/>
        <v>80.100000000000009</v>
      </c>
      <c r="BC41" s="12">
        <f t="shared" si="12"/>
        <v>75</v>
      </c>
      <c r="BD41" s="12">
        <f t="shared" si="12"/>
        <v>92.300000000000011</v>
      </c>
      <c r="BE41" s="12">
        <f t="shared" si="12"/>
        <v>84.6</v>
      </c>
      <c r="BF41" s="12">
        <f t="shared" si="13"/>
        <v>70.5</v>
      </c>
      <c r="BG41" s="12">
        <f t="shared" si="13"/>
        <v>92.300000000000011</v>
      </c>
      <c r="BH41" s="12">
        <f t="shared" si="13"/>
        <v>26.200000000000003</v>
      </c>
      <c r="BI41" s="12">
        <f t="shared" si="13"/>
        <v>28.199999999999996</v>
      </c>
    </row>
    <row r="42" spans="1:61" ht="15.75" customHeight="1">
      <c r="A42" s="1" t="s">
        <v>137</v>
      </c>
      <c r="B42" s="3" t="s">
        <v>90</v>
      </c>
      <c r="C42" s="4" t="s">
        <v>86</v>
      </c>
      <c r="D42" s="4">
        <v>40</v>
      </c>
      <c r="E42" s="4">
        <v>972</v>
      </c>
      <c r="F42" s="4">
        <v>40</v>
      </c>
      <c r="G42" s="4">
        <v>972</v>
      </c>
      <c r="H42" s="4">
        <v>9.1</v>
      </c>
      <c r="I42" s="4">
        <v>0.58699999999999997</v>
      </c>
      <c r="J42" s="4">
        <v>0.56499999999999995</v>
      </c>
      <c r="K42" s="4">
        <v>0.65600000000000003</v>
      </c>
      <c r="L42" s="4">
        <v>0.14599999999999999</v>
      </c>
      <c r="M42" s="4">
        <v>2.6</v>
      </c>
      <c r="N42" s="4">
        <v>8.6</v>
      </c>
      <c r="O42" s="4">
        <v>10.5</v>
      </c>
      <c r="P42" s="4">
        <v>1.7</v>
      </c>
      <c r="Q42" s="4">
        <v>1</v>
      </c>
      <c r="R42" s="4">
        <v>21.2</v>
      </c>
      <c r="S42" s="4">
        <v>12.3</v>
      </c>
      <c r="T42" s="4">
        <v>100</v>
      </c>
      <c r="U42" s="4">
        <v>103</v>
      </c>
      <c r="V42" s="4">
        <v>0</v>
      </c>
      <c r="W42" s="4">
        <v>0.5</v>
      </c>
      <c r="X42" s="4">
        <v>1.3</v>
      </c>
      <c r="Y42" s="4">
        <v>1.8</v>
      </c>
      <c r="Z42" s="4">
        <v>7.3999999999999996E-2</v>
      </c>
      <c r="AA42" s="13">
        <f t="shared" si="0"/>
        <v>109.51492537313432</v>
      </c>
      <c r="AB42" s="5">
        <f t="shared" si="4"/>
        <v>1</v>
      </c>
      <c r="AC42" s="3">
        <f t="shared" si="2"/>
        <v>-3</v>
      </c>
      <c r="AD42" s="9">
        <f t="shared" si="5"/>
        <v>1.1739999999999999</v>
      </c>
      <c r="AE42" s="16">
        <f t="shared" si="6"/>
        <v>0.85365853658536583</v>
      </c>
      <c r="AF42" s="16">
        <f t="shared" si="7"/>
        <v>0.49528301886792453</v>
      </c>
      <c r="AG42" s="9"/>
      <c r="AH42" s="9"/>
      <c r="AI42" s="12">
        <f t="shared" si="8"/>
        <v>80.100000000000009</v>
      </c>
      <c r="AJ42" s="12">
        <f t="shared" si="9"/>
        <v>75</v>
      </c>
      <c r="AK42" s="12">
        <f t="shared" si="9"/>
        <v>28.799999999999997</v>
      </c>
      <c r="AL42" s="12">
        <f t="shared" si="9"/>
        <v>87.8</v>
      </c>
      <c r="AM42" s="12">
        <f t="shared" si="9"/>
        <v>88.4</v>
      </c>
      <c r="AN42" s="12">
        <f t="shared" si="9"/>
        <v>92.9</v>
      </c>
      <c r="AO42" s="12">
        <f t="shared" si="15"/>
        <v>24.3</v>
      </c>
      <c r="AP42" s="12">
        <f t="shared" si="15"/>
        <v>33.900000000000006</v>
      </c>
      <c r="AQ42" s="12">
        <f t="shared" si="15"/>
        <v>53.2</v>
      </c>
      <c r="AR42" s="12">
        <f t="shared" si="15"/>
        <v>31.4</v>
      </c>
      <c r="AS42" s="12">
        <f t="shared" si="16"/>
        <v>41</v>
      </c>
      <c r="AT42" s="12">
        <f t="shared" si="16"/>
        <v>35.799999999999997</v>
      </c>
      <c r="AU42" s="12">
        <f t="shared" si="10"/>
        <v>19.899999999999991</v>
      </c>
      <c r="AV42" s="12">
        <f t="shared" si="16"/>
        <v>9.6</v>
      </c>
      <c r="AW42" s="12">
        <f t="shared" si="17"/>
        <v>47.4</v>
      </c>
      <c r="AX42" s="12">
        <f t="shared" si="11"/>
        <v>58.4</v>
      </c>
      <c r="AY42" s="9"/>
      <c r="AZ42" s="12">
        <f t="shared" si="18"/>
        <v>56.999999999999993</v>
      </c>
      <c r="BA42" s="12">
        <f t="shared" si="14"/>
        <v>79.400000000000006</v>
      </c>
      <c r="BB42" s="12">
        <f t="shared" si="12"/>
        <v>66.600000000000009</v>
      </c>
      <c r="BC42" s="12">
        <f t="shared" si="12"/>
        <v>50.6</v>
      </c>
      <c r="BD42" s="12">
        <f t="shared" si="12"/>
        <v>87.8</v>
      </c>
      <c r="BE42" s="12">
        <f t="shared" si="12"/>
        <v>47.4</v>
      </c>
      <c r="BF42" s="12">
        <f t="shared" si="13"/>
        <v>54.400000000000006</v>
      </c>
      <c r="BG42" s="12">
        <f t="shared" si="13"/>
        <v>87.8</v>
      </c>
      <c r="BH42" s="12">
        <f t="shared" si="13"/>
        <v>56.399999999999991</v>
      </c>
      <c r="BI42" s="12">
        <f t="shared" si="13"/>
        <v>19.8</v>
      </c>
    </row>
    <row r="43" spans="1:61" ht="15.75" customHeight="1">
      <c r="A43" s="1" t="s">
        <v>138</v>
      </c>
      <c r="B43" s="3" t="s">
        <v>128</v>
      </c>
      <c r="C43" s="4" t="s">
        <v>8</v>
      </c>
      <c r="D43" s="4">
        <v>40</v>
      </c>
      <c r="E43" s="4">
        <v>950</v>
      </c>
      <c r="F43" s="4">
        <v>40</v>
      </c>
      <c r="G43" s="4">
        <v>950</v>
      </c>
      <c r="H43" s="4">
        <v>12</v>
      </c>
      <c r="I43" s="4">
        <v>0.53700000000000003</v>
      </c>
      <c r="J43" s="4">
        <v>0.498</v>
      </c>
      <c r="K43" s="4">
        <v>0.215</v>
      </c>
      <c r="L43" s="4">
        <v>0.23300000000000001</v>
      </c>
      <c r="M43" s="4">
        <v>1.5</v>
      </c>
      <c r="N43" s="4">
        <v>4.8</v>
      </c>
      <c r="O43" s="4">
        <v>26.1</v>
      </c>
      <c r="P43" s="4">
        <v>1.7</v>
      </c>
      <c r="Q43" s="4">
        <v>0.6</v>
      </c>
      <c r="R43" s="4">
        <v>20.7</v>
      </c>
      <c r="S43" s="4">
        <v>14.3</v>
      </c>
      <c r="T43" s="4">
        <v>104</v>
      </c>
      <c r="U43" s="4">
        <v>109</v>
      </c>
      <c r="V43" s="4">
        <v>0</v>
      </c>
      <c r="W43" s="4">
        <v>0.9</v>
      </c>
      <c r="X43" s="4">
        <v>0.5</v>
      </c>
      <c r="Y43" s="4">
        <v>1.4</v>
      </c>
      <c r="Z43" s="4">
        <v>5.8999999999999997E-2</v>
      </c>
      <c r="AA43" s="13">
        <f t="shared" si="0"/>
        <v>100.18656716417911</v>
      </c>
      <c r="AB43" s="5">
        <f t="shared" si="4"/>
        <v>1.04</v>
      </c>
      <c r="AC43" s="3">
        <f t="shared" si="2"/>
        <v>-5</v>
      </c>
      <c r="AD43" s="9">
        <f t="shared" si="5"/>
        <v>1.0740000000000001</v>
      </c>
      <c r="AE43" s="16">
        <f t="shared" si="6"/>
        <v>1.8251748251748252</v>
      </c>
      <c r="AF43" s="16">
        <f t="shared" si="7"/>
        <v>1.2608695652173914</v>
      </c>
      <c r="AG43" s="9"/>
      <c r="AH43" s="9"/>
      <c r="AI43" s="12">
        <f t="shared" si="8"/>
        <v>80.100000000000009</v>
      </c>
      <c r="AJ43" s="12">
        <f t="shared" si="9"/>
        <v>74.3</v>
      </c>
      <c r="AK43" s="12">
        <f t="shared" si="9"/>
        <v>46.1</v>
      </c>
      <c r="AL43" s="12">
        <f t="shared" si="9"/>
        <v>64.099999999999994</v>
      </c>
      <c r="AM43" s="12">
        <f t="shared" si="9"/>
        <v>60.199999999999996</v>
      </c>
      <c r="AN43" s="12">
        <f t="shared" si="9"/>
        <v>32</v>
      </c>
      <c r="AO43" s="12">
        <f t="shared" si="15"/>
        <v>46.1</v>
      </c>
      <c r="AP43" s="12">
        <f t="shared" si="15"/>
        <v>16</v>
      </c>
      <c r="AQ43" s="12">
        <f t="shared" si="15"/>
        <v>14.099999999999998</v>
      </c>
      <c r="AR43" s="12">
        <f t="shared" si="15"/>
        <v>89.7</v>
      </c>
      <c r="AS43" s="12">
        <f t="shared" si="16"/>
        <v>41</v>
      </c>
      <c r="AT43" s="12">
        <f t="shared" si="16"/>
        <v>21.7</v>
      </c>
      <c r="AU43" s="12">
        <f t="shared" si="10"/>
        <v>21.799999999999997</v>
      </c>
      <c r="AV43" s="12">
        <f t="shared" si="16"/>
        <v>18.5</v>
      </c>
      <c r="AW43" s="12">
        <f t="shared" si="17"/>
        <v>64.099999999999994</v>
      </c>
      <c r="AX43" s="12">
        <f t="shared" si="11"/>
        <v>27.600000000000009</v>
      </c>
      <c r="AY43" s="9"/>
      <c r="AZ43" s="12">
        <f t="shared" si="18"/>
        <v>63.4</v>
      </c>
      <c r="BA43" s="12">
        <f t="shared" si="14"/>
        <v>50</v>
      </c>
      <c r="BB43" s="12">
        <f t="shared" si="12"/>
        <v>60.199999999999996</v>
      </c>
      <c r="BC43" s="12">
        <f t="shared" si="12"/>
        <v>42.9</v>
      </c>
      <c r="BD43" s="12">
        <f t="shared" si="12"/>
        <v>64.099999999999994</v>
      </c>
      <c r="BE43" s="12">
        <f t="shared" si="12"/>
        <v>64.099999999999994</v>
      </c>
      <c r="BF43" s="12">
        <f t="shared" si="13"/>
        <v>47.4</v>
      </c>
      <c r="BG43" s="12">
        <f t="shared" si="13"/>
        <v>64.099999999999994</v>
      </c>
      <c r="BH43" s="12">
        <f t="shared" si="13"/>
        <v>96.7</v>
      </c>
      <c r="BI43" s="12">
        <f t="shared" si="13"/>
        <v>69.199999999999989</v>
      </c>
    </row>
    <row r="44" spans="1:61" ht="15.75" customHeight="1">
      <c r="A44" s="1" t="s">
        <v>139</v>
      </c>
      <c r="B44" s="3" t="s">
        <v>81</v>
      </c>
      <c r="C44" s="4" t="s">
        <v>8</v>
      </c>
      <c r="D44" s="4">
        <v>40</v>
      </c>
      <c r="E44" s="4">
        <v>931</v>
      </c>
      <c r="F44" s="4">
        <v>40</v>
      </c>
      <c r="G44" s="4">
        <v>931</v>
      </c>
      <c r="H44" s="4">
        <v>6.8</v>
      </c>
      <c r="I44" s="4">
        <v>0.48899999999999999</v>
      </c>
      <c r="J44" s="4">
        <v>0.45700000000000002</v>
      </c>
      <c r="K44" s="4">
        <v>0.46200000000000002</v>
      </c>
      <c r="L44" s="4">
        <v>0.129</v>
      </c>
      <c r="M44" s="4">
        <v>3.4</v>
      </c>
      <c r="N44" s="4">
        <v>5.2</v>
      </c>
      <c r="O44" s="4">
        <v>15.3</v>
      </c>
      <c r="P44" s="4">
        <v>1.2</v>
      </c>
      <c r="Q44" s="4">
        <v>1.1000000000000001</v>
      </c>
      <c r="R44" s="4">
        <v>22.1</v>
      </c>
      <c r="S44" s="4">
        <v>13.1</v>
      </c>
      <c r="T44" s="4">
        <v>95</v>
      </c>
      <c r="U44" s="4">
        <v>118</v>
      </c>
      <c r="V44" s="4">
        <v>0</v>
      </c>
      <c r="W44" s="4">
        <v>0</v>
      </c>
      <c r="X44" s="4">
        <v>-0.8</v>
      </c>
      <c r="Y44" s="4">
        <v>-0.9</v>
      </c>
      <c r="Z44" s="4">
        <v>-3.7999999999999999E-2</v>
      </c>
      <c r="AA44" s="13">
        <f t="shared" si="0"/>
        <v>91.231343283582078</v>
      </c>
      <c r="AB44" s="5">
        <f t="shared" si="4"/>
        <v>0.95</v>
      </c>
      <c r="AC44" s="3">
        <f t="shared" si="2"/>
        <v>-23</v>
      </c>
      <c r="AD44" s="9">
        <f t="shared" si="5"/>
        <v>0.97799999999999998</v>
      </c>
      <c r="AE44" s="16">
        <f t="shared" si="6"/>
        <v>1.16793893129771</v>
      </c>
      <c r="AF44" s="16">
        <f t="shared" si="7"/>
        <v>0.69230769230769229</v>
      </c>
      <c r="AG44" s="9"/>
      <c r="AH44" s="9"/>
      <c r="AI44" s="12">
        <f t="shared" si="8"/>
        <v>80.100000000000009</v>
      </c>
      <c r="AJ44" s="12">
        <f t="shared" si="9"/>
        <v>73.7</v>
      </c>
      <c r="AK44" s="12">
        <f t="shared" si="9"/>
        <v>17.899999999999999</v>
      </c>
      <c r="AL44" s="12">
        <f t="shared" si="9"/>
        <v>32</v>
      </c>
      <c r="AM44" s="12">
        <f t="shared" si="9"/>
        <v>36.5</v>
      </c>
      <c r="AN44" s="12">
        <f t="shared" si="9"/>
        <v>71.099999999999994</v>
      </c>
      <c r="AO44" s="12">
        <f t="shared" si="15"/>
        <v>16.600000000000001</v>
      </c>
      <c r="AP44" s="12">
        <f t="shared" si="15"/>
        <v>45.5</v>
      </c>
      <c r="AQ44" s="12">
        <f t="shared" si="15"/>
        <v>16.600000000000001</v>
      </c>
      <c r="AR44" s="12">
        <f t="shared" si="15"/>
        <v>55.7</v>
      </c>
      <c r="AS44" s="12">
        <f t="shared" si="16"/>
        <v>20.5</v>
      </c>
      <c r="AT44" s="12">
        <f t="shared" si="16"/>
        <v>38.4</v>
      </c>
      <c r="AU44" s="12">
        <f t="shared" si="10"/>
        <v>17.400000000000006</v>
      </c>
      <c r="AV44" s="12">
        <f t="shared" si="16"/>
        <v>12.8</v>
      </c>
      <c r="AW44" s="12">
        <f t="shared" si="17"/>
        <v>30.099999999999998</v>
      </c>
      <c r="AX44" s="12">
        <f t="shared" si="11"/>
        <v>1.2999999999999972</v>
      </c>
      <c r="AY44" s="9"/>
      <c r="AZ44" s="12">
        <f t="shared" si="18"/>
        <v>28.199999999999996</v>
      </c>
      <c r="BA44" s="12">
        <f t="shared" si="14"/>
        <v>0</v>
      </c>
      <c r="BB44" s="12">
        <f t="shared" si="12"/>
        <v>0.6</v>
      </c>
      <c r="BC44" s="12">
        <f t="shared" si="12"/>
        <v>14.7</v>
      </c>
      <c r="BD44" s="12">
        <f t="shared" si="12"/>
        <v>32</v>
      </c>
      <c r="BE44" s="12">
        <f t="shared" si="12"/>
        <v>30.099999999999998</v>
      </c>
      <c r="BF44" s="12">
        <f t="shared" si="13"/>
        <v>14.099999999999998</v>
      </c>
      <c r="BG44" s="12">
        <f t="shared" si="13"/>
        <v>32</v>
      </c>
      <c r="BH44" s="12">
        <f t="shared" si="13"/>
        <v>80.100000000000009</v>
      </c>
      <c r="BI44" s="12">
        <f t="shared" si="13"/>
        <v>33.900000000000006</v>
      </c>
    </row>
    <row r="45" spans="1:61" ht="15.75" customHeight="1">
      <c r="A45" s="1" t="s">
        <v>140</v>
      </c>
      <c r="B45" s="3" t="s">
        <v>115</v>
      </c>
      <c r="C45" s="4" t="s">
        <v>8</v>
      </c>
      <c r="D45" s="4">
        <v>40</v>
      </c>
      <c r="E45" s="4">
        <v>926</v>
      </c>
      <c r="F45" s="4">
        <v>40</v>
      </c>
      <c r="G45" s="4">
        <v>926</v>
      </c>
      <c r="H45" s="4">
        <v>6.6</v>
      </c>
      <c r="I45" s="4">
        <v>0.47</v>
      </c>
      <c r="J45" s="4">
        <v>0.46400000000000002</v>
      </c>
      <c r="K45" s="4">
        <v>0.72499999999999998</v>
      </c>
      <c r="L45" s="4">
        <v>4.9000000000000002E-2</v>
      </c>
      <c r="M45" s="4">
        <v>0.6</v>
      </c>
      <c r="N45" s="4">
        <v>4.2</v>
      </c>
      <c r="O45" s="4">
        <v>30.8</v>
      </c>
      <c r="P45" s="4">
        <v>1</v>
      </c>
      <c r="Q45" s="4">
        <v>0.1</v>
      </c>
      <c r="R45" s="4">
        <v>24.6</v>
      </c>
      <c r="S45" s="4">
        <v>20.3</v>
      </c>
      <c r="T45" s="4">
        <v>86</v>
      </c>
      <c r="U45" s="4">
        <v>108</v>
      </c>
      <c r="V45" s="4">
        <v>0</v>
      </c>
      <c r="W45" s="4">
        <v>-1.4</v>
      </c>
      <c r="X45" s="4">
        <v>0.5</v>
      </c>
      <c r="Y45" s="4">
        <v>-0.9</v>
      </c>
      <c r="Z45" s="4">
        <v>-0.04</v>
      </c>
      <c r="AA45" s="13">
        <f t="shared" si="0"/>
        <v>87.686567164179095</v>
      </c>
      <c r="AB45" s="5">
        <f t="shared" si="4"/>
        <v>0.86</v>
      </c>
      <c r="AC45" s="3">
        <f t="shared" si="2"/>
        <v>-22</v>
      </c>
      <c r="AD45" s="9">
        <f t="shared" si="5"/>
        <v>0.94</v>
      </c>
      <c r="AE45" s="16">
        <f t="shared" si="6"/>
        <v>1.5172413793103448</v>
      </c>
      <c r="AF45" s="16">
        <f t="shared" si="7"/>
        <v>1.2520325203252032</v>
      </c>
      <c r="AG45" s="9"/>
      <c r="AH45" s="9"/>
      <c r="AI45" s="12">
        <f t="shared" si="8"/>
        <v>80.100000000000009</v>
      </c>
      <c r="AJ45" s="12">
        <f t="shared" si="9"/>
        <v>73</v>
      </c>
      <c r="AK45" s="12">
        <f t="shared" si="9"/>
        <v>16.600000000000001</v>
      </c>
      <c r="AL45" s="12">
        <f t="shared" si="9"/>
        <v>26.200000000000003</v>
      </c>
      <c r="AM45" s="12">
        <f t="shared" si="9"/>
        <v>41</v>
      </c>
      <c r="AN45" s="12">
        <f t="shared" si="9"/>
        <v>96.1</v>
      </c>
      <c r="AO45" s="12">
        <f t="shared" si="15"/>
        <v>5.7</v>
      </c>
      <c r="AP45" s="12">
        <f t="shared" si="15"/>
        <v>8.9</v>
      </c>
      <c r="AQ45" s="12">
        <f t="shared" si="15"/>
        <v>5.0999999999999996</v>
      </c>
      <c r="AR45" s="12">
        <f t="shared" si="15"/>
        <v>92.9</v>
      </c>
      <c r="AS45" s="12">
        <f t="shared" si="16"/>
        <v>13.4</v>
      </c>
      <c r="AT45" s="12">
        <f t="shared" si="16"/>
        <v>11.5</v>
      </c>
      <c r="AU45" s="12">
        <f t="shared" si="10"/>
        <v>10.900000000000006</v>
      </c>
      <c r="AV45" s="12">
        <f t="shared" si="16"/>
        <v>64.099999999999994</v>
      </c>
      <c r="AW45" s="12">
        <f t="shared" si="17"/>
        <v>17.299999999999997</v>
      </c>
      <c r="AX45" s="12">
        <f t="shared" si="11"/>
        <v>34</v>
      </c>
      <c r="AY45" s="9"/>
      <c r="AZ45" s="12">
        <f t="shared" si="18"/>
        <v>0</v>
      </c>
      <c r="BA45" s="12">
        <f t="shared" si="14"/>
        <v>50</v>
      </c>
      <c r="BB45" s="12">
        <f t="shared" si="12"/>
        <v>0.6</v>
      </c>
      <c r="BC45" s="12">
        <f t="shared" si="12"/>
        <v>13.4</v>
      </c>
      <c r="BD45" s="12">
        <f t="shared" si="12"/>
        <v>26.200000000000003</v>
      </c>
      <c r="BE45" s="12">
        <f t="shared" si="12"/>
        <v>17.299999999999997</v>
      </c>
      <c r="BF45" s="12">
        <f t="shared" si="13"/>
        <v>15.299999999999999</v>
      </c>
      <c r="BG45" s="12">
        <f t="shared" si="13"/>
        <v>26.200000000000003</v>
      </c>
      <c r="BH45" s="12">
        <f t="shared" si="13"/>
        <v>91</v>
      </c>
      <c r="BI45" s="12">
        <f t="shared" si="13"/>
        <v>67.300000000000011</v>
      </c>
    </row>
    <row r="46" spans="1:61" ht="15.75" customHeight="1">
      <c r="A46" s="1" t="s">
        <v>141</v>
      </c>
      <c r="B46" s="3" t="s">
        <v>115</v>
      </c>
      <c r="C46" s="4" t="s">
        <v>8</v>
      </c>
      <c r="D46" s="4">
        <v>40</v>
      </c>
      <c r="E46" s="4">
        <v>883</v>
      </c>
      <c r="F46" s="4">
        <v>40</v>
      </c>
      <c r="G46" s="4">
        <v>883</v>
      </c>
      <c r="H46" s="4">
        <v>11.8</v>
      </c>
      <c r="I46" s="4">
        <v>0.52900000000000003</v>
      </c>
      <c r="J46" s="4">
        <v>0.48399999999999999</v>
      </c>
      <c r="K46" s="4">
        <v>0.41899999999999998</v>
      </c>
      <c r="L46" s="4">
        <v>0.26500000000000001</v>
      </c>
      <c r="M46" s="4">
        <v>1.7</v>
      </c>
      <c r="N46" s="4">
        <v>4.7</v>
      </c>
      <c r="O46" s="4">
        <v>14.1</v>
      </c>
      <c r="P46" s="4">
        <v>2.4</v>
      </c>
      <c r="Q46" s="4">
        <v>1.9</v>
      </c>
      <c r="R46" s="4">
        <v>16</v>
      </c>
      <c r="S46" s="4">
        <v>17.3</v>
      </c>
      <c r="T46" s="4">
        <v>97</v>
      </c>
      <c r="U46" s="4">
        <v>104</v>
      </c>
      <c r="V46" s="4">
        <v>0</v>
      </c>
      <c r="W46" s="4">
        <v>0.3</v>
      </c>
      <c r="X46" s="4">
        <v>1</v>
      </c>
      <c r="Y46" s="4">
        <v>1.2</v>
      </c>
      <c r="Z46" s="4">
        <v>5.6000000000000001E-2</v>
      </c>
      <c r="AA46" s="13">
        <f t="shared" si="0"/>
        <v>98.694029850746261</v>
      </c>
      <c r="AB46" s="5">
        <f t="shared" si="4"/>
        <v>0.97</v>
      </c>
      <c r="AC46" s="3">
        <f t="shared" si="2"/>
        <v>-7</v>
      </c>
      <c r="AD46" s="9">
        <f t="shared" si="5"/>
        <v>1.0580000000000001</v>
      </c>
      <c r="AE46" s="16">
        <f t="shared" si="6"/>
        <v>0.81502890173410403</v>
      </c>
      <c r="AF46" s="16">
        <f t="shared" si="7"/>
        <v>0.88124999999999998</v>
      </c>
      <c r="AG46" s="9"/>
      <c r="AH46" s="9"/>
      <c r="AI46" s="12">
        <f t="shared" si="8"/>
        <v>80.100000000000009</v>
      </c>
      <c r="AJ46" s="12">
        <f t="shared" si="9"/>
        <v>72.399999999999991</v>
      </c>
      <c r="AK46" s="12">
        <f t="shared" si="9"/>
        <v>44.800000000000004</v>
      </c>
      <c r="AL46" s="12">
        <f t="shared" si="9"/>
        <v>55.7</v>
      </c>
      <c r="AM46" s="12">
        <f t="shared" si="9"/>
        <v>53.800000000000004</v>
      </c>
      <c r="AN46" s="12">
        <f t="shared" si="9"/>
        <v>59.599999999999994</v>
      </c>
      <c r="AO46" s="12">
        <f t="shared" si="15"/>
        <v>56.399999999999991</v>
      </c>
      <c r="AP46" s="12">
        <f t="shared" si="15"/>
        <v>19.2</v>
      </c>
      <c r="AQ46" s="12">
        <f t="shared" si="15"/>
        <v>10.8</v>
      </c>
      <c r="AR46" s="12">
        <f t="shared" si="15"/>
        <v>49.3</v>
      </c>
      <c r="AS46" s="12">
        <f t="shared" si="16"/>
        <v>78.2</v>
      </c>
      <c r="AT46" s="12">
        <f t="shared" si="16"/>
        <v>66.600000000000009</v>
      </c>
      <c r="AU46" s="12">
        <f t="shared" si="10"/>
        <v>46.199999999999996</v>
      </c>
      <c r="AV46" s="12">
        <f t="shared" si="16"/>
        <v>42.3</v>
      </c>
      <c r="AW46" s="12">
        <f t="shared" si="17"/>
        <v>38.4</v>
      </c>
      <c r="AX46" s="12">
        <f t="shared" si="11"/>
        <v>53.3</v>
      </c>
      <c r="AY46" s="9"/>
      <c r="AZ46" s="12">
        <f t="shared" si="18"/>
        <v>48.699999999999996</v>
      </c>
      <c r="BA46" s="12">
        <f t="shared" si="14"/>
        <v>69.8</v>
      </c>
      <c r="BB46" s="12">
        <f t="shared" si="12"/>
        <v>56.399999999999991</v>
      </c>
      <c r="BC46" s="12">
        <f t="shared" si="12"/>
        <v>41.6</v>
      </c>
      <c r="BD46" s="12">
        <f t="shared" si="12"/>
        <v>55.7</v>
      </c>
      <c r="BE46" s="12">
        <f t="shared" si="12"/>
        <v>38.4</v>
      </c>
      <c r="BF46" s="12">
        <f t="shared" si="13"/>
        <v>39.700000000000003</v>
      </c>
      <c r="BG46" s="12">
        <f t="shared" si="13"/>
        <v>55.7</v>
      </c>
      <c r="BH46" s="12">
        <f t="shared" si="13"/>
        <v>53.2</v>
      </c>
      <c r="BI46" s="12">
        <f t="shared" si="13"/>
        <v>51.9</v>
      </c>
    </row>
    <row r="47" spans="1:61" ht="15.75" customHeight="1">
      <c r="A47" s="1" t="s">
        <v>142</v>
      </c>
      <c r="B47" s="4" t="s">
        <v>128</v>
      </c>
      <c r="C47" s="4" t="s">
        <v>91</v>
      </c>
      <c r="D47" s="4">
        <v>32</v>
      </c>
      <c r="E47" s="4">
        <v>876</v>
      </c>
      <c r="F47" s="4">
        <v>32</v>
      </c>
      <c r="G47" s="4">
        <v>876</v>
      </c>
      <c r="H47" s="4">
        <v>17.5</v>
      </c>
      <c r="I47" s="4">
        <v>0.56100000000000005</v>
      </c>
      <c r="J47" s="4">
        <v>0.52100000000000002</v>
      </c>
      <c r="K47" s="4">
        <v>0</v>
      </c>
      <c r="L47" s="4">
        <v>0.34699999999999998</v>
      </c>
      <c r="M47" s="4">
        <v>11.9</v>
      </c>
      <c r="N47" s="4">
        <v>16.5</v>
      </c>
      <c r="O47" s="4">
        <v>10.3</v>
      </c>
      <c r="P47" s="4">
        <v>1</v>
      </c>
      <c r="Q47" s="4">
        <v>4.5999999999999996</v>
      </c>
      <c r="R47" s="4">
        <v>14.9</v>
      </c>
      <c r="S47" s="4">
        <v>16.399999999999999</v>
      </c>
      <c r="T47" s="4">
        <v>111</v>
      </c>
      <c r="U47" s="4">
        <v>104</v>
      </c>
      <c r="V47" s="4">
        <v>0</v>
      </c>
      <c r="W47" s="4">
        <v>1.8</v>
      </c>
      <c r="X47" s="4">
        <v>1</v>
      </c>
      <c r="Y47" s="4">
        <v>2.8</v>
      </c>
      <c r="Z47" s="4">
        <v>0.13</v>
      </c>
      <c r="AA47" s="13">
        <f t="shared" si="0"/>
        <v>104.66417910447761</v>
      </c>
      <c r="AB47" s="5">
        <f t="shared" si="4"/>
        <v>1.1100000000000001</v>
      </c>
      <c r="AC47" s="3">
        <f t="shared" si="2"/>
        <v>7</v>
      </c>
      <c r="AD47" s="9">
        <f t="shared" si="5"/>
        <v>1.1220000000000001</v>
      </c>
      <c r="AE47" s="16">
        <f t="shared" si="6"/>
        <v>0.62804878048780499</v>
      </c>
      <c r="AF47" s="16">
        <f t="shared" si="7"/>
        <v>0.6912751677852349</v>
      </c>
      <c r="AG47" s="9"/>
      <c r="AH47" s="9"/>
      <c r="AI47" s="12">
        <f t="shared" si="8"/>
        <v>46.7</v>
      </c>
      <c r="AJ47" s="12">
        <f t="shared" si="9"/>
        <v>71.7</v>
      </c>
      <c r="AK47" s="12">
        <f t="shared" si="9"/>
        <v>78.8</v>
      </c>
      <c r="AL47" s="12">
        <f t="shared" si="9"/>
        <v>75</v>
      </c>
      <c r="AM47" s="12">
        <f t="shared" si="9"/>
        <v>72.399999999999991</v>
      </c>
      <c r="AN47" s="12">
        <f t="shared" si="9"/>
        <v>0</v>
      </c>
      <c r="AO47" s="12">
        <f t="shared" si="15"/>
        <v>78.2</v>
      </c>
      <c r="AP47" s="12">
        <f t="shared" si="15"/>
        <v>95.5</v>
      </c>
      <c r="AQ47" s="12">
        <f t="shared" si="15"/>
        <v>89.7</v>
      </c>
      <c r="AR47" s="12">
        <f t="shared" si="15"/>
        <v>30.099999999999998</v>
      </c>
      <c r="AS47" s="12">
        <f t="shared" si="16"/>
        <v>13.4</v>
      </c>
      <c r="AT47" s="12">
        <f t="shared" si="16"/>
        <v>92.9</v>
      </c>
      <c r="AU47" s="12">
        <f t="shared" si="10"/>
        <v>52</v>
      </c>
      <c r="AV47" s="12">
        <f t="shared" si="16"/>
        <v>35.199999999999996</v>
      </c>
      <c r="AW47" s="12">
        <f t="shared" si="17"/>
        <v>82</v>
      </c>
      <c r="AX47" s="12">
        <f t="shared" si="11"/>
        <v>53.3</v>
      </c>
      <c r="AY47" s="9"/>
      <c r="AZ47" s="12">
        <f t="shared" si="18"/>
        <v>82</v>
      </c>
      <c r="BA47" s="12">
        <f t="shared" si="14"/>
        <v>69.8</v>
      </c>
      <c r="BB47" s="12">
        <f t="shared" si="12"/>
        <v>78.2</v>
      </c>
      <c r="BC47" s="12">
        <f t="shared" si="12"/>
        <v>80.100000000000009</v>
      </c>
      <c r="BD47" s="12">
        <f t="shared" si="12"/>
        <v>75</v>
      </c>
      <c r="BE47" s="12">
        <f t="shared" si="12"/>
        <v>82</v>
      </c>
      <c r="BF47" s="12">
        <f t="shared" si="13"/>
        <v>80.7</v>
      </c>
      <c r="BG47" s="12">
        <f t="shared" si="13"/>
        <v>75</v>
      </c>
      <c r="BH47" s="12">
        <f t="shared" si="13"/>
        <v>33.300000000000004</v>
      </c>
      <c r="BI47" s="12">
        <f t="shared" si="13"/>
        <v>33.300000000000004</v>
      </c>
    </row>
    <row r="48" spans="1:61" ht="15.75" customHeight="1">
      <c r="A48" s="1" t="s">
        <v>143</v>
      </c>
      <c r="B48" s="3" t="s">
        <v>101</v>
      </c>
      <c r="C48" s="4" t="s">
        <v>86</v>
      </c>
      <c r="D48" s="4">
        <v>39</v>
      </c>
      <c r="E48" s="4">
        <v>871</v>
      </c>
      <c r="F48" s="4">
        <v>39</v>
      </c>
      <c r="G48" s="4">
        <v>871</v>
      </c>
      <c r="H48" s="4">
        <v>13.5</v>
      </c>
      <c r="I48" s="4">
        <v>0.54500000000000004</v>
      </c>
      <c r="J48" s="4">
        <v>0.52200000000000002</v>
      </c>
      <c r="K48" s="4">
        <v>0.23100000000000001</v>
      </c>
      <c r="L48" s="4">
        <v>0.191</v>
      </c>
      <c r="M48" s="4">
        <v>6.1</v>
      </c>
      <c r="N48" s="4">
        <v>11</v>
      </c>
      <c r="O48" s="4">
        <v>12.3</v>
      </c>
      <c r="P48" s="4">
        <v>2.9</v>
      </c>
      <c r="Q48" s="4">
        <v>2.6</v>
      </c>
      <c r="R48" s="4">
        <v>21.3</v>
      </c>
      <c r="S48" s="4">
        <v>15.6</v>
      </c>
      <c r="T48" s="4">
        <v>97</v>
      </c>
      <c r="U48" s="4">
        <v>97</v>
      </c>
      <c r="V48" s="4">
        <v>0</v>
      </c>
      <c r="W48" s="4">
        <v>0.2</v>
      </c>
      <c r="X48" s="4">
        <v>1.9</v>
      </c>
      <c r="Y48" s="4">
        <v>2.1</v>
      </c>
      <c r="Z48" s="4">
        <v>9.6000000000000002E-2</v>
      </c>
      <c r="AA48" s="13">
        <f t="shared" si="0"/>
        <v>101.67910447761194</v>
      </c>
      <c r="AB48" s="5">
        <f t="shared" si="4"/>
        <v>0.97</v>
      </c>
      <c r="AC48" s="3">
        <f t="shared" si="2"/>
        <v>0</v>
      </c>
      <c r="AD48" s="9">
        <f t="shared" si="5"/>
        <v>1.0900000000000001</v>
      </c>
      <c r="AE48" s="16">
        <f t="shared" si="6"/>
        <v>0.78846153846153855</v>
      </c>
      <c r="AF48" s="16">
        <f t="shared" si="7"/>
        <v>0.57746478873239437</v>
      </c>
      <c r="AG48" s="9"/>
      <c r="AH48" s="9"/>
      <c r="AI48" s="12">
        <f t="shared" si="8"/>
        <v>71.099999999999994</v>
      </c>
      <c r="AJ48" s="12">
        <f t="shared" si="9"/>
        <v>71.099999999999994</v>
      </c>
      <c r="AK48" s="12">
        <f t="shared" si="9"/>
        <v>55.1</v>
      </c>
      <c r="AL48" s="12">
        <f t="shared" si="9"/>
        <v>67.300000000000011</v>
      </c>
      <c r="AM48" s="12">
        <f t="shared" si="9"/>
        <v>73</v>
      </c>
      <c r="AN48" s="12">
        <f t="shared" si="9"/>
        <v>33.300000000000004</v>
      </c>
      <c r="AO48" s="12">
        <f t="shared" si="15"/>
        <v>33.300000000000004</v>
      </c>
      <c r="AP48" s="12">
        <f t="shared" si="15"/>
        <v>68.5</v>
      </c>
      <c r="AQ48" s="12">
        <f t="shared" si="15"/>
        <v>66</v>
      </c>
      <c r="AR48" s="12">
        <f t="shared" si="15"/>
        <v>44.800000000000004</v>
      </c>
      <c r="AS48" s="12">
        <f t="shared" si="16"/>
        <v>92.300000000000011</v>
      </c>
      <c r="AT48" s="12">
        <f t="shared" si="16"/>
        <v>78.2</v>
      </c>
      <c r="AU48" s="12">
        <f t="shared" si="10"/>
        <v>19.299999999999997</v>
      </c>
      <c r="AV48" s="12">
        <f t="shared" si="16"/>
        <v>31.4</v>
      </c>
      <c r="AW48" s="12">
        <f t="shared" si="17"/>
        <v>38.4</v>
      </c>
      <c r="AX48" s="12">
        <f t="shared" si="11"/>
        <v>87.9</v>
      </c>
      <c r="AY48" s="9"/>
      <c r="AZ48" s="12">
        <f t="shared" si="18"/>
        <v>44.800000000000004</v>
      </c>
      <c r="BA48" s="12">
        <f t="shared" si="14"/>
        <v>87.8</v>
      </c>
      <c r="BB48" s="12">
        <f t="shared" si="12"/>
        <v>70.5</v>
      </c>
      <c r="BC48" s="12">
        <f t="shared" si="12"/>
        <v>63.4</v>
      </c>
      <c r="BD48" s="12">
        <f t="shared" si="12"/>
        <v>67.300000000000011</v>
      </c>
      <c r="BE48" s="12">
        <f t="shared" si="12"/>
        <v>38.4</v>
      </c>
      <c r="BF48" s="12">
        <f t="shared" si="13"/>
        <v>63.4</v>
      </c>
      <c r="BG48" s="12">
        <f t="shared" si="13"/>
        <v>67.300000000000011</v>
      </c>
      <c r="BH48" s="12">
        <f t="shared" si="13"/>
        <v>49.3</v>
      </c>
      <c r="BI48" s="12">
        <f t="shared" si="13"/>
        <v>23.7</v>
      </c>
    </row>
    <row r="49" spans="1:61" ht="15.75" customHeight="1">
      <c r="A49" s="1" t="s">
        <v>144</v>
      </c>
      <c r="B49" s="3" t="s">
        <v>88</v>
      </c>
      <c r="C49" s="4" t="s">
        <v>86</v>
      </c>
      <c r="D49" s="4">
        <v>40</v>
      </c>
      <c r="E49" s="4">
        <v>868</v>
      </c>
      <c r="F49" s="4">
        <v>40</v>
      </c>
      <c r="G49" s="4">
        <v>868</v>
      </c>
      <c r="H49" s="4">
        <v>14.3</v>
      </c>
      <c r="I49" s="4">
        <v>0.6</v>
      </c>
      <c r="J49" s="4">
        <v>0.55500000000000005</v>
      </c>
      <c r="K49" s="4">
        <v>1.7999999999999999E-2</v>
      </c>
      <c r="L49" s="4">
        <v>0.38700000000000001</v>
      </c>
      <c r="M49" s="4">
        <v>8.1999999999999993</v>
      </c>
      <c r="N49" s="4">
        <v>12.7</v>
      </c>
      <c r="O49" s="4">
        <v>10.199999999999999</v>
      </c>
      <c r="P49" s="4">
        <v>1.7</v>
      </c>
      <c r="Q49" s="4">
        <v>1.2</v>
      </c>
      <c r="R49" s="4">
        <v>16.600000000000001</v>
      </c>
      <c r="S49" s="4">
        <v>11.9</v>
      </c>
      <c r="T49" s="4">
        <v>115</v>
      </c>
      <c r="U49" s="4">
        <v>103</v>
      </c>
      <c r="V49" s="4">
        <v>0</v>
      </c>
      <c r="W49" s="4">
        <v>1.6</v>
      </c>
      <c r="X49" s="4">
        <v>1.1000000000000001</v>
      </c>
      <c r="Y49" s="4">
        <v>2.7</v>
      </c>
      <c r="Z49" s="4">
        <v>0.127</v>
      </c>
      <c r="AA49" s="13">
        <f t="shared" si="0"/>
        <v>111.94029850746267</v>
      </c>
      <c r="AB49" s="5">
        <f t="shared" si="4"/>
        <v>1.1499999999999999</v>
      </c>
      <c r="AC49" s="3">
        <f t="shared" si="2"/>
        <v>12</v>
      </c>
      <c r="AD49" s="9">
        <f t="shared" si="5"/>
        <v>1.2</v>
      </c>
      <c r="AE49" s="16">
        <f t="shared" si="6"/>
        <v>0.8571428571428571</v>
      </c>
      <c r="AF49" s="16">
        <f t="shared" si="7"/>
        <v>0.61445783132530107</v>
      </c>
      <c r="AG49" s="9"/>
      <c r="AH49" s="9"/>
      <c r="AI49" s="12">
        <f t="shared" si="8"/>
        <v>80.100000000000009</v>
      </c>
      <c r="AJ49" s="12">
        <f t="shared" si="9"/>
        <v>70.5</v>
      </c>
      <c r="AK49" s="12">
        <f t="shared" si="9"/>
        <v>63.4</v>
      </c>
      <c r="AL49" s="12">
        <f t="shared" si="9"/>
        <v>89.7</v>
      </c>
      <c r="AM49" s="12">
        <f t="shared" si="9"/>
        <v>85.8</v>
      </c>
      <c r="AN49" s="12">
        <f t="shared" si="9"/>
        <v>10.8</v>
      </c>
      <c r="AO49" s="12">
        <f t="shared" si="15"/>
        <v>87.8</v>
      </c>
      <c r="AP49" s="12">
        <f t="shared" si="15"/>
        <v>82.6</v>
      </c>
      <c r="AQ49" s="12">
        <f t="shared" si="15"/>
        <v>73</v>
      </c>
      <c r="AR49" s="12">
        <f t="shared" si="15"/>
        <v>29.4</v>
      </c>
      <c r="AS49" s="12">
        <f t="shared" si="16"/>
        <v>41</v>
      </c>
      <c r="AT49" s="12">
        <f t="shared" si="16"/>
        <v>42.3</v>
      </c>
      <c r="AU49" s="12">
        <f t="shared" si="10"/>
        <v>39.800000000000004</v>
      </c>
      <c r="AV49" s="12">
        <f t="shared" si="16"/>
        <v>5.0999999999999996</v>
      </c>
      <c r="AW49" s="12">
        <f t="shared" si="17"/>
        <v>88.4</v>
      </c>
      <c r="AX49" s="12">
        <f t="shared" si="11"/>
        <v>58.4</v>
      </c>
      <c r="AY49" s="9"/>
      <c r="AZ49" s="12">
        <f t="shared" si="18"/>
        <v>76.2</v>
      </c>
      <c r="BA49" s="12">
        <f t="shared" si="14"/>
        <v>73.7</v>
      </c>
      <c r="BB49" s="12">
        <f t="shared" si="12"/>
        <v>74.3</v>
      </c>
      <c r="BC49" s="12">
        <f t="shared" si="12"/>
        <v>78.2</v>
      </c>
      <c r="BD49" s="12">
        <f t="shared" si="12"/>
        <v>89.7</v>
      </c>
      <c r="BE49" s="12">
        <f t="shared" si="12"/>
        <v>88.4</v>
      </c>
      <c r="BF49" s="12">
        <f t="shared" si="13"/>
        <v>89.1</v>
      </c>
      <c r="BG49" s="12">
        <f t="shared" si="13"/>
        <v>89.7</v>
      </c>
      <c r="BH49" s="12">
        <f t="shared" si="13"/>
        <v>58.3</v>
      </c>
      <c r="BI49" s="12">
        <f t="shared" si="13"/>
        <v>27.500000000000004</v>
      </c>
    </row>
    <row r="50" spans="1:61" ht="15.75" customHeight="1">
      <c r="A50" s="1" t="s">
        <v>145</v>
      </c>
      <c r="B50" s="3" t="s">
        <v>99</v>
      </c>
      <c r="C50" s="4" t="s">
        <v>91</v>
      </c>
      <c r="D50" s="4">
        <v>30</v>
      </c>
      <c r="E50" s="4">
        <v>861</v>
      </c>
      <c r="F50" s="4">
        <v>30</v>
      </c>
      <c r="G50" s="4">
        <v>861</v>
      </c>
      <c r="H50" s="4">
        <v>26</v>
      </c>
      <c r="I50" s="4">
        <v>0.625</v>
      </c>
      <c r="J50" s="4">
        <v>0.59099999999999997</v>
      </c>
      <c r="K50" s="4">
        <v>4.8000000000000001E-2</v>
      </c>
      <c r="L50" s="4">
        <v>0.29599999999999999</v>
      </c>
      <c r="M50" s="4">
        <v>7.5</v>
      </c>
      <c r="N50" s="4">
        <v>13.3</v>
      </c>
      <c r="O50" s="4">
        <v>17.100000000000001</v>
      </c>
      <c r="P50" s="4">
        <v>1</v>
      </c>
      <c r="Q50" s="4">
        <v>4.8</v>
      </c>
      <c r="R50" s="4">
        <v>11</v>
      </c>
      <c r="S50" s="4">
        <v>25.6</v>
      </c>
      <c r="T50" s="4">
        <v>117</v>
      </c>
      <c r="U50" s="4">
        <v>107</v>
      </c>
      <c r="V50" s="4">
        <v>0</v>
      </c>
      <c r="W50" s="4">
        <v>3.4</v>
      </c>
      <c r="X50" s="4">
        <v>0.6</v>
      </c>
      <c r="Y50" s="4">
        <v>4</v>
      </c>
      <c r="Z50" s="4">
        <v>0.187</v>
      </c>
      <c r="AA50" s="13">
        <f t="shared" si="0"/>
        <v>116.60447761194028</v>
      </c>
      <c r="AB50" s="5">
        <f t="shared" si="4"/>
        <v>1.17</v>
      </c>
      <c r="AC50" s="3">
        <f t="shared" si="2"/>
        <v>10</v>
      </c>
      <c r="AD50" s="9">
        <f t="shared" si="5"/>
        <v>1.25</v>
      </c>
      <c r="AE50" s="16">
        <f t="shared" si="6"/>
        <v>0.66796875</v>
      </c>
      <c r="AF50" s="16">
        <f t="shared" si="7"/>
        <v>1.5545454545454547</v>
      </c>
      <c r="AG50" s="9"/>
      <c r="AH50" s="9"/>
      <c r="AI50" s="12">
        <f t="shared" si="8"/>
        <v>42.9</v>
      </c>
      <c r="AJ50" s="12">
        <f t="shared" si="9"/>
        <v>69.8</v>
      </c>
      <c r="AK50" s="12">
        <f t="shared" si="9"/>
        <v>98.7</v>
      </c>
      <c r="AL50" s="12">
        <f t="shared" si="9"/>
        <v>98.7</v>
      </c>
      <c r="AM50" s="12">
        <f t="shared" si="9"/>
        <v>94.8</v>
      </c>
      <c r="AN50" s="12">
        <f t="shared" si="9"/>
        <v>16.600000000000001</v>
      </c>
      <c r="AO50" s="12">
        <f t="shared" si="15"/>
        <v>66.600000000000009</v>
      </c>
      <c r="AP50" s="12">
        <f t="shared" si="15"/>
        <v>78.8</v>
      </c>
      <c r="AQ50" s="12">
        <f t="shared" si="15"/>
        <v>75.599999999999994</v>
      </c>
      <c r="AR50" s="12">
        <f t="shared" si="15"/>
        <v>62.8</v>
      </c>
      <c r="AS50" s="12">
        <f t="shared" si="16"/>
        <v>13.4</v>
      </c>
      <c r="AT50" s="12">
        <f t="shared" si="16"/>
        <v>94.8</v>
      </c>
      <c r="AU50" s="12">
        <f t="shared" si="10"/>
        <v>79.5</v>
      </c>
      <c r="AV50" s="12">
        <f t="shared" si="16"/>
        <v>91</v>
      </c>
      <c r="AW50" s="12">
        <f t="shared" si="17"/>
        <v>94.199999999999989</v>
      </c>
      <c r="AX50" s="12">
        <f t="shared" si="11"/>
        <v>37.200000000000003</v>
      </c>
      <c r="AY50" s="9"/>
      <c r="AZ50" s="12">
        <f t="shared" si="18"/>
        <v>94.199999999999989</v>
      </c>
      <c r="BA50" s="12">
        <f t="shared" si="14"/>
        <v>53.2</v>
      </c>
      <c r="BB50" s="12">
        <f t="shared" si="12"/>
        <v>89.7</v>
      </c>
      <c r="BC50" s="12">
        <f t="shared" si="12"/>
        <v>93.5</v>
      </c>
      <c r="BD50" s="12">
        <f t="shared" si="12"/>
        <v>98.7</v>
      </c>
      <c r="BE50" s="12">
        <f t="shared" si="12"/>
        <v>94.199999999999989</v>
      </c>
      <c r="BF50" s="12">
        <f t="shared" si="13"/>
        <v>85.8</v>
      </c>
      <c r="BG50" s="12">
        <f t="shared" si="13"/>
        <v>98.7</v>
      </c>
      <c r="BH50" s="12">
        <f t="shared" si="13"/>
        <v>39.700000000000003</v>
      </c>
      <c r="BI50" s="12">
        <f t="shared" si="13"/>
        <v>83.3</v>
      </c>
    </row>
    <row r="51" spans="1:61" ht="15.75" customHeight="1">
      <c r="A51" s="1" t="s">
        <v>146</v>
      </c>
      <c r="B51" s="3" t="s">
        <v>128</v>
      </c>
      <c r="C51" s="4" t="s">
        <v>8</v>
      </c>
      <c r="D51" s="4">
        <v>33</v>
      </c>
      <c r="E51" s="4">
        <v>858</v>
      </c>
      <c r="F51" s="4">
        <v>33</v>
      </c>
      <c r="G51" s="4">
        <v>858</v>
      </c>
      <c r="H51" s="4">
        <v>21.2</v>
      </c>
      <c r="I51" s="4">
        <v>0.53</v>
      </c>
      <c r="J51" s="4">
        <v>0.496</v>
      </c>
      <c r="K51" s="4">
        <v>6.3E-2</v>
      </c>
      <c r="L51" s="4">
        <v>0.25800000000000001</v>
      </c>
      <c r="M51" s="4">
        <v>2.8</v>
      </c>
      <c r="N51" s="4">
        <v>7.8</v>
      </c>
      <c r="O51" s="4">
        <v>25.6</v>
      </c>
      <c r="P51" s="4">
        <v>2.1</v>
      </c>
      <c r="Q51" s="4">
        <v>0.6</v>
      </c>
      <c r="R51" s="4">
        <v>9.1999999999999993</v>
      </c>
      <c r="S51" s="4">
        <v>30.6</v>
      </c>
      <c r="T51" s="4">
        <v>107</v>
      </c>
      <c r="U51" s="4">
        <v>106</v>
      </c>
      <c r="V51" s="4">
        <v>0</v>
      </c>
      <c r="W51" s="4">
        <v>2.1</v>
      </c>
      <c r="X51" s="4">
        <v>0.7</v>
      </c>
      <c r="Y51" s="4">
        <v>2.8</v>
      </c>
      <c r="Z51" s="4">
        <v>0.13300000000000001</v>
      </c>
      <c r="AA51" s="13">
        <f t="shared" si="0"/>
        <v>98.880597014925371</v>
      </c>
      <c r="AB51" s="5">
        <f t="shared" si="4"/>
        <v>1.07</v>
      </c>
      <c r="AC51" s="3">
        <f t="shared" si="2"/>
        <v>1</v>
      </c>
      <c r="AD51" s="9">
        <f t="shared" si="5"/>
        <v>1.06</v>
      </c>
      <c r="AE51" s="16">
        <f t="shared" si="6"/>
        <v>0.83660130718954251</v>
      </c>
      <c r="AF51" s="16">
        <f t="shared" si="7"/>
        <v>2.7826086956521743</v>
      </c>
      <c r="AG51" s="9"/>
      <c r="AH51" s="9"/>
      <c r="AI51" s="12">
        <f t="shared" si="8"/>
        <v>48.699999999999996</v>
      </c>
      <c r="AJ51" s="12">
        <f t="shared" si="9"/>
        <v>69.199999999999989</v>
      </c>
      <c r="AK51" s="12">
        <f t="shared" si="9"/>
        <v>94.199999999999989</v>
      </c>
      <c r="AL51" s="12">
        <f t="shared" si="9"/>
        <v>56.999999999999993</v>
      </c>
      <c r="AM51" s="12">
        <f t="shared" si="9"/>
        <v>59.599999999999994</v>
      </c>
      <c r="AN51" s="12">
        <f t="shared" si="9"/>
        <v>18.5</v>
      </c>
      <c r="AO51" s="12">
        <f t="shared" si="15"/>
        <v>52.5</v>
      </c>
      <c r="AP51" s="12">
        <f t="shared" si="15"/>
        <v>37.1</v>
      </c>
      <c r="AQ51" s="12">
        <f t="shared" si="15"/>
        <v>44.800000000000004</v>
      </c>
      <c r="AR51" s="12">
        <f t="shared" si="15"/>
        <v>89.1</v>
      </c>
      <c r="AS51" s="12">
        <f t="shared" si="16"/>
        <v>66.600000000000009</v>
      </c>
      <c r="AT51" s="12">
        <f t="shared" si="16"/>
        <v>21.7</v>
      </c>
      <c r="AU51" s="12">
        <f t="shared" si="10"/>
        <v>90.4</v>
      </c>
      <c r="AV51" s="12">
        <f t="shared" si="16"/>
        <v>98</v>
      </c>
      <c r="AW51" s="12">
        <f t="shared" si="17"/>
        <v>75</v>
      </c>
      <c r="AX51" s="12">
        <f t="shared" si="11"/>
        <v>41.7</v>
      </c>
      <c r="AY51" s="9"/>
      <c r="AZ51" s="12">
        <f t="shared" si="18"/>
        <v>85.2</v>
      </c>
      <c r="BA51" s="12">
        <f t="shared" si="14"/>
        <v>61.5</v>
      </c>
      <c r="BB51" s="12">
        <f t="shared" si="12"/>
        <v>78.2</v>
      </c>
      <c r="BC51" s="12">
        <f t="shared" si="12"/>
        <v>80.7</v>
      </c>
      <c r="BD51" s="12">
        <f t="shared" si="12"/>
        <v>56.999999999999993</v>
      </c>
      <c r="BE51" s="12">
        <f t="shared" si="12"/>
        <v>75</v>
      </c>
      <c r="BF51" s="12">
        <f t="shared" si="13"/>
        <v>67.900000000000006</v>
      </c>
      <c r="BG51" s="12">
        <f t="shared" si="13"/>
        <v>56.999999999999993</v>
      </c>
      <c r="BH51" s="12">
        <f t="shared" si="13"/>
        <v>54.400000000000006</v>
      </c>
      <c r="BI51" s="12">
        <f t="shared" si="13"/>
        <v>99.3</v>
      </c>
    </row>
    <row r="52" spans="1:61" ht="15.75" customHeight="1">
      <c r="A52" s="1" t="s">
        <v>147</v>
      </c>
      <c r="B52" s="3" t="s">
        <v>104</v>
      </c>
      <c r="C52" s="4" t="s">
        <v>97</v>
      </c>
      <c r="D52" s="4">
        <v>28</v>
      </c>
      <c r="E52" s="4">
        <v>848</v>
      </c>
      <c r="F52" s="4">
        <v>28</v>
      </c>
      <c r="G52" s="4">
        <v>848</v>
      </c>
      <c r="H52" s="4">
        <v>13.8</v>
      </c>
      <c r="I52" s="4">
        <v>0.57499999999999996</v>
      </c>
      <c r="J52" s="4">
        <v>0.53400000000000003</v>
      </c>
      <c r="K52" s="4">
        <v>0.38800000000000001</v>
      </c>
      <c r="L52" s="4">
        <v>0.20200000000000001</v>
      </c>
      <c r="M52" s="4">
        <v>4.2</v>
      </c>
      <c r="N52" s="4">
        <v>8</v>
      </c>
      <c r="O52" s="4">
        <v>17.5</v>
      </c>
      <c r="P52" s="4">
        <v>1.9</v>
      </c>
      <c r="Q52" s="4">
        <v>0.1</v>
      </c>
      <c r="R52" s="4">
        <v>18.7</v>
      </c>
      <c r="S52" s="4">
        <v>18.7</v>
      </c>
      <c r="T52" s="4">
        <v>105</v>
      </c>
      <c r="U52" s="4">
        <v>101</v>
      </c>
      <c r="V52" s="4">
        <v>0</v>
      </c>
      <c r="W52" s="4">
        <v>1.2</v>
      </c>
      <c r="X52" s="4">
        <v>1.4</v>
      </c>
      <c r="Y52" s="4">
        <v>2.6</v>
      </c>
      <c r="Z52" s="4">
        <v>0.121</v>
      </c>
      <c r="AA52" s="13">
        <f t="shared" si="0"/>
        <v>107.27611940298507</v>
      </c>
      <c r="AB52" s="5">
        <f t="shared" si="4"/>
        <v>1.05</v>
      </c>
      <c r="AC52" s="3">
        <f t="shared" si="2"/>
        <v>4</v>
      </c>
      <c r="AD52" s="9">
        <f t="shared" si="5"/>
        <v>1.1499999999999999</v>
      </c>
      <c r="AE52" s="16">
        <f t="shared" si="6"/>
        <v>0.93582887700534767</v>
      </c>
      <c r="AF52" s="16">
        <f t="shared" si="7"/>
        <v>0.93582887700534767</v>
      </c>
      <c r="AG52" s="9"/>
      <c r="AH52" s="9"/>
      <c r="AI52" s="12">
        <f t="shared" si="8"/>
        <v>39.700000000000003</v>
      </c>
      <c r="AJ52" s="12">
        <f t="shared" si="9"/>
        <v>68.5</v>
      </c>
      <c r="AK52" s="12">
        <f t="shared" si="9"/>
        <v>58.9</v>
      </c>
      <c r="AL52" s="12">
        <f t="shared" si="9"/>
        <v>82.6</v>
      </c>
      <c r="AM52" s="12">
        <f t="shared" si="9"/>
        <v>80.100000000000009</v>
      </c>
      <c r="AN52" s="12">
        <f t="shared" si="9"/>
        <v>55.1</v>
      </c>
      <c r="AO52" s="12">
        <f t="shared" si="15"/>
        <v>38.4</v>
      </c>
      <c r="AP52" s="12">
        <f t="shared" si="15"/>
        <v>53.2</v>
      </c>
      <c r="AQ52" s="12">
        <f t="shared" si="15"/>
        <v>47.4</v>
      </c>
      <c r="AR52" s="12">
        <f t="shared" si="15"/>
        <v>65.3</v>
      </c>
      <c r="AS52" s="12">
        <f t="shared" si="16"/>
        <v>53.800000000000004</v>
      </c>
      <c r="AT52" s="12">
        <f t="shared" si="16"/>
        <v>11.5</v>
      </c>
      <c r="AU52" s="12">
        <f t="shared" si="10"/>
        <v>28.299999999999997</v>
      </c>
      <c r="AV52" s="12">
        <f t="shared" si="16"/>
        <v>52.5</v>
      </c>
      <c r="AW52" s="12">
        <f t="shared" si="17"/>
        <v>68.5</v>
      </c>
      <c r="AX52" s="12">
        <f t="shared" si="11"/>
        <v>71.2</v>
      </c>
      <c r="AY52" s="9"/>
      <c r="AZ52" s="12">
        <f t="shared" si="18"/>
        <v>70.5</v>
      </c>
      <c r="BA52" s="12">
        <f t="shared" si="14"/>
        <v>81.399999999999991</v>
      </c>
      <c r="BB52" s="12">
        <f t="shared" si="12"/>
        <v>73.7</v>
      </c>
      <c r="BC52" s="12">
        <f t="shared" si="12"/>
        <v>77.5</v>
      </c>
      <c r="BD52" s="12">
        <f t="shared" si="12"/>
        <v>82.6</v>
      </c>
      <c r="BE52" s="12">
        <f t="shared" si="12"/>
        <v>68.5</v>
      </c>
      <c r="BF52" s="12">
        <f t="shared" si="13"/>
        <v>75.599999999999994</v>
      </c>
      <c r="BG52" s="12">
        <f t="shared" si="13"/>
        <v>82.6</v>
      </c>
      <c r="BH52" s="12">
        <f t="shared" si="13"/>
        <v>67.300000000000011</v>
      </c>
      <c r="BI52" s="12">
        <f t="shared" si="13"/>
        <v>54.400000000000006</v>
      </c>
    </row>
    <row r="53" spans="1:61" ht="15.75" customHeight="1">
      <c r="A53" s="1" t="s">
        <v>148</v>
      </c>
      <c r="B53" s="3" t="s">
        <v>110</v>
      </c>
      <c r="C53" s="4" t="s">
        <v>86</v>
      </c>
      <c r="D53" s="4">
        <v>37</v>
      </c>
      <c r="E53" s="4">
        <v>843</v>
      </c>
      <c r="F53" s="4">
        <v>37</v>
      </c>
      <c r="G53" s="4">
        <v>843</v>
      </c>
      <c r="H53" s="4">
        <v>12.5</v>
      </c>
      <c r="I53" s="4">
        <v>0.52400000000000002</v>
      </c>
      <c r="J53" s="4">
        <v>0.47199999999999998</v>
      </c>
      <c r="K53" s="4">
        <v>6.0999999999999999E-2</v>
      </c>
      <c r="L53" s="4">
        <v>0.309</v>
      </c>
      <c r="M53" s="4">
        <v>9.1</v>
      </c>
      <c r="N53" s="4">
        <v>15</v>
      </c>
      <c r="O53" s="4">
        <v>9.8000000000000007</v>
      </c>
      <c r="P53" s="4">
        <v>1.6</v>
      </c>
      <c r="Q53" s="4">
        <v>2</v>
      </c>
      <c r="R53" s="4">
        <v>19.899999999999999</v>
      </c>
      <c r="S53" s="4">
        <v>16.899999999999999</v>
      </c>
      <c r="T53" s="4">
        <v>99</v>
      </c>
      <c r="U53" s="4">
        <v>111</v>
      </c>
      <c r="V53" s="4">
        <v>0</v>
      </c>
      <c r="W53" s="4">
        <v>0.4</v>
      </c>
      <c r="X53" s="4">
        <v>0.1</v>
      </c>
      <c r="Y53" s="4">
        <v>0.5</v>
      </c>
      <c r="Z53" s="4">
        <v>2.4E-2</v>
      </c>
      <c r="AA53" s="13">
        <f t="shared" si="0"/>
        <v>97.761194029850742</v>
      </c>
      <c r="AB53" s="5">
        <f t="shared" si="4"/>
        <v>0.99</v>
      </c>
      <c r="AC53" s="3">
        <f t="shared" si="2"/>
        <v>-12</v>
      </c>
      <c r="AD53" s="9">
        <f t="shared" si="5"/>
        <v>1.048</v>
      </c>
      <c r="AE53" s="16">
        <f t="shared" si="6"/>
        <v>0.5798816568047338</v>
      </c>
      <c r="AF53" s="16">
        <f t="shared" si="7"/>
        <v>0.49246231155778902</v>
      </c>
      <c r="AG53" s="9"/>
      <c r="AH53" s="9"/>
      <c r="AI53" s="12">
        <f t="shared" si="8"/>
        <v>56.999999999999993</v>
      </c>
      <c r="AJ53" s="12">
        <f t="shared" si="9"/>
        <v>67.900000000000006</v>
      </c>
      <c r="AK53" s="12">
        <f t="shared" si="9"/>
        <v>47.4</v>
      </c>
      <c r="AL53" s="12">
        <f t="shared" si="9"/>
        <v>50.6</v>
      </c>
      <c r="AM53" s="12">
        <f t="shared" si="9"/>
        <v>46.7</v>
      </c>
      <c r="AN53" s="12">
        <f t="shared" si="9"/>
        <v>17.899999999999999</v>
      </c>
      <c r="AO53" s="12">
        <f t="shared" si="15"/>
        <v>69.8</v>
      </c>
      <c r="AP53" s="12">
        <f t="shared" si="15"/>
        <v>85.8</v>
      </c>
      <c r="AQ53" s="12">
        <f t="shared" si="15"/>
        <v>84.6</v>
      </c>
      <c r="AR53" s="12">
        <f t="shared" si="15"/>
        <v>26.900000000000002</v>
      </c>
      <c r="AS53" s="12">
        <f t="shared" si="16"/>
        <v>35.199999999999996</v>
      </c>
      <c r="AT53" s="12">
        <f t="shared" si="16"/>
        <v>68.5</v>
      </c>
      <c r="AU53" s="12">
        <f t="shared" si="10"/>
        <v>24.400000000000006</v>
      </c>
      <c r="AV53" s="12">
        <f t="shared" si="16"/>
        <v>40.300000000000004</v>
      </c>
      <c r="AW53" s="12">
        <f t="shared" si="17"/>
        <v>44.800000000000004</v>
      </c>
      <c r="AX53" s="12">
        <f t="shared" si="11"/>
        <v>18.600000000000009</v>
      </c>
      <c r="AY53" s="9"/>
      <c r="AZ53" s="12">
        <f t="shared" si="18"/>
        <v>52.5</v>
      </c>
      <c r="BA53" s="12">
        <f t="shared" si="14"/>
        <v>21.099999999999998</v>
      </c>
      <c r="BB53" s="12">
        <f t="shared" si="12"/>
        <v>40.300000000000004</v>
      </c>
      <c r="BC53" s="12">
        <f t="shared" si="12"/>
        <v>26.200000000000003</v>
      </c>
      <c r="BD53" s="12">
        <f t="shared" si="12"/>
        <v>50.6</v>
      </c>
      <c r="BE53" s="12">
        <f t="shared" si="12"/>
        <v>44.800000000000004</v>
      </c>
      <c r="BF53" s="12">
        <f t="shared" si="13"/>
        <v>26.900000000000002</v>
      </c>
      <c r="BG53" s="12">
        <f t="shared" si="13"/>
        <v>50.6</v>
      </c>
      <c r="BH53" s="12">
        <f t="shared" si="13"/>
        <v>28.799999999999997</v>
      </c>
      <c r="BI53" s="12">
        <f t="shared" si="13"/>
        <v>18.5</v>
      </c>
    </row>
    <row r="54" spans="1:61" ht="15.75" customHeight="1">
      <c r="A54" s="1" t="s">
        <v>149</v>
      </c>
      <c r="B54" s="3" t="s">
        <v>104</v>
      </c>
      <c r="C54" s="4" t="s">
        <v>86</v>
      </c>
      <c r="D54" s="4">
        <v>40</v>
      </c>
      <c r="E54" s="4">
        <v>837</v>
      </c>
      <c r="F54" s="4">
        <v>40</v>
      </c>
      <c r="G54" s="4">
        <v>837</v>
      </c>
      <c r="H54" s="4">
        <v>13.7</v>
      </c>
      <c r="I54" s="4">
        <v>0.624</v>
      </c>
      <c r="J54" s="4">
        <v>0.61299999999999999</v>
      </c>
      <c r="K54" s="4">
        <v>0.626</v>
      </c>
      <c r="L54" s="4">
        <v>0.123</v>
      </c>
      <c r="M54" s="4">
        <v>5.5</v>
      </c>
      <c r="N54" s="4">
        <v>8.4</v>
      </c>
      <c r="O54" s="4">
        <v>12.8</v>
      </c>
      <c r="P54" s="4">
        <v>2.2999999999999998</v>
      </c>
      <c r="Q54" s="4">
        <v>0.7</v>
      </c>
      <c r="R54" s="4">
        <v>16.100000000000001</v>
      </c>
      <c r="S54" s="4">
        <v>13.7</v>
      </c>
      <c r="T54" s="4">
        <v>115</v>
      </c>
      <c r="U54" s="4">
        <v>100</v>
      </c>
      <c r="V54" s="4">
        <v>0</v>
      </c>
      <c r="W54" s="4">
        <v>1.7</v>
      </c>
      <c r="X54" s="4">
        <v>1.5</v>
      </c>
      <c r="Y54" s="4">
        <v>3.3</v>
      </c>
      <c r="Z54" s="4">
        <v>0.155</v>
      </c>
      <c r="AA54" s="13">
        <f t="shared" si="0"/>
        <v>116.4179104477612</v>
      </c>
      <c r="AB54" s="5">
        <f t="shared" si="4"/>
        <v>1.1499999999999999</v>
      </c>
      <c r="AC54" s="3">
        <f t="shared" si="2"/>
        <v>15</v>
      </c>
      <c r="AD54" s="9">
        <f t="shared" si="5"/>
        <v>1.248</v>
      </c>
      <c r="AE54" s="16">
        <f t="shared" si="6"/>
        <v>0.93430656934306577</v>
      </c>
      <c r="AF54" s="16">
        <f t="shared" si="7"/>
        <v>0.79503105590062106</v>
      </c>
      <c r="AG54" s="9"/>
      <c r="AH54" s="9"/>
      <c r="AI54" s="12">
        <f t="shared" si="8"/>
        <v>80.100000000000009</v>
      </c>
      <c r="AJ54" s="12">
        <f t="shared" si="9"/>
        <v>67.300000000000011</v>
      </c>
      <c r="AK54" s="12">
        <f t="shared" si="9"/>
        <v>57.599999999999994</v>
      </c>
      <c r="AL54" s="12">
        <f t="shared" si="9"/>
        <v>98</v>
      </c>
      <c r="AM54" s="12">
        <f t="shared" si="9"/>
        <v>97.399999999999991</v>
      </c>
      <c r="AN54" s="12">
        <f t="shared" si="9"/>
        <v>91</v>
      </c>
      <c r="AO54" s="12">
        <f t="shared" si="15"/>
        <v>14.099999999999998</v>
      </c>
      <c r="AP54" s="12">
        <f t="shared" si="15"/>
        <v>62.8</v>
      </c>
      <c r="AQ54" s="12">
        <f t="shared" si="15"/>
        <v>52.5</v>
      </c>
      <c r="AR54" s="12">
        <f t="shared" si="15"/>
        <v>45.5</v>
      </c>
      <c r="AS54" s="12">
        <f t="shared" si="16"/>
        <v>73</v>
      </c>
      <c r="AT54" s="12">
        <f t="shared" si="16"/>
        <v>26.200000000000003</v>
      </c>
      <c r="AU54" s="12">
        <f t="shared" si="10"/>
        <v>44.3</v>
      </c>
      <c r="AV54" s="12">
        <f t="shared" si="16"/>
        <v>16.600000000000001</v>
      </c>
      <c r="AW54" s="12">
        <f t="shared" si="17"/>
        <v>88.4</v>
      </c>
      <c r="AX54" s="12">
        <f t="shared" si="11"/>
        <v>79.5</v>
      </c>
      <c r="AY54" s="9"/>
      <c r="AZ54" s="12">
        <f t="shared" si="18"/>
        <v>80.100000000000009</v>
      </c>
      <c r="BA54" s="12">
        <f t="shared" si="14"/>
        <v>83.3</v>
      </c>
      <c r="BB54" s="12">
        <f t="shared" si="12"/>
        <v>85.2</v>
      </c>
      <c r="BC54" s="12">
        <f t="shared" si="12"/>
        <v>87.1</v>
      </c>
      <c r="BD54" s="12">
        <f t="shared" si="12"/>
        <v>98</v>
      </c>
      <c r="BE54" s="12">
        <f t="shared" si="12"/>
        <v>88.4</v>
      </c>
      <c r="BF54" s="12">
        <f t="shared" si="13"/>
        <v>90.3</v>
      </c>
      <c r="BG54" s="12">
        <f t="shared" si="13"/>
        <v>98</v>
      </c>
      <c r="BH54" s="12">
        <f t="shared" si="13"/>
        <v>66.600000000000009</v>
      </c>
      <c r="BI54" s="12">
        <f t="shared" si="13"/>
        <v>43.5</v>
      </c>
    </row>
    <row r="55" spans="1:61" ht="15.75" customHeight="1">
      <c r="A55" s="1" t="s">
        <v>150</v>
      </c>
      <c r="B55" s="3" t="s">
        <v>81</v>
      </c>
      <c r="C55" s="4" t="s">
        <v>86</v>
      </c>
      <c r="D55" s="4">
        <v>27</v>
      </c>
      <c r="E55" s="4">
        <v>825</v>
      </c>
      <c r="F55" s="4">
        <v>27</v>
      </c>
      <c r="G55" s="4">
        <v>825</v>
      </c>
      <c r="H55" s="4">
        <v>18.100000000000001</v>
      </c>
      <c r="I55" s="4">
        <v>0.51</v>
      </c>
      <c r="J55" s="4">
        <v>0.47</v>
      </c>
      <c r="K55" s="4">
        <v>0.13400000000000001</v>
      </c>
      <c r="L55" s="4">
        <v>0.30199999999999999</v>
      </c>
      <c r="M55" s="4">
        <v>7.5</v>
      </c>
      <c r="N55" s="4">
        <v>13.1</v>
      </c>
      <c r="O55" s="4">
        <v>17</v>
      </c>
      <c r="P55" s="4">
        <v>2.1</v>
      </c>
      <c r="Q55" s="4">
        <v>2.2000000000000002</v>
      </c>
      <c r="R55" s="4">
        <v>14.1</v>
      </c>
      <c r="S55" s="4">
        <v>28.1</v>
      </c>
      <c r="T55" s="4">
        <v>100</v>
      </c>
      <c r="U55" s="4">
        <v>112</v>
      </c>
      <c r="V55" s="4">
        <v>0</v>
      </c>
      <c r="W55" s="4">
        <v>0.9</v>
      </c>
      <c r="X55" s="4">
        <v>-0.1</v>
      </c>
      <c r="Y55" s="4">
        <v>0.8</v>
      </c>
      <c r="Z55" s="4">
        <v>3.9E-2</v>
      </c>
      <c r="AA55" s="13">
        <f t="shared" si="0"/>
        <v>95.149253731343279</v>
      </c>
      <c r="AB55" s="5">
        <f t="shared" si="4"/>
        <v>1</v>
      </c>
      <c r="AC55" s="3">
        <f t="shared" si="2"/>
        <v>-12</v>
      </c>
      <c r="AD55" s="9">
        <f t="shared" si="5"/>
        <v>1.02</v>
      </c>
      <c r="AE55" s="16">
        <f t="shared" si="6"/>
        <v>0.60498220640569389</v>
      </c>
      <c r="AF55" s="16">
        <f t="shared" si="7"/>
        <v>1.2056737588652482</v>
      </c>
      <c r="AG55" s="9"/>
      <c r="AH55" s="9"/>
      <c r="AI55" s="12">
        <f t="shared" si="8"/>
        <v>35.199999999999996</v>
      </c>
      <c r="AJ55" s="12">
        <f t="shared" si="9"/>
        <v>66.600000000000009</v>
      </c>
      <c r="AK55" s="12">
        <f t="shared" si="9"/>
        <v>82</v>
      </c>
      <c r="AL55" s="12">
        <f t="shared" si="9"/>
        <v>44.800000000000004</v>
      </c>
      <c r="AM55" s="12">
        <f t="shared" si="9"/>
        <v>44.800000000000004</v>
      </c>
      <c r="AN55" s="12">
        <f t="shared" si="9"/>
        <v>24.3</v>
      </c>
      <c r="AO55" s="12">
        <f t="shared" si="15"/>
        <v>68.5</v>
      </c>
      <c r="AP55" s="12">
        <f t="shared" si="15"/>
        <v>78.8</v>
      </c>
      <c r="AQ55" s="12">
        <f t="shared" si="15"/>
        <v>74.3</v>
      </c>
      <c r="AR55" s="12">
        <f t="shared" si="15"/>
        <v>62.1</v>
      </c>
      <c r="AS55" s="12">
        <f t="shared" si="16"/>
        <v>66.600000000000009</v>
      </c>
      <c r="AT55" s="12">
        <f t="shared" si="16"/>
        <v>73</v>
      </c>
      <c r="AU55" s="12">
        <f t="shared" si="10"/>
        <v>59</v>
      </c>
      <c r="AV55" s="12">
        <f t="shared" si="16"/>
        <v>95.5</v>
      </c>
      <c r="AW55" s="12">
        <f t="shared" si="17"/>
        <v>47.4</v>
      </c>
      <c r="AX55" s="12">
        <f t="shared" si="11"/>
        <v>11.599999999999994</v>
      </c>
      <c r="AY55" s="9"/>
      <c r="AZ55" s="12">
        <f t="shared" si="18"/>
        <v>63.4</v>
      </c>
      <c r="BA55" s="12">
        <f t="shared" si="14"/>
        <v>4.3999999999999995</v>
      </c>
      <c r="BB55" s="12">
        <f t="shared" si="12"/>
        <v>50.6</v>
      </c>
      <c r="BC55" s="12">
        <f t="shared" si="12"/>
        <v>33.900000000000006</v>
      </c>
      <c r="BD55" s="12">
        <f t="shared" si="12"/>
        <v>44.800000000000004</v>
      </c>
      <c r="BE55" s="12">
        <f t="shared" si="12"/>
        <v>47.4</v>
      </c>
      <c r="BF55" s="12">
        <f t="shared" si="13"/>
        <v>26.900000000000002</v>
      </c>
      <c r="BG55" s="12">
        <f t="shared" si="13"/>
        <v>44.800000000000004</v>
      </c>
      <c r="BH55" s="12">
        <f t="shared" si="13"/>
        <v>30.7</v>
      </c>
      <c r="BI55" s="12">
        <f t="shared" si="13"/>
        <v>66</v>
      </c>
    </row>
    <row r="56" spans="1:61" ht="15.75" customHeight="1">
      <c r="A56" s="1" t="s">
        <v>151</v>
      </c>
      <c r="B56" s="3" t="s">
        <v>81</v>
      </c>
      <c r="C56" s="4" t="s">
        <v>8</v>
      </c>
      <c r="D56" s="4">
        <v>40</v>
      </c>
      <c r="E56" s="4">
        <v>820</v>
      </c>
      <c r="F56" s="4">
        <v>40</v>
      </c>
      <c r="G56" s="4">
        <v>820</v>
      </c>
      <c r="H56" s="4">
        <v>6.3</v>
      </c>
      <c r="I56" s="4">
        <v>0.41799999999999998</v>
      </c>
      <c r="J56" s="4">
        <v>0.39200000000000002</v>
      </c>
      <c r="K56" s="4">
        <v>0.42199999999999999</v>
      </c>
      <c r="L56" s="4">
        <v>0.11600000000000001</v>
      </c>
      <c r="M56" s="4">
        <v>1.3</v>
      </c>
      <c r="N56" s="4">
        <v>4.7</v>
      </c>
      <c r="O56" s="4">
        <v>20.7</v>
      </c>
      <c r="P56" s="4">
        <v>2.2999999999999998</v>
      </c>
      <c r="Q56" s="4">
        <v>1.2</v>
      </c>
      <c r="R56" s="4">
        <v>25.9</v>
      </c>
      <c r="S56" s="4">
        <v>14.8</v>
      </c>
      <c r="T56" s="4">
        <v>83</v>
      </c>
      <c r="U56" s="4">
        <v>115</v>
      </c>
      <c r="V56" s="4">
        <v>0</v>
      </c>
      <c r="W56" s="4">
        <v>-1.2</v>
      </c>
      <c r="X56" s="4">
        <v>-0.4</v>
      </c>
      <c r="Y56" s="4">
        <v>-1.6</v>
      </c>
      <c r="Z56" s="4">
        <v>-0.08</v>
      </c>
      <c r="AA56" s="13">
        <f t="shared" si="0"/>
        <v>77.985074626865668</v>
      </c>
      <c r="AB56" s="5">
        <f t="shared" si="4"/>
        <v>0.83</v>
      </c>
      <c r="AC56" s="3">
        <f t="shared" si="2"/>
        <v>-32</v>
      </c>
      <c r="AD56" s="9">
        <f t="shared" si="5"/>
        <v>0.83599999999999997</v>
      </c>
      <c r="AE56" s="16">
        <f t="shared" si="6"/>
        <v>1.3986486486486485</v>
      </c>
      <c r="AF56" s="16">
        <f t="shared" si="7"/>
        <v>0.7992277992277993</v>
      </c>
      <c r="AG56" s="9"/>
      <c r="AH56" s="9"/>
      <c r="AI56" s="12">
        <f t="shared" si="8"/>
        <v>80.100000000000009</v>
      </c>
      <c r="AJ56" s="12">
        <f t="shared" si="9"/>
        <v>66</v>
      </c>
      <c r="AK56" s="12">
        <f t="shared" si="9"/>
        <v>15.299999999999999</v>
      </c>
      <c r="AL56" s="12">
        <f t="shared" si="9"/>
        <v>15.299999999999999</v>
      </c>
      <c r="AM56" s="12">
        <f t="shared" si="9"/>
        <v>17.899999999999999</v>
      </c>
      <c r="AN56" s="12">
        <f t="shared" si="9"/>
        <v>60.199999999999996</v>
      </c>
      <c r="AO56" s="12">
        <f t="shared" si="15"/>
        <v>12.1</v>
      </c>
      <c r="AP56" s="12">
        <f t="shared" si="15"/>
        <v>13.4</v>
      </c>
      <c r="AQ56" s="12">
        <f t="shared" si="15"/>
        <v>10.8</v>
      </c>
      <c r="AR56" s="12">
        <f t="shared" si="15"/>
        <v>78.8</v>
      </c>
      <c r="AS56" s="12">
        <f t="shared" si="16"/>
        <v>73</v>
      </c>
      <c r="AT56" s="12">
        <f t="shared" si="16"/>
        <v>42.3</v>
      </c>
      <c r="AU56" s="12">
        <f t="shared" si="10"/>
        <v>7.6999999999999886</v>
      </c>
      <c r="AV56" s="12">
        <f t="shared" si="16"/>
        <v>23.7</v>
      </c>
      <c r="AW56" s="12">
        <f t="shared" si="17"/>
        <v>14.099999999999998</v>
      </c>
      <c r="AX56" s="12">
        <f t="shared" si="11"/>
        <v>5.2000000000000028</v>
      </c>
      <c r="AY56" s="9"/>
      <c r="AZ56" s="12">
        <f t="shared" si="18"/>
        <v>0.6</v>
      </c>
      <c r="BA56" s="12">
        <f t="shared" si="14"/>
        <v>1.9</v>
      </c>
      <c r="BB56" s="12">
        <f t="shared" si="12"/>
        <v>0</v>
      </c>
      <c r="BC56" s="12">
        <f t="shared" si="12"/>
        <v>8.9</v>
      </c>
      <c r="BD56" s="12">
        <f t="shared" si="12"/>
        <v>15.299999999999999</v>
      </c>
      <c r="BE56" s="12">
        <f t="shared" si="12"/>
        <v>14.099999999999998</v>
      </c>
      <c r="BF56" s="12">
        <f t="shared" si="13"/>
        <v>9.6</v>
      </c>
      <c r="BG56" s="12">
        <f t="shared" si="13"/>
        <v>15.299999999999999</v>
      </c>
      <c r="BH56" s="12">
        <f t="shared" si="13"/>
        <v>87.8</v>
      </c>
      <c r="BI56" s="12">
        <f t="shared" si="13"/>
        <v>45.5</v>
      </c>
    </row>
    <row r="57" spans="1:61" ht="15.75" customHeight="1">
      <c r="A57" s="1" t="s">
        <v>152</v>
      </c>
      <c r="B57" s="3" t="s">
        <v>85</v>
      </c>
      <c r="C57" s="4" t="s">
        <v>8</v>
      </c>
      <c r="D57" s="4">
        <v>40</v>
      </c>
      <c r="E57" s="4">
        <v>810</v>
      </c>
      <c r="F57" s="4">
        <v>40</v>
      </c>
      <c r="G57" s="4">
        <v>810</v>
      </c>
      <c r="H57" s="4">
        <v>9</v>
      </c>
      <c r="I57" s="4">
        <v>0.52500000000000002</v>
      </c>
      <c r="J57" s="4">
        <v>0.48899999999999999</v>
      </c>
      <c r="K57" s="4">
        <v>0.60799999999999998</v>
      </c>
      <c r="L57" s="4">
        <v>0.221</v>
      </c>
      <c r="M57" s="4">
        <v>2.5</v>
      </c>
      <c r="N57" s="4">
        <v>4.8</v>
      </c>
      <c r="O57" s="4">
        <v>11.4</v>
      </c>
      <c r="P57" s="4">
        <v>1.2</v>
      </c>
      <c r="Q57" s="4">
        <v>0.1</v>
      </c>
      <c r="R57" s="4">
        <v>14.5</v>
      </c>
      <c r="S57" s="4">
        <v>18.600000000000001</v>
      </c>
      <c r="T57" s="4">
        <v>96</v>
      </c>
      <c r="U57" s="4">
        <v>113</v>
      </c>
      <c r="V57" s="4">
        <v>0</v>
      </c>
      <c r="W57" s="4">
        <v>0.1</v>
      </c>
      <c r="X57" s="4">
        <v>-0.1</v>
      </c>
      <c r="Y57" s="4">
        <v>0</v>
      </c>
      <c r="Z57" s="4">
        <v>1E-3</v>
      </c>
      <c r="AA57" s="13">
        <f t="shared" si="0"/>
        <v>97.947761194029852</v>
      </c>
      <c r="AB57" s="5">
        <f t="shared" si="4"/>
        <v>0.96</v>
      </c>
      <c r="AC57" s="3">
        <f t="shared" si="2"/>
        <v>-17</v>
      </c>
      <c r="AD57" s="9">
        <f t="shared" si="5"/>
        <v>1.05</v>
      </c>
      <c r="AE57" s="16">
        <f t="shared" si="6"/>
        <v>0.61290322580645162</v>
      </c>
      <c r="AF57" s="16">
        <f t="shared" si="7"/>
        <v>0.78620689655172415</v>
      </c>
      <c r="AG57" s="9"/>
      <c r="AH57" s="9"/>
      <c r="AI57" s="12">
        <f t="shared" si="8"/>
        <v>80.100000000000009</v>
      </c>
      <c r="AJ57" s="12">
        <f t="shared" si="9"/>
        <v>65.3</v>
      </c>
      <c r="AK57" s="12">
        <f t="shared" si="9"/>
        <v>27.500000000000004</v>
      </c>
      <c r="AL57" s="12">
        <f t="shared" si="9"/>
        <v>52.5</v>
      </c>
      <c r="AM57" s="12">
        <f t="shared" si="9"/>
        <v>55.1</v>
      </c>
      <c r="AN57" s="12">
        <f t="shared" si="9"/>
        <v>87.8</v>
      </c>
      <c r="AO57" s="12">
        <f t="shared" si="15"/>
        <v>42.3</v>
      </c>
      <c r="AP57" s="12">
        <f t="shared" si="15"/>
        <v>30.7</v>
      </c>
      <c r="AQ57" s="12">
        <f t="shared" si="15"/>
        <v>14.099999999999998</v>
      </c>
      <c r="AR57" s="12">
        <f t="shared" si="15"/>
        <v>39.700000000000003</v>
      </c>
      <c r="AS57" s="12">
        <f t="shared" si="16"/>
        <v>20.5</v>
      </c>
      <c r="AT57" s="12">
        <f t="shared" si="16"/>
        <v>11.5</v>
      </c>
      <c r="AU57" s="12">
        <f t="shared" si="10"/>
        <v>55.8</v>
      </c>
      <c r="AV57" s="12">
        <f t="shared" si="16"/>
        <v>51.2</v>
      </c>
      <c r="AW57" s="12">
        <f t="shared" si="17"/>
        <v>33.900000000000006</v>
      </c>
      <c r="AX57" s="12">
        <f t="shared" si="11"/>
        <v>10.299999999999997</v>
      </c>
      <c r="AY57" s="9"/>
      <c r="AZ57" s="12">
        <f t="shared" si="18"/>
        <v>42.3</v>
      </c>
      <c r="BA57" s="12">
        <f t="shared" si="14"/>
        <v>4.3999999999999995</v>
      </c>
      <c r="BB57" s="12">
        <f t="shared" si="12"/>
        <v>17.299999999999997</v>
      </c>
      <c r="BC57" s="12">
        <f t="shared" si="12"/>
        <v>22.400000000000002</v>
      </c>
      <c r="BD57" s="12">
        <f t="shared" si="12"/>
        <v>52.5</v>
      </c>
      <c r="BE57" s="12">
        <f t="shared" si="12"/>
        <v>33.900000000000006</v>
      </c>
      <c r="BF57" s="12">
        <f t="shared" si="13"/>
        <v>20.5</v>
      </c>
      <c r="BG57" s="12">
        <f t="shared" si="13"/>
        <v>52.5</v>
      </c>
      <c r="BH57" s="12">
        <f t="shared" si="13"/>
        <v>31.4</v>
      </c>
      <c r="BI57" s="12">
        <f t="shared" si="13"/>
        <v>42.3</v>
      </c>
    </row>
    <row r="58" spans="1:61" ht="15.75" customHeight="1">
      <c r="A58" s="1" t="s">
        <v>153</v>
      </c>
      <c r="B58" s="4" t="s">
        <v>104</v>
      </c>
      <c r="C58" s="4" t="s">
        <v>86</v>
      </c>
      <c r="D58" s="4">
        <v>40</v>
      </c>
      <c r="E58" s="4">
        <v>809</v>
      </c>
      <c r="F58" s="4">
        <v>40</v>
      </c>
      <c r="G58" s="4">
        <v>809</v>
      </c>
      <c r="H58" s="4">
        <v>9.8000000000000007</v>
      </c>
      <c r="I58" s="4">
        <v>0.51500000000000001</v>
      </c>
      <c r="J58" s="4">
        <v>0.49</v>
      </c>
      <c r="K58" s="4">
        <v>0.621</v>
      </c>
      <c r="L58" s="4">
        <v>0.128</v>
      </c>
      <c r="M58" s="4">
        <v>5.7</v>
      </c>
      <c r="N58" s="4">
        <v>7.4</v>
      </c>
      <c r="O58" s="4">
        <v>5</v>
      </c>
      <c r="P58" s="4">
        <v>1.8</v>
      </c>
      <c r="Q58" s="4">
        <v>1</v>
      </c>
      <c r="R58" s="4">
        <v>9.6999999999999993</v>
      </c>
      <c r="S58" s="4">
        <v>13.2</v>
      </c>
      <c r="T58" s="4">
        <v>105</v>
      </c>
      <c r="U58" s="4">
        <v>101</v>
      </c>
      <c r="V58" s="4">
        <v>0</v>
      </c>
      <c r="W58" s="4">
        <v>0.8</v>
      </c>
      <c r="X58" s="4">
        <v>1.3</v>
      </c>
      <c r="Y58" s="4">
        <v>2</v>
      </c>
      <c r="Z58" s="4">
        <v>0.10100000000000001</v>
      </c>
      <c r="AA58" s="13">
        <f t="shared" si="0"/>
        <v>96.082089552238799</v>
      </c>
      <c r="AB58" s="5">
        <f t="shared" si="4"/>
        <v>1.05</v>
      </c>
      <c r="AC58" s="3">
        <f t="shared" si="2"/>
        <v>4</v>
      </c>
      <c r="AD58" s="9">
        <f t="shared" si="5"/>
        <v>1.03</v>
      </c>
      <c r="AE58" s="16">
        <f t="shared" si="6"/>
        <v>0.37878787878787878</v>
      </c>
      <c r="AF58" s="16">
        <f t="shared" si="7"/>
        <v>0.51546391752577325</v>
      </c>
      <c r="AG58" s="9"/>
      <c r="AH58" s="9"/>
      <c r="AI58" s="12">
        <f t="shared" si="8"/>
        <v>80.100000000000009</v>
      </c>
      <c r="AJ58" s="12">
        <f t="shared" si="9"/>
        <v>64.7</v>
      </c>
      <c r="AK58" s="12">
        <f t="shared" si="9"/>
        <v>32</v>
      </c>
      <c r="AL58" s="12">
        <f t="shared" si="9"/>
        <v>46.7</v>
      </c>
      <c r="AM58" s="12">
        <f t="shared" si="9"/>
        <v>55.7</v>
      </c>
      <c r="AN58" s="12">
        <f t="shared" si="9"/>
        <v>89.7</v>
      </c>
      <c r="AO58" s="12">
        <f t="shared" si="15"/>
        <v>16</v>
      </c>
      <c r="AP58" s="12">
        <f t="shared" si="15"/>
        <v>65.3</v>
      </c>
      <c r="AQ58" s="12">
        <f t="shared" si="15"/>
        <v>39.1</v>
      </c>
      <c r="AR58" s="12">
        <f t="shared" si="15"/>
        <v>8.9</v>
      </c>
      <c r="AS58" s="12">
        <f t="shared" si="16"/>
        <v>48</v>
      </c>
      <c r="AT58" s="12">
        <f t="shared" si="16"/>
        <v>35.799999999999997</v>
      </c>
      <c r="AU58" s="12">
        <f t="shared" si="10"/>
        <v>87.9</v>
      </c>
      <c r="AV58" s="12">
        <f t="shared" si="16"/>
        <v>14.099999999999998</v>
      </c>
      <c r="AW58" s="12">
        <f t="shared" si="17"/>
        <v>68.5</v>
      </c>
      <c r="AX58" s="12">
        <f t="shared" si="11"/>
        <v>71.2</v>
      </c>
      <c r="AY58" s="9"/>
      <c r="AZ58" s="12">
        <f t="shared" si="18"/>
        <v>60.8</v>
      </c>
      <c r="BA58" s="12">
        <f t="shared" si="14"/>
        <v>79.400000000000006</v>
      </c>
      <c r="BB58" s="12">
        <f t="shared" si="12"/>
        <v>68.5</v>
      </c>
      <c r="BC58" s="12">
        <f t="shared" si="12"/>
        <v>67.300000000000011</v>
      </c>
      <c r="BD58" s="12">
        <f t="shared" si="12"/>
        <v>46.7</v>
      </c>
      <c r="BE58" s="12">
        <f t="shared" si="12"/>
        <v>68.5</v>
      </c>
      <c r="BF58" s="12">
        <f t="shared" si="13"/>
        <v>75.599999999999994</v>
      </c>
      <c r="BG58" s="12">
        <f t="shared" si="13"/>
        <v>46.7</v>
      </c>
      <c r="BH58" s="12">
        <f t="shared" si="13"/>
        <v>12.1</v>
      </c>
      <c r="BI58" s="12">
        <f t="shared" si="13"/>
        <v>20.5</v>
      </c>
    </row>
    <row r="59" spans="1:61" ht="15.75" customHeight="1">
      <c r="A59" s="1" t="s">
        <v>154</v>
      </c>
      <c r="B59" s="3" t="s">
        <v>110</v>
      </c>
      <c r="C59" s="4" t="s">
        <v>86</v>
      </c>
      <c r="D59" s="4">
        <v>40</v>
      </c>
      <c r="E59" s="4">
        <v>746</v>
      </c>
      <c r="F59" s="4">
        <v>40</v>
      </c>
      <c r="G59" s="4">
        <v>746</v>
      </c>
      <c r="H59" s="4">
        <v>17.3</v>
      </c>
      <c r="I59" s="4">
        <v>0.57299999999999995</v>
      </c>
      <c r="J59" s="4">
        <v>0.52900000000000003</v>
      </c>
      <c r="K59" s="4">
        <v>0.20499999999999999</v>
      </c>
      <c r="L59" s="4">
        <v>0.27</v>
      </c>
      <c r="M59" s="4">
        <v>6.7</v>
      </c>
      <c r="N59" s="4">
        <v>14.9</v>
      </c>
      <c r="O59" s="4">
        <v>24.1</v>
      </c>
      <c r="P59" s="4">
        <v>1.8</v>
      </c>
      <c r="Q59" s="4">
        <v>0.5</v>
      </c>
      <c r="R59" s="4">
        <v>17</v>
      </c>
      <c r="S59" s="4">
        <v>20.100000000000001</v>
      </c>
      <c r="T59" s="4">
        <v>109</v>
      </c>
      <c r="U59" s="4">
        <v>100</v>
      </c>
      <c r="V59" s="4">
        <v>0</v>
      </c>
      <c r="W59" s="4">
        <v>1.6</v>
      </c>
      <c r="X59" s="4">
        <v>1.3</v>
      </c>
      <c r="Y59" s="4">
        <v>2.9</v>
      </c>
      <c r="Z59" s="4">
        <v>0.154</v>
      </c>
      <c r="AA59" s="13">
        <f t="shared" si="0"/>
        <v>106.90298507462686</v>
      </c>
      <c r="AB59" s="5">
        <f t="shared" si="4"/>
        <v>1.0900000000000001</v>
      </c>
      <c r="AC59" s="3">
        <f t="shared" si="2"/>
        <v>9</v>
      </c>
      <c r="AD59" s="9">
        <f t="shared" si="5"/>
        <v>1.1459999999999999</v>
      </c>
      <c r="AE59" s="16">
        <f t="shared" si="6"/>
        <v>1.1990049751243781</v>
      </c>
      <c r="AF59" s="16">
        <f t="shared" si="7"/>
        <v>1.4176470588235295</v>
      </c>
      <c r="AG59" s="9"/>
      <c r="AH59" s="9"/>
      <c r="AI59" s="12">
        <f t="shared" si="8"/>
        <v>80.100000000000009</v>
      </c>
      <c r="AJ59" s="12">
        <f t="shared" si="9"/>
        <v>64.099999999999994</v>
      </c>
      <c r="AK59" s="12">
        <f t="shared" si="9"/>
        <v>78.2</v>
      </c>
      <c r="AL59" s="12">
        <f t="shared" si="9"/>
        <v>82</v>
      </c>
      <c r="AM59" s="12">
        <f t="shared" si="9"/>
        <v>76.2</v>
      </c>
      <c r="AN59" s="12">
        <f t="shared" si="9"/>
        <v>31.4</v>
      </c>
      <c r="AO59" s="12">
        <f t="shared" si="15"/>
        <v>57.599999999999994</v>
      </c>
      <c r="AP59" s="12">
        <f t="shared" si="15"/>
        <v>72.399999999999991</v>
      </c>
      <c r="AQ59" s="12">
        <f t="shared" si="15"/>
        <v>82.6</v>
      </c>
      <c r="AR59" s="12">
        <f t="shared" si="15"/>
        <v>85.8</v>
      </c>
      <c r="AS59" s="12">
        <f t="shared" si="16"/>
        <v>48</v>
      </c>
      <c r="AT59" s="12">
        <f t="shared" si="16"/>
        <v>19.2</v>
      </c>
      <c r="AU59" s="12">
        <f t="shared" si="10"/>
        <v>36.6</v>
      </c>
      <c r="AV59" s="12">
        <f t="shared" si="16"/>
        <v>61.5</v>
      </c>
      <c r="AW59" s="12">
        <f t="shared" si="17"/>
        <v>78.8</v>
      </c>
      <c r="AX59" s="12">
        <f t="shared" si="11"/>
        <v>79.5</v>
      </c>
      <c r="AY59" s="9"/>
      <c r="AZ59" s="12">
        <f t="shared" si="18"/>
        <v>76.2</v>
      </c>
      <c r="BA59" s="12">
        <f t="shared" si="14"/>
        <v>79.400000000000006</v>
      </c>
      <c r="BB59" s="12">
        <f t="shared" si="12"/>
        <v>80.100000000000009</v>
      </c>
      <c r="BC59" s="12">
        <f t="shared" si="12"/>
        <v>85.8</v>
      </c>
      <c r="BD59" s="12">
        <f t="shared" si="12"/>
        <v>82</v>
      </c>
      <c r="BE59" s="12">
        <f t="shared" si="12"/>
        <v>78.8</v>
      </c>
      <c r="BF59" s="12">
        <f t="shared" si="13"/>
        <v>83.899999999999991</v>
      </c>
      <c r="BG59" s="12">
        <f t="shared" si="13"/>
        <v>82</v>
      </c>
      <c r="BH59" s="12">
        <f t="shared" si="13"/>
        <v>82.6</v>
      </c>
      <c r="BI59" s="12">
        <f t="shared" si="13"/>
        <v>75</v>
      </c>
    </row>
    <row r="60" spans="1:61" ht="15.75" customHeight="1">
      <c r="A60" s="1" t="s">
        <v>155</v>
      </c>
      <c r="B60" s="4" t="s">
        <v>128</v>
      </c>
      <c r="C60" s="4" t="s">
        <v>8</v>
      </c>
      <c r="D60" s="4">
        <v>39</v>
      </c>
      <c r="E60" s="4">
        <v>743</v>
      </c>
      <c r="F60" s="4">
        <v>39</v>
      </c>
      <c r="G60" s="4">
        <v>743</v>
      </c>
      <c r="H60" s="4">
        <v>11.4</v>
      </c>
      <c r="I60" s="4">
        <v>0.50900000000000001</v>
      </c>
      <c r="J60" s="4">
        <v>0.45800000000000002</v>
      </c>
      <c r="K60" s="4">
        <v>0.433</v>
      </c>
      <c r="L60" s="4">
        <v>0.19800000000000001</v>
      </c>
      <c r="M60" s="4">
        <v>0.7</v>
      </c>
      <c r="N60" s="4">
        <v>3.3</v>
      </c>
      <c r="O60" s="4">
        <v>20.6</v>
      </c>
      <c r="P60" s="4">
        <v>1.8</v>
      </c>
      <c r="Q60" s="4">
        <v>0.6</v>
      </c>
      <c r="R60" s="4">
        <v>16.2</v>
      </c>
      <c r="S60" s="4">
        <v>19.3</v>
      </c>
      <c r="T60" s="4">
        <v>99</v>
      </c>
      <c r="U60" s="4">
        <v>109</v>
      </c>
      <c r="V60" s="4">
        <v>0</v>
      </c>
      <c r="W60" s="4">
        <v>0.4</v>
      </c>
      <c r="X60" s="4">
        <v>0.3</v>
      </c>
      <c r="Y60" s="4">
        <v>0.7</v>
      </c>
      <c r="Z60" s="4">
        <v>0.04</v>
      </c>
      <c r="AA60" s="13">
        <f t="shared" si="0"/>
        <v>94.962686567164184</v>
      </c>
      <c r="AB60" s="5">
        <f t="shared" si="4"/>
        <v>0.99</v>
      </c>
      <c r="AC60" s="3">
        <f t="shared" si="2"/>
        <v>-10</v>
      </c>
      <c r="AD60" s="9">
        <f t="shared" si="5"/>
        <v>1.018</v>
      </c>
      <c r="AE60" s="16">
        <f t="shared" si="6"/>
        <v>1.0673575129533679</v>
      </c>
      <c r="AF60" s="16">
        <f t="shared" si="7"/>
        <v>1.271604938271605</v>
      </c>
      <c r="AG60" s="9"/>
      <c r="AH60" s="9"/>
      <c r="AI60" s="12">
        <f t="shared" si="8"/>
        <v>71.099999999999994</v>
      </c>
      <c r="AJ60" s="12">
        <f t="shared" si="9"/>
        <v>63.4</v>
      </c>
      <c r="AK60" s="12">
        <f t="shared" si="9"/>
        <v>42.9</v>
      </c>
      <c r="AL60" s="12">
        <f t="shared" si="9"/>
        <v>44.2</v>
      </c>
      <c r="AM60" s="12">
        <f t="shared" si="9"/>
        <v>37.1</v>
      </c>
      <c r="AN60" s="12">
        <f t="shared" si="9"/>
        <v>62.1</v>
      </c>
      <c r="AO60" s="12">
        <f t="shared" si="15"/>
        <v>36.5</v>
      </c>
      <c r="AP60" s="12">
        <f t="shared" si="15"/>
        <v>9.6</v>
      </c>
      <c r="AQ60" s="12">
        <f t="shared" si="15"/>
        <v>3.2</v>
      </c>
      <c r="AR60" s="12">
        <f t="shared" si="15"/>
        <v>77.5</v>
      </c>
      <c r="AS60" s="12">
        <f t="shared" si="16"/>
        <v>48</v>
      </c>
      <c r="AT60" s="12">
        <f t="shared" si="16"/>
        <v>21.7</v>
      </c>
      <c r="AU60" s="12">
        <f t="shared" si="10"/>
        <v>43.600000000000009</v>
      </c>
      <c r="AV60" s="12">
        <f t="shared" si="16"/>
        <v>57.599999999999994</v>
      </c>
      <c r="AW60" s="12">
        <f t="shared" si="17"/>
        <v>44.800000000000004</v>
      </c>
      <c r="AX60" s="12">
        <f t="shared" si="11"/>
        <v>27.600000000000009</v>
      </c>
      <c r="AY60" s="9"/>
      <c r="AZ60" s="12">
        <f t="shared" si="18"/>
        <v>52.5</v>
      </c>
      <c r="BA60" s="12">
        <f t="shared" si="14"/>
        <v>38.4</v>
      </c>
      <c r="BB60" s="12">
        <f t="shared" si="12"/>
        <v>44.800000000000004</v>
      </c>
      <c r="BC60" s="12">
        <f t="shared" si="12"/>
        <v>35.199999999999996</v>
      </c>
      <c r="BD60" s="12">
        <f t="shared" si="12"/>
        <v>44.2</v>
      </c>
      <c r="BE60" s="12">
        <f t="shared" si="12"/>
        <v>44.800000000000004</v>
      </c>
      <c r="BF60" s="12">
        <f t="shared" si="13"/>
        <v>32.6</v>
      </c>
      <c r="BG60" s="12">
        <f t="shared" si="13"/>
        <v>44.2</v>
      </c>
      <c r="BH60" s="12">
        <f t="shared" si="13"/>
        <v>78.2</v>
      </c>
      <c r="BI60" s="12">
        <f t="shared" si="13"/>
        <v>69.8</v>
      </c>
    </row>
    <row r="61" spans="1:61" ht="15.75" customHeight="1">
      <c r="A61" s="1" t="s">
        <v>156</v>
      </c>
      <c r="B61" s="3" t="s">
        <v>115</v>
      </c>
      <c r="C61" s="4" t="s">
        <v>86</v>
      </c>
      <c r="D61" s="4">
        <v>34</v>
      </c>
      <c r="E61" s="4">
        <v>741</v>
      </c>
      <c r="F61" s="4">
        <v>34</v>
      </c>
      <c r="G61" s="4">
        <v>741</v>
      </c>
      <c r="H61" s="4">
        <v>13.4</v>
      </c>
      <c r="I61" s="4">
        <v>0.52600000000000002</v>
      </c>
      <c r="J61" s="4">
        <v>0.49</v>
      </c>
      <c r="K61" s="4">
        <v>3.3000000000000002E-2</v>
      </c>
      <c r="L61" s="4">
        <v>0.38100000000000001</v>
      </c>
      <c r="M61" s="4">
        <v>7.6</v>
      </c>
      <c r="N61" s="4">
        <v>15.4</v>
      </c>
      <c r="O61" s="4">
        <v>11.1</v>
      </c>
      <c r="P61" s="4">
        <v>1.7</v>
      </c>
      <c r="Q61" s="4">
        <v>3.4</v>
      </c>
      <c r="R61" s="4">
        <v>16.899999999999999</v>
      </c>
      <c r="S61" s="4">
        <v>18.100000000000001</v>
      </c>
      <c r="T61" s="4">
        <v>99</v>
      </c>
      <c r="U61" s="4">
        <v>101</v>
      </c>
      <c r="V61" s="4">
        <v>0</v>
      </c>
      <c r="W61" s="4">
        <v>0.3</v>
      </c>
      <c r="X61" s="4">
        <v>1.2</v>
      </c>
      <c r="Y61" s="4">
        <v>1.6</v>
      </c>
      <c r="Z61" s="4">
        <v>8.5000000000000006E-2</v>
      </c>
      <c r="AA61" s="13">
        <f t="shared" si="0"/>
        <v>98.134328358208961</v>
      </c>
      <c r="AB61" s="5">
        <f t="shared" si="4"/>
        <v>0.99</v>
      </c>
      <c r="AC61" s="3">
        <f t="shared" si="2"/>
        <v>-2</v>
      </c>
      <c r="AD61" s="9">
        <f t="shared" si="5"/>
        <v>1.052</v>
      </c>
      <c r="AE61" s="16">
        <f t="shared" si="6"/>
        <v>0.61325966850828717</v>
      </c>
      <c r="AF61" s="16">
        <f t="shared" si="7"/>
        <v>0.65680473372781067</v>
      </c>
      <c r="AG61" s="9"/>
      <c r="AH61" s="9"/>
      <c r="AI61" s="12">
        <f t="shared" si="8"/>
        <v>50.6</v>
      </c>
      <c r="AJ61" s="12">
        <f t="shared" si="9"/>
        <v>62.8</v>
      </c>
      <c r="AK61" s="12">
        <f t="shared" si="9"/>
        <v>53.800000000000004</v>
      </c>
      <c r="AL61" s="12">
        <f t="shared" si="9"/>
        <v>54.400000000000006</v>
      </c>
      <c r="AM61" s="12">
        <f t="shared" si="9"/>
        <v>55.7</v>
      </c>
      <c r="AN61" s="12">
        <f t="shared" si="9"/>
        <v>13.4</v>
      </c>
      <c r="AO61" s="12">
        <f t="shared" si="15"/>
        <v>85.8</v>
      </c>
      <c r="AP61" s="12">
        <f t="shared" si="15"/>
        <v>80.100000000000009</v>
      </c>
      <c r="AQ61" s="12">
        <f t="shared" si="15"/>
        <v>86.5</v>
      </c>
      <c r="AR61" s="12">
        <f t="shared" si="15"/>
        <v>37.1</v>
      </c>
      <c r="AS61" s="12">
        <f t="shared" si="16"/>
        <v>41</v>
      </c>
      <c r="AT61" s="12">
        <f t="shared" si="16"/>
        <v>83.899999999999991</v>
      </c>
      <c r="AU61" s="12">
        <f t="shared" si="10"/>
        <v>37.9</v>
      </c>
      <c r="AV61" s="12">
        <f t="shared" si="16"/>
        <v>46.7</v>
      </c>
      <c r="AW61" s="12">
        <f t="shared" si="17"/>
        <v>44.800000000000004</v>
      </c>
      <c r="AX61" s="12">
        <f t="shared" si="11"/>
        <v>71.2</v>
      </c>
      <c r="AY61" s="9"/>
      <c r="AZ61" s="12">
        <f t="shared" si="18"/>
        <v>48.699999999999996</v>
      </c>
      <c r="BA61" s="12">
        <f t="shared" si="14"/>
        <v>76.2</v>
      </c>
      <c r="BB61" s="12">
        <f t="shared" si="12"/>
        <v>64.099999999999994</v>
      </c>
      <c r="BC61" s="12">
        <f t="shared" si="12"/>
        <v>57.599999999999994</v>
      </c>
      <c r="BD61" s="12">
        <f t="shared" si="12"/>
        <v>54.400000000000006</v>
      </c>
      <c r="BE61" s="12">
        <f t="shared" si="12"/>
        <v>44.800000000000004</v>
      </c>
      <c r="BF61" s="12">
        <f t="shared" si="13"/>
        <v>58.3</v>
      </c>
      <c r="BG61" s="12">
        <f t="shared" si="13"/>
        <v>54.400000000000006</v>
      </c>
      <c r="BH61" s="12">
        <f t="shared" si="13"/>
        <v>32</v>
      </c>
      <c r="BI61" s="12">
        <f t="shared" si="13"/>
        <v>30.099999999999998</v>
      </c>
    </row>
    <row r="62" spans="1:61" ht="15.75" customHeight="1">
      <c r="A62" s="1" t="s">
        <v>157</v>
      </c>
      <c r="B62" s="3" t="s">
        <v>90</v>
      </c>
      <c r="C62" s="4" t="s">
        <v>91</v>
      </c>
      <c r="D62" s="4">
        <v>39</v>
      </c>
      <c r="E62" s="4">
        <v>716</v>
      </c>
      <c r="F62" s="4">
        <v>39</v>
      </c>
      <c r="G62" s="4">
        <v>716</v>
      </c>
      <c r="H62" s="4">
        <v>7.3</v>
      </c>
      <c r="I62" s="4">
        <v>0.41699999999999998</v>
      </c>
      <c r="J62" s="4">
        <v>0.39500000000000002</v>
      </c>
      <c r="K62" s="4">
        <v>0.64500000000000002</v>
      </c>
      <c r="L62" s="4">
        <v>0.14499999999999999</v>
      </c>
      <c r="M62" s="4">
        <v>3.8</v>
      </c>
      <c r="N62" s="4">
        <v>14.8</v>
      </c>
      <c r="O62" s="4">
        <v>5.3</v>
      </c>
      <c r="P62" s="4">
        <v>1.5</v>
      </c>
      <c r="Q62" s="4">
        <v>3.9</v>
      </c>
      <c r="R62" s="4">
        <v>18.5</v>
      </c>
      <c r="S62" s="4">
        <v>5.2</v>
      </c>
      <c r="T62" s="4">
        <v>95</v>
      </c>
      <c r="U62" s="4">
        <v>98</v>
      </c>
      <c r="V62" s="4">
        <v>0</v>
      </c>
      <c r="W62" s="4">
        <v>0</v>
      </c>
      <c r="X62" s="4">
        <v>1.5</v>
      </c>
      <c r="Y62" s="4">
        <v>1.5</v>
      </c>
      <c r="Z62" s="4">
        <v>8.1000000000000003E-2</v>
      </c>
      <c r="AA62" s="13">
        <f t="shared" si="0"/>
        <v>77.798507462686558</v>
      </c>
      <c r="AB62" s="5">
        <f t="shared" si="4"/>
        <v>0.95</v>
      </c>
      <c r="AC62" s="3">
        <f t="shared" si="2"/>
        <v>-3</v>
      </c>
      <c r="AD62" s="9">
        <f t="shared" si="5"/>
        <v>0.83399999999999996</v>
      </c>
      <c r="AE62" s="16">
        <f t="shared" si="6"/>
        <v>1.0192307692307692</v>
      </c>
      <c r="AF62" s="16">
        <f t="shared" si="7"/>
        <v>0.2864864864864865</v>
      </c>
      <c r="AG62" s="9"/>
      <c r="AH62" s="9"/>
      <c r="AI62" s="12">
        <f t="shared" si="8"/>
        <v>71.099999999999994</v>
      </c>
      <c r="AJ62" s="12">
        <f t="shared" si="9"/>
        <v>62.1</v>
      </c>
      <c r="AK62" s="12">
        <f t="shared" si="9"/>
        <v>21.099999999999998</v>
      </c>
      <c r="AL62" s="12">
        <f t="shared" si="9"/>
        <v>14.7</v>
      </c>
      <c r="AM62" s="12">
        <f t="shared" si="9"/>
        <v>18.5</v>
      </c>
      <c r="AN62" s="12">
        <f t="shared" si="9"/>
        <v>92.300000000000011</v>
      </c>
      <c r="AO62" s="12">
        <f t="shared" si="15"/>
        <v>23.7</v>
      </c>
      <c r="AP62" s="12">
        <f t="shared" si="15"/>
        <v>49.3</v>
      </c>
      <c r="AQ62" s="12">
        <f t="shared" si="15"/>
        <v>82</v>
      </c>
      <c r="AR62" s="12">
        <f t="shared" si="15"/>
        <v>9.6</v>
      </c>
      <c r="AS62" s="12">
        <f t="shared" si="16"/>
        <v>31.4</v>
      </c>
      <c r="AT62" s="12">
        <f t="shared" si="16"/>
        <v>88.4</v>
      </c>
      <c r="AU62" s="12">
        <f t="shared" si="10"/>
        <v>29.5</v>
      </c>
      <c r="AV62" s="12">
        <f t="shared" si="16"/>
        <v>0</v>
      </c>
      <c r="AW62" s="12">
        <f t="shared" si="17"/>
        <v>30.099999999999998</v>
      </c>
      <c r="AX62" s="12">
        <f t="shared" si="11"/>
        <v>84</v>
      </c>
      <c r="AY62" s="9"/>
      <c r="AZ62" s="12">
        <f t="shared" si="18"/>
        <v>28.199999999999996</v>
      </c>
      <c r="BA62" s="12">
        <f t="shared" si="14"/>
        <v>83.3</v>
      </c>
      <c r="BB62" s="12">
        <f t="shared" si="12"/>
        <v>63.4</v>
      </c>
      <c r="BC62" s="12">
        <f t="shared" si="12"/>
        <v>55.1</v>
      </c>
      <c r="BD62" s="12">
        <f t="shared" si="12"/>
        <v>14.7</v>
      </c>
      <c r="BE62" s="12">
        <f t="shared" si="12"/>
        <v>30.099999999999998</v>
      </c>
      <c r="BF62" s="12">
        <f t="shared" si="13"/>
        <v>54.400000000000006</v>
      </c>
      <c r="BG62" s="12">
        <f t="shared" si="13"/>
        <v>14.7</v>
      </c>
      <c r="BH62" s="12">
        <f t="shared" si="13"/>
        <v>73.7</v>
      </c>
      <c r="BI62" s="12">
        <f t="shared" si="13"/>
        <v>10.199999999999999</v>
      </c>
    </row>
    <row r="63" spans="1:61" ht="15.75" customHeight="1">
      <c r="A63" s="1" t="s">
        <v>158</v>
      </c>
      <c r="B63" s="4" t="s">
        <v>88</v>
      </c>
      <c r="C63" s="4" t="s">
        <v>159</v>
      </c>
      <c r="D63" s="4">
        <v>40</v>
      </c>
      <c r="E63" s="4">
        <v>712</v>
      </c>
      <c r="F63" s="4">
        <v>40</v>
      </c>
      <c r="G63" s="4">
        <v>712</v>
      </c>
      <c r="H63" s="4">
        <v>5.0999999999999996</v>
      </c>
      <c r="I63" s="4">
        <v>0.46500000000000002</v>
      </c>
      <c r="J63" s="4">
        <v>0.41799999999999998</v>
      </c>
      <c r="K63" s="4">
        <v>0.192</v>
      </c>
      <c r="L63" s="4">
        <v>0.32200000000000001</v>
      </c>
      <c r="M63" s="4">
        <v>1.6</v>
      </c>
      <c r="N63" s="4">
        <v>7.1</v>
      </c>
      <c r="O63" s="4">
        <v>19.399999999999999</v>
      </c>
      <c r="P63" s="4">
        <v>1</v>
      </c>
      <c r="Q63" s="4">
        <v>1.4</v>
      </c>
      <c r="R63" s="4">
        <v>29</v>
      </c>
      <c r="S63" s="4">
        <v>14.9</v>
      </c>
      <c r="T63" s="4">
        <v>81</v>
      </c>
      <c r="U63" s="4">
        <v>106</v>
      </c>
      <c r="V63" s="4">
        <v>0</v>
      </c>
      <c r="W63" s="4">
        <v>-1.2</v>
      </c>
      <c r="X63" s="4">
        <v>0.7</v>
      </c>
      <c r="Y63" s="4">
        <v>-0.6</v>
      </c>
      <c r="Z63" s="4">
        <v>-3.2000000000000001E-2</v>
      </c>
      <c r="AA63" s="13">
        <f t="shared" si="0"/>
        <v>86.753731343283576</v>
      </c>
      <c r="AB63" s="5">
        <f t="shared" si="4"/>
        <v>0.81</v>
      </c>
      <c r="AC63" s="3">
        <f t="shared" si="2"/>
        <v>-25</v>
      </c>
      <c r="AD63" s="9">
        <f t="shared" si="5"/>
        <v>0.93</v>
      </c>
      <c r="AE63" s="16">
        <f t="shared" si="6"/>
        <v>1.3020134228187918</v>
      </c>
      <c r="AF63" s="16">
        <f t="shared" si="7"/>
        <v>0.66896551724137931</v>
      </c>
      <c r="AG63" s="9"/>
      <c r="AH63" s="9"/>
      <c r="AI63" s="12">
        <f t="shared" si="8"/>
        <v>80.100000000000009</v>
      </c>
      <c r="AJ63" s="12">
        <f t="shared" si="9"/>
        <v>61.5</v>
      </c>
      <c r="AK63" s="12">
        <f t="shared" si="9"/>
        <v>10.8</v>
      </c>
      <c r="AL63" s="12">
        <f t="shared" si="9"/>
        <v>23</v>
      </c>
      <c r="AM63" s="12">
        <f t="shared" si="9"/>
        <v>24.3</v>
      </c>
      <c r="AN63" s="12">
        <f t="shared" ref="AN63:AQ126" si="19">(PERCENTRANK(K$3:K$298,K63))*100</f>
        <v>30.099999999999998</v>
      </c>
      <c r="AO63" s="12">
        <f t="shared" si="15"/>
        <v>73</v>
      </c>
      <c r="AP63" s="12">
        <f t="shared" si="15"/>
        <v>17.899999999999999</v>
      </c>
      <c r="AQ63" s="12">
        <f t="shared" si="15"/>
        <v>33.300000000000004</v>
      </c>
      <c r="AR63" s="12">
        <f t="shared" si="15"/>
        <v>73</v>
      </c>
      <c r="AS63" s="12">
        <f t="shared" si="16"/>
        <v>13.4</v>
      </c>
      <c r="AT63" s="12">
        <f t="shared" si="16"/>
        <v>52.5</v>
      </c>
      <c r="AU63" s="12">
        <f t="shared" si="10"/>
        <v>3.9000000000000057</v>
      </c>
      <c r="AV63" s="12">
        <f t="shared" si="16"/>
        <v>25</v>
      </c>
      <c r="AW63" s="12">
        <f t="shared" si="17"/>
        <v>13.4</v>
      </c>
      <c r="AX63" s="12">
        <f t="shared" si="11"/>
        <v>41.7</v>
      </c>
      <c r="AY63" s="9"/>
      <c r="AZ63" s="12">
        <f t="shared" si="18"/>
        <v>0.6</v>
      </c>
      <c r="BA63" s="12">
        <f t="shared" si="14"/>
        <v>61.5</v>
      </c>
      <c r="BB63" s="12">
        <f t="shared" si="12"/>
        <v>2.5</v>
      </c>
      <c r="BC63" s="12">
        <f t="shared" si="12"/>
        <v>16</v>
      </c>
      <c r="BD63" s="12">
        <f t="shared" si="12"/>
        <v>23</v>
      </c>
      <c r="BE63" s="12">
        <f t="shared" si="12"/>
        <v>13.4</v>
      </c>
      <c r="BF63" s="12">
        <f t="shared" si="13"/>
        <v>12.1</v>
      </c>
      <c r="BG63" s="12">
        <f t="shared" si="13"/>
        <v>23</v>
      </c>
      <c r="BH63" s="12">
        <f t="shared" si="13"/>
        <v>85.2</v>
      </c>
      <c r="BI63" s="12">
        <f t="shared" si="13"/>
        <v>31.4</v>
      </c>
    </row>
    <row r="64" spans="1:61" ht="15.75" customHeight="1">
      <c r="A64" s="1" t="s">
        <v>160</v>
      </c>
      <c r="B64" s="3" t="s">
        <v>115</v>
      </c>
      <c r="C64" s="4" t="s">
        <v>8</v>
      </c>
      <c r="D64" s="4">
        <v>29</v>
      </c>
      <c r="E64" s="4">
        <v>711</v>
      </c>
      <c r="F64" s="4">
        <v>29</v>
      </c>
      <c r="G64" s="4">
        <v>711</v>
      </c>
      <c r="H64" s="4">
        <v>13</v>
      </c>
      <c r="I64" s="4">
        <v>0.57799999999999996</v>
      </c>
      <c r="J64" s="4">
        <v>0.53600000000000003</v>
      </c>
      <c r="K64" s="4">
        <v>0.63700000000000001</v>
      </c>
      <c r="L64" s="4">
        <v>0.20200000000000001</v>
      </c>
      <c r="M64" s="4">
        <v>2.5</v>
      </c>
      <c r="N64" s="4">
        <v>6.2</v>
      </c>
      <c r="O64" s="4">
        <v>14.3</v>
      </c>
      <c r="P64" s="4">
        <v>1.9</v>
      </c>
      <c r="Q64" s="4">
        <v>0.1</v>
      </c>
      <c r="R64" s="4">
        <v>10.6</v>
      </c>
      <c r="S64" s="4">
        <v>15</v>
      </c>
      <c r="T64" s="4">
        <v>113</v>
      </c>
      <c r="U64" s="4">
        <v>106</v>
      </c>
      <c r="V64" s="4">
        <v>0</v>
      </c>
      <c r="W64" s="4">
        <v>1.4</v>
      </c>
      <c r="X64" s="4">
        <v>0.6</v>
      </c>
      <c r="Y64" s="4">
        <v>2</v>
      </c>
      <c r="Z64" s="4">
        <v>0.112</v>
      </c>
      <c r="AA64" s="13">
        <f t="shared" si="0"/>
        <v>107.83582089552237</v>
      </c>
      <c r="AB64" s="5">
        <f t="shared" si="4"/>
        <v>1.1299999999999999</v>
      </c>
      <c r="AC64" s="3">
        <f t="shared" si="2"/>
        <v>7</v>
      </c>
      <c r="AD64" s="9">
        <f t="shared" si="5"/>
        <v>1.1559999999999999</v>
      </c>
      <c r="AE64" s="16">
        <f t="shared" si="6"/>
        <v>0.95333333333333337</v>
      </c>
      <c r="AF64" s="16">
        <f t="shared" si="7"/>
        <v>1.3490566037735849</v>
      </c>
      <c r="AG64" s="9"/>
      <c r="AH64" s="9"/>
      <c r="AI64" s="12">
        <f t="shared" si="8"/>
        <v>41</v>
      </c>
      <c r="AJ64" s="12">
        <f t="shared" si="9"/>
        <v>60.8</v>
      </c>
      <c r="AK64" s="12">
        <f t="shared" si="9"/>
        <v>51.2</v>
      </c>
      <c r="AL64" s="12">
        <f t="shared" si="9"/>
        <v>83.899999999999991</v>
      </c>
      <c r="AM64" s="12">
        <f t="shared" si="9"/>
        <v>80.7</v>
      </c>
      <c r="AN64" s="12">
        <f t="shared" si="19"/>
        <v>91.600000000000009</v>
      </c>
      <c r="AO64" s="12">
        <f t="shared" si="15"/>
        <v>38.4</v>
      </c>
      <c r="AP64" s="12">
        <f t="shared" si="15"/>
        <v>30.7</v>
      </c>
      <c r="AQ64" s="12">
        <f t="shared" si="15"/>
        <v>25</v>
      </c>
      <c r="AR64" s="12">
        <f t="shared" si="15"/>
        <v>51.2</v>
      </c>
      <c r="AS64" s="12">
        <f t="shared" si="16"/>
        <v>53.800000000000004</v>
      </c>
      <c r="AT64" s="12">
        <f t="shared" si="16"/>
        <v>11.5</v>
      </c>
      <c r="AU64" s="12">
        <f t="shared" si="10"/>
        <v>81.5</v>
      </c>
      <c r="AV64" s="12">
        <f t="shared" si="16"/>
        <v>26.900000000000002</v>
      </c>
      <c r="AW64" s="12">
        <f t="shared" si="17"/>
        <v>84.6</v>
      </c>
      <c r="AX64" s="12">
        <f t="shared" si="11"/>
        <v>41.7</v>
      </c>
      <c r="AY64" s="9"/>
      <c r="AZ64" s="12">
        <f t="shared" si="18"/>
        <v>73</v>
      </c>
      <c r="BA64" s="12">
        <f t="shared" si="14"/>
        <v>53.2</v>
      </c>
      <c r="BB64" s="12">
        <f t="shared" si="12"/>
        <v>68.5</v>
      </c>
      <c r="BC64" s="12">
        <f t="shared" si="12"/>
        <v>71.7</v>
      </c>
      <c r="BD64" s="12">
        <f t="shared" si="12"/>
        <v>83.899999999999991</v>
      </c>
      <c r="BE64" s="12">
        <f t="shared" si="12"/>
        <v>84.6</v>
      </c>
      <c r="BF64" s="12">
        <f t="shared" si="13"/>
        <v>80.7</v>
      </c>
      <c r="BG64" s="12">
        <f t="shared" si="13"/>
        <v>83.899999999999991</v>
      </c>
      <c r="BH64" s="12">
        <f t="shared" si="13"/>
        <v>68.5</v>
      </c>
      <c r="BI64" s="12">
        <f t="shared" si="13"/>
        <v>73.7</v>
      </c>
    </row>
    <row r="65" spans="1:61" ht="15.75" customHeight="1">
      <c r="A65" s="1" t="s">
        <v>161</v>
      </c>
      <c r="B65" s="3" t="s">
        <v>90</v>
      </c>
      <c r="C65" s="4" t="s">
        <v>8</v>
      </c>
      <c r="D65" s="4">
        <v>33</v>
      </c>
      <c r="E65" s="4">
        <v>708</v>
      </c>
      <c r="F65" s="4">
        <v>33</v>
      </c>
      <c r="G65" s="4">
        <v>708</v>
      </c>
      <c r="H65" s="4">
        <v>17.899999999999999</v>
      </c>
      <c r="I65" s="4">
        <v>0.60899999999999999</v>
      </c>
      <c r="J65" s="4">
        <v>0.57499999999999996</v>
      </c>
      <c r="K65" s="4">
        <v>0.373</v>
      </c>
      <c r="L65" s="4">
        <v>0.38200000000000001</v>
      </c>
      <c r="M65" s="4">
        <v>4.5</v>
      </c>
      <c r="N65" s="4">
        <v>7.5</v>
      </c>
      <c r="O65" s="4">
        <v>15.9</v>
      </c>
      <c r="P65" s="4">
        <v>1.8</v>
      </c>
      <c r="Q65" s="4">
        <v>1.1000000000000001</v>
      </c>
      <c r="R65" s="4">
        <v>9.8000000000000007</v>
      </c>
      <c r="S65" s="4">
        <v>18.600000000000001</v>
      </c>
      <c r="T65" s="4">
        <v>119</v>
      </c>
      <c r="U65" s="4">
        <v>104</v>
      </c>
      <c r="V65" s="4">
        <v>0</v>
      </c>
      <c r="W65" s="4">
        <v>2.2999999999999998</v>
      </c>
      <c r="X65" s="4">
        <v>0.9</v>
      </c>
      <c r="Y65" s="4">
        <v>3.2</v>
      </c>
      <c r="Z65" s="4">
        <v>0.182</v>
      </c>
      <c r="AA65" s="13">
        <f t="shared" si="0"/>
        <v>113.61940298507463</v>
      </c>
      <c r="AB65" s="5">
        <f t="shared" si="4"/>
        <v>1.19</v>
      </c>
      <c r="AC65" s="3">
        <f t="shared" si="2"/>
        <v>15</v>
      </c>
      <c r="AD65" s="9">
        <f t="shared" si="5"/>
        <v>1.218</v>
      </c>
      <c r="AE65" s="16">
        <f t="shared" si="6"/>
        <v>0.85483870967741926</v>
      </c>
      <c r="AF65" s="16">
        <f t="shared" si="7"/>
        <v>1.6224489795918366</v>
      </c>
      <c r="AG65" s="9"/>
      <c r="AH65" s="9"/>
      <c r="AI65" s="12">
        <f t="shared" si="8"/>
        <v>48.699999999999996</v>
      </c>
      <c r="AJ65" s="12">
        <f t="shared" si="9"/>
        <v>60.199999999999996</v>
      </c>
      <c r="AK65" s="12">
        <f t="shared" si="9"/>
        <v>81.399999999999991</v>
      </c>
      <c r="AL65" s="12">
        <f t="shared" si="9"/>
        <v>92.9</v>
      </c>
      <c r="AM65" s="12">
        <f t="shared" si="9"/>
        <v>91.600000000000009</v>
      </c>
      <c r="AN65" s="12">
        <f t="shared" si="19"/>
        <v>50</v>
      </c>
      <c r="AO65" s="12">
        <f t="shared" si="15"/>
        <v>86.5</v>
      </c>
      <c r="AP65" s="12">
        <f t="shared" si="15"/>
        <v>55.7</v>
      </c>
      <c r="AQ65" s="12">
        <f t="shared" si="15"/>
        <v>40.300000000000004</v>
      </c>
      <c r="AR65" s="12">
        <f t="shared" si="15"/>
        <v>57.599999999999994</v>
      </c>
      <c r="AS65" s="12">
        <f t="shared" si="16"/>
        <v>48</v>
      </c>
      <c r="AT65" s="12">
        <f t="shared" si="16"/>
        <v>38.4</v>
      </c>
      <c r="AU65" s="12">
        <f t="shared" si="10"/>
        <v>86.6</v>
      </c>
      <c r="AV65" s="12">
        <f t="shared" si="16"/>
        <v>51.2</v>
      </c>
      <c r="AW65" s="12">
        <f t="shared" si="17"/>
        <v>97.399999999999991</v>
      </c>
      <c r="AX65" s="12">
        <f t="shared" si="11"/>
        <v>53.3</v>
      </c>
      <c r="AY65" s="9"/>
      <c r="AZ65" s="12">
        <f t="shared" si="18"/>
        <v>88.4</v>
      </c>
      <c r="BA65" s="12">
        <f t="shared" si="14"/>
        <v>66</v>
      </c>
      <c r="BB65" s="12">
        <f t="shared" si="12"/>
        <v>83.3</v>
      </c>
      <c r="BC65" s="12">
        <f t="shared" si="12"/>
        <v>91.600000000000009</v>
      </c>
      <c r="BD65" s="12">
        <f t="shared" si="12"/>
        <v>92.9</v>
      </c>
      <c r="BE65" s="12">
        <f t="shared" si="12"/>
        <v>97.399999999999991</v>
      </c>
      <c r="BF65" s="12">
        <f t="shared" si="13"/>
        <v>90.3</v>
      </c>
      <c r="BG65" s="12">
        <f t="shared" si="13"/>
        <v>92.9</v>
      </c>
      <c r="BH65" s="12">
        <f t="shared" si="13"/>
        <v>57.599999999999994</v>
      </c>
      <c r="BI65" s="12">
        <f t="shared" si="13"/>
        <v>86.5</v>
      </c>
    </row>
    <row r="66" spans="1:61" ht="15.75" customHeight="1">
      <c r="A66" s="1" t="s">
        <v>162</v>
      </c>
      <c r="B66" s="3" t="s">
        <v>90</v>
      </c>
      <c r="C66" s="4" t="s">
        <v>8</v>
      </c>
      <c r="D66" s="4">
        <v>27</v>
      </c>
      <c r="E66" s="4">
        <v>702</v>
      </c>
      <c r="F66" s="4">
        <v>27</v>
      </c>
      <c r="G66" s="4">
        <v>702</v>
      </c>
      <c r="H66" s="4">
        <v>14</v>
      </c>
      <c r="I66" s="4">
        <v>0.51300000000000001</v>
      </c>
      <c r="J66" s="4">
        <v>0.47099999999999997</v>
      </c>
      <c r="K66" s="4">
        <v>0.374</v>
      </c>
      <c r="L66" s="4">
        <v>0.23300000000000001</v>
      </c>
      <c r="M66" s="4">
        <v>0.8</v>
      </c>
      <c r="N66" s="4">
        <v>6.5</v>
      </c>
      <c r="O66" s="4">
        <v>28.9</v>
      </c>
      <c r="P66" s="4">
        <v>2.4</v>
      </c>
      <c r="Q66" s="4">
        <v>2.2999999999999998</v>
      </c>
      <c r="R66" s="4">
        <v>22</v>
      </c>
      <c r="S66" s="4">
        <v>19.100000000000001</v>
      </c>
      <c r="T66" s="4">
        <v>97</v>
      </c>
      <c r="U66" s="4">
        <v>101</v>
      </c>
      <c r="V66" s="4">
        <v>0</v>
      </c>
      <c r="W66" s="4">
        <v>0.2</v>
      </c>
      <c r="X66" s="4">
        <v>1.2</v>
      </c>
      <c r="Y66" s="4">
        <v>1.3</v>
      </c>
      <c r="Z66" s="4">
        <v>7.3999999999999996E-2</v>
      </c>
      <c r="AA66" s="13">
        <f t="shared" si="0"/>
        <v>95.708955223880594</v>
      </c>
      <c r="AB66" s="5">
        <f t="shared" si="4"/>
        <v>0.97</v>
      </c>
      <c r="AC66" s="3">
        <f t="shared" si="2"/>
        <v>-4</v>
      </c>
      <c r="AD66" s="9">
        <f t="shared" si="5"/>
        <v>1.026</v>
      </c>
      <c r="AE66" s="16">
        <f t="shared" si="6"/>
        <v>1.5130890052356019</v>
      </c>
      <c r="AF66" s="16">
        <f t="shared" si="7"/>
        <v>1.3136363636363635</v>
      </c>
      <c r="AG66" s="9"/>
      <c r="AH66" s="9"/>
      <c r="AI66" s="12">
        <f t="shared" si="8"/>
        <v>35.199999999999996</v>
      </c>
      <c r="AJ66" s="12">
        <f t="shared" si="9"/>
        <v>59.599999999999994</v>
      </c>
      <c r="AK66" s="12">
        <f t="shared" si="9"/>
        <v>60.8</v>
      </c>
      <c r="AL66" s="12">
        <f t="shared" si="9"/>
        <v>46.1</v>
      </c>
      <c r="AM66" s="12">
        <f t="shared" si="9"/>
        <v>45.5</v>
      </c>
      <c r="AN66" s="12">
        <f t="shared" si="19"/>
        <v>51.2</v>
      </c>
      <c r="AO66" s="12">
        <f t="shared" si="15"/>
        <v>46.1</v>
      </c>
      <c r="AP66" s="12">
        <f t="shared" si="15"/>
        <v>10.199999999999999</v>
      </c>
      <c r="AQ66" s="12">
        <f t="shared" si="15"/>
        <v>28.199999999999996</v>
      </c>
      <c r="AR66" s="12">
        <f t="shared" si="15"/>
        <v>91.600000000000009</v>
      </c>
      <c r="AS66" s="12">
        <f t="shared" si="16"/>
        <v>78.2</v>
      </c>
      <c r="AT66" s="12">
        <f t="shared" si="16"/>
        <v>74.3</v>
      </c>
      <c r="AU66" s="12">
        <f t="shared" si="10"/>
        <v>18</v>
      </c>
      <c r="AV66" s="12">
        <f t="shared" si="16"/>
        <v>55.1</v>
      </c>
      <c r="AW66" s="12">
        <f t="shared" si="17"/>
        <v>38.4</v>
      </c>
      <c r="AX66" s="12">
        <f t="shared" si="11"/>
        <v>71.2</v>
      </c>
      <c r="AY66" s="9"/>
      <c r="AZ66" s="12">
        <f t="shared" si="18"/>
        <v>44.800000000000004</v>
      </c>
      <c r="BA66" s="12">
        <f t="shared" si="14"/>
        <v>76.2</v>
      </c>
      <c r="BB66" s="12">
        <f t="shared" si="12"/>
        <v>59.599999999999994</v>
      </c>
      <c r="BC66" s="12">
        <f t="shared" si="12"/>
        <v>50.6</v>
      </c>
      <c r="BD66" s="12">
        <f t="shared" si="12"/>
        <v>46.1</v>
      </c>
      <c r="BE66" s="12">
        <f t="shared" si="12"/>
        <v>38.4</v>
      </c>
      <c r="BF66" s="12">
        <f t="shared" si="13"/>
        <v>49.3</v>
      </c>
      <c r="BG66" s="12">
        <f t="shared" si="13"/>
        <v>46.1</v>
      </c>
      <c r="BH66" s="12">
        <f t="shared" si="13"/>
        <v>90.3</v>
      </c>
      <c r="BI66" s="12">
        <f t="shared" si="13"/>
        <v>71.7</v>
      </c>
    </row>
    <row r="67" spans="1:61" ht="15.75" customHeight="1">
      <c r="A67" s="1" t="s">
        <v>163</v>
      </c>
      <c r="B67" s="3" t="s">
        <v>110</v>
      </c>
      <c r="C67" s="4" t="s">
        <v>8</v>
      </c>
      <c r="D67" s="4">
        <v>24</v>
      </c>
      <c r="E67" s="4">
        <v>700</v>
      </c>
      <c r="F67" s="4">
        <v>24</v>
      </c>
      <c r="G67" s="4">
        <v>700</v>
      </c>
      <c r="H67" s="4">
        <v>17.2</v>
      </c>
      <c r="I67" s="4">
        <v>0.56000000000000005</v>
      </c>
      <c r="J67" s="4">
        <v>0.52500000000000002</v>
      </c>
      <c r="K67" s="4">
        <v>0.24</v>
      </c>
      <c r="L67" s="4">
        <v>0.26</v>
      </c>
      <c r="M67" s="4">
        <v>2.9</v>
      </c>
      <c r="N67" s="4">
        <v>4.4000000000000004</v>
      </c>
      <c r="O67" s="4">
        <v>31.9</v>
      </c>
      <c r="P67" s="4">
        <v>2</v>
      </c>
      <c r="Q67" s="4">
        <v>0.6</v>
      </c>
      <c r="R67" s="4">
        <v>16.2</v>
      </c>
      <c r="S67" s="4">
        <v>20.2</v>
      </c>
      <c r="T67" s="4">
        <v>109</v>
      </c>
      <c r="U67" s="4">
        <v>113</v>
      </c>
      <c r="V67" s="4">
        <v>0</v>
      </c>
      <c r="W67" s="4">
        <v>1.5</v>
      </c>
      <c r="X67" s="4">
        <v>-0.2</v>
      </c>
      <c r="Y67" s="4">
        <v>1.4</v>
      </c>
      <c r="Z67" s="4">
        <v>7.8E-2</v>
      </c>
      <c r="AA67" s="13">
        <f t="shared" si="0"/>
        <v>104.47761194029852</v>
      </c>
      <c r="AB67" s="5">
        <f t="shared" si="4"/>
        <v>1.0900000000000001</v>
      </c>
      <c r="AC67" s="3">
        <f t="shared" si="2"/>
        <v>-4</v>
      </c>
      <c r="AD67" s="9">
        <f t="shared" si="5"/>
        <v>1.1200000000000001</v>
      </c>
      <c r="AE67" s="16">
        <f t="shared" si="6"/>
        <v>1.5792079207920793</v>
      </c>
      <c r="AF67" s="16">
        <f t="shared" si="7"/>
        <v>1.9691358024691359</v>
      </c>
      <c r="AG67" s="9"/>
      <c r="AH67" s="9"/>
      <c r="AI67" s="12">
        <f t="shared" si="8"/>
        <v>30.099999999999998</v>
      </c>
      <c r="AJ67" s="12">
        <f t="shared" si="9"/>
        <v>58.9</v>
      </c>
      <c r="AK67" s="12">
        <f t="shared" si="9"/>
        <v>76.900000000000006</v>
      </c>
      <c r="AL67" s="12">
        <f t="shared" si="9"/>
        <v>74.3</v>
      </c>
      <c r="AM67" s="12">
        <f t="shared" si="9"/>
        <v>75.599999999999994</v>
      </c>
      <c r="AN67" s="12">
        <f t="shared" si="19"/>
        <v>34.599999999999994</v>
      </c>
      <c r="AO67" s="12">
        <f t="shared" si="15"/>
        <v>54.400000000000006</v>
      </c>
      <c r="AP67" s="12">
        <f t="shared" si="15"/>
        <v>39.700000000000003</v>
      </c>
      <c r="AQ67" s="12">
        <f t="shared" si="15"/>
        <v>7.0000000000000009</v>
      </c>
      <c r="AR67" s="12">
        <f t="shared" si="15"/>
        <v>93.5</v>
      </c>
      <c r="AS67" s="12">
        <f t="shared" si="16"/>
        <v>62.8</v>
      </c>
      <c r="AT67" s="12">
        <f t="shared" si="16"/>
        <v>21.7</v>
      </c>
      <c r="AU67" s="12">
        <f t="shared" si="10"/>
        <v>43.600000000000009</v>
      </c>
      <c r="AV67" s="12">
        <f t="shared" si="16"/>
        <v>63.4</v>
      </c>
      <c r="AW67" s="12">
        <f t="shared" si="17"/>
        <v>78.8</v>
      </c>
      <c r="AX67" s="12">
        <f t="shared" si="11"/>
        <v>10.299999999999997</v>
      </c>
      <c r="AY67" s="9"/>
      <c r="AZ67" s="12">
        <f t="shared" si="18"/>
        <v>74.3</v>
      </c>
      <c r="BA67" s="12">
        <f t="shared" si="14"/>
        <v>3.2</v>
      </c>
      <c r="BB67" s="12">
        <f t="shared" si="12"/>
        <v>60.199999999999996</v>
      </c>
      <c r="BC67" s="12">
        <f t="shared" si="12"/>
        <v>53.2</v>
      </c>
      <c r="BD67" s="12">
        <f t="shared" si="12"/>
        <v>74.3</v>
      </c>
      <c r="BE67" s="12">
        <f t="shared" ref="BE67:BH130" si="20">(PERCENTRANK(AB$3:AB$298,AB67))*100</f>
        <v>78.8</v>
      </c>
      <c r="BF67" s="12">
        <f t="shared" si="13"/>
        <v>49.3</v>
      </c>
      <c r="BG67" s="12">
        <f t="shared" si="13"/>
        <v>74.3</v>
      </c>
      <c r="BH67" s="12">
        <f t="shared" si="13"/>
        <v>92.300000000000011</v>
      </c>
      <c r="BI67" s="12">
        <f t="shared" ref="BI67:BI130" si="21">(PERCENTRANK(AF$3:AF$298,AF67))*100</f>
        <v>93.5</v>
      </c>
    </row>
    <row r="68" spans="1:61" ht="15.75" customHeight="1">
      <c r="A68" s="1" t="s">
        <v>164</v>
      </c>
      <c r="B68" s="3" t="s">
        <v>104</v>
      </c>
      <c r="C68" s="4" t="s">
        <v>8</v>
      </c>
      <c r="D68" s="4">
        <v>31</v>
      </c>
      <c r="E68" s="4">
        <v>691</v>
      </c>
      <c r="F68" s="4">
        <v>31</v>
      </c>
      <c r="G68" s="4">
        <v>691</v>
      </c>
      <c r="H68" s="4">
        <v>13.2</v>
      </c>
      <c r="I68" s="4">
        <v>0.503</v>
      </c>
      <c r="J68" s="4">
        <v>0.495</v>
      </c>
      <c r="K68" s="4">
        <v>0.36799999999999999</v>
      </c>
      <c r="L68" s="4">
        <v>0.17</v>
      </c>
      <c r="M68" s="4">
        <v>2.2000000000000002</v>
      </c>
      <c r="N68" s="4">
        <v>6.8</v>
      </c>
      <c r="O68" s="4">
        <v>33.1</v>
      </c>
      <c r="P68" s="4">
        <v>1.9</v>
      </c>
      <c r="Q68" s="4">
        <v>1.9</v>
      </c>
      <c r="R68" s="4">
        <v>22.3</v>
      </c>
      <c r="S68" s="4">
        <v>16.399999999999999</v>
      </c>
      <c r="T68" s="4">
        <v>103</v>
      </c>
      <c r="U68" s="4">
        <v>100</v>
      </c>
      <c r="V68" s="4">
        <v>0</v>
      </c>
      <c r="W68" s="4">
        <v>0.7</v>
      </c>
      <c r="X68" s="4">
        <v>1.2</v>
      </c>
      <c r="Y68" s="4">
        <v>1.9</v>
      </c>
      <c r="Z68" s="4">
        <v>0.111</v>
      </c>
      <c r="AA68" s="13">
        <f t="shared" si="0"/>
        <v>93.843283582089541</v>
      </c>
      <c r="AB68" s="5">
        <f t="shared" ref="AB68:AB131" si="22">(T68/100)</f>
        <v>1.03</v>
      </c>
      <c r="AC68" s="3">
        <f t="shared" si="2"/>
        <v>3</v>
      </c>
      <c r="AD68" s="9">
        <f t="shared" ref="AD68:AD131" si="23">2*I68</f>
        <v>1.006</v>
      </c>
      <c r="AE68" s="16">
        <f t="shared" ref="AE68:AE131" si="24">IF(S68=0,0,O68/S68)</f>
        <v>2.0182926829268295</v>
      </c>
      <c r="AF68" s="16">
        <f t="shared" ref="AF68:AF131" si="25">IF(R68=0,0,O68/R68)</f>
        <v>1.4843049327354261</v>
      </c>
      <c r="AG68" s="9"/>
      <c r="AH68" s="9"/>
      <c r="AI68" s="12">
        <f t="shared" ref="AI68:AI131" si="26">(PERCENTRANK(F$3:F$298,F68))*100</f>
        <v>44.2</v>
      </c>
      <c r="AJ68" s="12">
        <f t="shared" ref="AJ68:AM131" si="27">(PERCENTRANK(G$3:G$298,G68))*100</f>
        <v>58.3</v>
      </c>
      <c r="AK68" s="12">
        <f t="shared" si="27"/>
        <v>52.5</v>
      </c>
      <c r="AL68" s="12">
        <f t="shared" si="27"/>
        <v>39.700000000000003</v>
      </c>
      <c r="AM68" s="12">
        <f t="shared" si="27"/>
        <v>58.3</v>
      </c>
      <c r="AN68" s="12">
        <f t="shared" si="19"/>
        <v>48</v>
      </c>
      <c r="AO68" s="12">
        <f t="shared" si="15"/>
        <v>30.099999999999998</v>
      </c>
      <c r="AP68" s="12">
        <f t="shared" si="15"/>
        <v>26.200000000000003</v>
      </c>
      <c r="AQ68" s="12">
        <f t="shared" si="15"/>
        <v>29.4</v>
      </c>
      <c r="AR68" s="12">
        <f t="shared" si="15"/>
        <v>95.5</v>
      </c>
      <c r="AS68" s="12">
        <f t="shared" si="16"/>
        <v>53.800000000000004</v>
      </c>
      <c r="AT68" s="12">
        <f t="shared" si="16"/>
        <v>66.600000000000009</v>
      </c>
      <c r="AU68" s="12">
        <f t="shared" ref="AU68:AU131" si="28">100-(PERCENTRANK(R$3:R$298,R68))*100</f>
        <v>16.100000000000009</v>
      </c>
      <c r="AV68" s="12">
        <f t="shared" si="16"/>
        <v>35.199999999999996</v>
      </c>
      <c r="AW68" s="12">
        <f t="shared" si="17"/>
        <v>58.3</v>
      </c>
      <c r="AX68" s="12">
        <f t="shared" ref="AX68:AX131" si="29">100-(PERCENTRANK(U$3:U$298,U68))*100</f>
        <v>79.5</v>
      </c>
      <c r="AY68" s="9"/>
      <c r="AZ68" s="12">
        <f t="shared" si="18"/>
        <v>60.199999999999996</v>
      </c>
      <c r="BA68" s="12">
        <f t="shared" si="14"/>
        <v>76.2</v>
      </c>
      <c r="BB68" s="12">
        <f t="shared" si="14"/>
        <v>67.300000000000011</v>
      </c>
      <c r="BC68" s="12">
        <f t="shared" si="14"/>
        <v>71.099999999999994</v>
      </c>
      <c r="BD68" s="12">
        <f t="shared" si="14"/>
        <v>39.700000000000003</v>
      </c>
      <c r="BE68" s="12">
        <f t="shared" si="20"/>
        <v>58.3</v>
      </c>
      <c r="BF68" s="12">
        <f t="shared" si="20"/>
        <v>73.7</v>
      </c>
      <c r="BG68" s="12">
        <f t="shared" si="20"/>
        <v>39.700000000000003</v>
      </c>
      <c r="BH68" s="12">
        <f t="shared" si="20"/>
        <v>98</v>
      </c>
      <c r="BI68" s="12">
        <f t="shared" si="21"/>
        <v>78.8</v>
      </c>
    </row>
    <row r="69" spans="1:61" ht="15.75" customHeight="1">
      <c r="A69" s="1" t="s">
        <v>165</v>
      </c>
      <c r="B69" s="3" t="s">
        <v>83</v>
      </c>
      <c r="C69" s="4" t="s">
        <v>86</v>
      </c>
      <c r="D69" s="4">
        <v>37</v>
      </c>
      <c r="E69" s="4">
        <v>674</v>
      </c>
      <c r="F69" s="4">
        <v>37</v>
      </c>
      <c r="G69" s="4">
        <v>674</v>
      </c>
      <c r="H69" s="4">
        <v>8.8000000000000007</v>
      </c>
      <c r="I69" s="4">
        <v>0.50600000000000001</v>
      </c>
      <c r="J69" s="4">
        <v>0.46200000000000002</v>
      </c>
      <c r="K69" s="4">
        <v>0.68500000000000005</v>
      </c>
      <c r="L69" s="4">
        <v>0.17100000000000001</v>
      </c>
      <c r="M69" s="4">
        <v>3</v>
      </c>
      <c r="N69" s="4">
        <v>7.4</v>
      </c>
      <c r="O69" s="4">
        <v>10.8</v>
      </c>
      <c r="P69" s="4">
        <v>0.9</v>
      </c>
      <c r="Q69" s="4">
        <v>1.2</v>
      </c>
      <c r="R69" s="4">
        <v>10.3</v>
      </c>
      <c r="S69" s="4">
        <v>11.5</v>
      </c>
      <c r="T69" s="4">
        <v>109</v>
      </c>
      <c r="U69" s="4">
        <v>113</v>
      </c>
      <c r="V69" s="4">
        <v>0</v>
      </c>
      <c r="W69" s="4">
        <v>0.8</v>
      </c>
      <c r="X69" s="4">
        <v>-0.1</v>
      </c>
      <c r="Y69" s="4">
        <v>0.7</v>
      </c>
      <c r="Z69" s="4">
        <v>4.2999999999999997E-2</v>
      </c>
      <c r="AA69" s="13">
        <f t="shared" si="0"/>
        <v>94.402985074626869</v>
      </c>
      <c r="AB69" s="5">
        <f t="shared" si="22"/>
        <v>1.0900000000000001</v>
      </c>
      <c r="AC69" s="3">
        <f t="shared" si="2"/>
        <v>-4</v>
      </c>
      <c r="AD69" s="9">
        <f t="shared" si="23"/>
        <v>1.012</v>
      </c>
      <c r="AE69" s="16">
        <f t="shared" si="24"/>
        <v>0.93913043478260871</v>
      </c>
      <c r="AF69" s="16">
        <f t="shared" si="25"/>
        <v>1.0485436893203883</v>
      </c>
      <c r="AG69" s="9"/>
      <c r="AH69" s="9"/>
      <c r="AI69" s="12">
        <f t="shared" si="26"/>
        <v>56.999999999999993</v>
      </c>
      <c r="AJ69" s="12">
        <f t="shared" si="27"/>
        <v>57.599999999999994</v>
      </c>
      <c r="AK69" s="12">
        <f t="shared" si="27"/>
        <v>26.900000000000002</v>
      </c>
      <c r="AL69" s="12">
        <f t="shared" si="27"/>
        <v>41.6</v>
      </c>
      <c r="AM69" s="12">
        <f t="shared" si="27"/>
        <v>39.700000000000003</v>
      </c>
      <c r="AN69" s="12">
        <f t="shared" si="19"/>
        <v>93.5</v>
      </c>
      <c r="AO69" s="12">
        <f t="shared" si="15"/>
        <v>30.7</v>
      </c>
      <c r="AP69" s="12">
        <f t="shared" si="15"/>
        <v>42.3</v>
      </c>
      <c r="AQ69" s="12">
        <f t="shared" si="15"/>
        <v>39.1</v>
      </c>
      <c r="AR69" s="12">
        <f t="shared" si="15"/>
        <v>34.599999999999994</v>
      </c>
      <c r="AS69" s="12">
        <f t="shared" si="16"/>
        <v>12.1</v>
      </c>
      <c r="AT69" s="12">
        <f t="shared" si="16"/>
        <v>42.3</v>
      </c>
      <c r="AU69" s="12">
        <f t="shared" si="28"/>
        <v>84.7</v>
      </c>
      <c r="AV69" s="12">
        <f t="shared" si="16"/>
        <v>3.8</v>
      </c>
      <c r="AW69" s="12">
        <f t="shared" si="17"/>
        <v>78.8</v>
      </c>
      <c r="AX69" s="12">
        <f t="shared" si="29"/>
        <v>10.299999999999997</v>
      </c>
      <c r="AY69" s="9"/>
      <c r="AZ69" s="12">
        <f t="shared" si="18"/>
        <v>60.8</v>
      </c>
      <c r="BA69" s="12">
        <f t="shared" si="14"/>
        <v>4.3999999999999995</v>
      </c>
      <c r="BB69" s="12">
        <f t="shared" si="14"/>
        <v>44.800000000000004</v>
      </c>
      <c r="BC69" s="12">
        <f t="shared" si="14"/>
        <v>36.5</v>
      </c>
      <c r="BD69" s="12">
        <f t="shared" si="14"/>
        <v>41.6</v>
      </c>
      <c r="BE69" s="12">
        <f t="shared" si="20"/>
        <v>78.8</v>
      </c>
      <c r="BF69" s="12">
        <f t="shared" si="20"/>
        <v>49.3</v>
      </c>
      <c r="BG69" s="12">
        <f t="shared" si="20"/>
        <v>41.6</v>
      </c>
      <c r="BH69" s="12">
        <f t="shared" si="20"/>
        <v>67.900000000000006</v>
      </c>
      <c r="BI69" s="12">
        <f t="shared" si="21"/>
        <v>59.599999999999994</v>
      </c>
    </row>
    <row r="70" spans="1:61" ht="15.75" customHeight="1">
      <c r="A70" s="1" t="s">
        <v>166</v>
      </c>
      <c r="B70" s="3" t="s">
        <v>83</v>
      </c>
      <c r="C70" s="4" t="s">
        <v>8</v>
      </c>
      <c r="D70" s="4">
        <v>34</v>
      </c>
      <c r="E70" s="4">
        <v>671</v>
      </c>
      <c r="F70" s="4">
        <v>34</v>
      </c>
      <c r="G70" s="4">
        <v>671</v>
      </c>
      <c r="H70" s="4">
        <v>10.6</v>
      </c>
      <c r="I70" s="4">
        <v>0.60399999999999998</v>
      </c>
      <c r="J70" s="4">
        <v>0.56299999999999994</v>
      </c>
      <c r="K70" s="4">
        <v>0.51500000000000001</v>
      </c>
      <c r="L70" s="4">
        <v>0.30099999999999999</v>
      </c>
      <c r="M70" s="4">
        <v>5.9</v>
      </c>
      <c r="N70" s="4">
        <v>7.3</v>
      </c>
      <c r="O70" s="4">
        <v>7.8</v>
      </c>
      <c r="P70" s="4">
        <v>1.6</v>
      </c>
      <c r="Q70" s="4">
        <v>1.5</v>
      </c>
      <c r="R70" s="4">
        <v>15.8</v>
      </c>
      <c r="S70" s="4">
        <v>12.1</v>
      </c>
      <c r="T70" s="4">
        <v>115</v>
      </c>
      <c r="U70" s="4">
        <v>111</v>
      </c>
      <c r="V70" s="4">
        <v>0</v>
      </c>
      <c r="W70" s="4">
        <v>1.2</v>
      </c>
      <c r="X70" s="4">
        <v>0</v>
      </c>
      <c r="Y70" s="4">
        <v>1.2</v>
      </c>
      <c r="Z70" s="4">
        <v>7.3999999999999996E-2</v>
      </c>
      <c r="AA70" s="13">
        <f t="shared" si="0"/>
        <v>112.68656716417908</v>
      </c>
      <c r="AB70" s="5">
        <f t="shared" si="22"/>
        <v>1.1499999999999999</v>
      </c>
      <c r="AC70" s="3">
        <f t="shared" si="2"/>
        <v>4</v>
      </c>
      <c r="AD70" s="9">
        <f t="shared" si="23"/>
        <v>1.208</v>
      </c>
      <c r="AE70" s="16">
        <f t="shared" si="24"/>
        <v>0.64462809917355368</v>
      </c>
      <c r="AF70" s="16">
        <f t="shared" si="25"/>
        <v>0.49367088607594933</v>
      </c>
      <c r="AG70" s="9"/>
      <c r="AH70" s="9"/>
      <c r="AI70" s="12">
        <f t="shared" si="26"/>
        <v>50.6</v>
      </c>
      <c r="AJ70" s="12">
        <f t="shared" si="27"/>
        <v>56.999999999999993</v>
      </c>
      <c r="AK70" s="12">
        <f t="shared" si="27"/>
        <v>35.799999999999997</v>
      </c>
      <c r="AL70" s="12">
        <f t="shared" si="27"/>
        <v>91</v>
      </c>
      <c r="AM70" s="12">
        <f t="shared" si="27"/>
        <v>87.8</v>
      </c>
      <c r="AN70" s="12">
        <f t="shared" si="19"/>
        <v>78.2</v>
      </c>
      <c r="AO70" s="12">
        <f t="shared" si="15"/>
        <v>67.900000000000006</v>
      </c>
      <c r="AP70" s="12">
        <f t="shared" si="15"/>
        <v>67.300000000000011</v>
      </c>
      <c r="AQ70" s="12">
        <f t="shared" si="15"/>
        <v>36.5</v>
      </c>
      <c r="AR70" s="12">
        <f t="shared" si="15"/>
        <v>18.5</v>
      </c>
      <c r="AS70" s="12">
        <f t="shared" si="16"/>
        <v>35.199999999999996</v>
      </c>
      <c r="AT70" s="12">
        <f t="shared" si="16"/>
        <v>55.1</v>
      </c>
      <c r="AU70" s="12">
        <f t="shared" si="28"/>
        <v>48.8</v>
      </c>
      <c r="AV70" s="12">
        <f t="shared" si="16"/>
        <v>7.6</v>
      </c>
      <c r="AW70" s="12">
        <f t="shared" si="17"/>
        <v>88.4</v>
      </c>
      <c r="AX70" s="12">
        <f t="shared" si="29"/>
        <v>18.600000000000009</v>
      </c>
      <c r="AY70" s="9"/>
      <c r="AZ70" s="12">
        <f t="shared" si="18"/>
        <v>70.5</v>
      </c>
      <c r="BA70" s="12">
        <f t="shared" si="14"/>
        <v>8.9</v>
      </c>
      <c r="BB70" s="12">
        <f t="shared" si="14"/>
        <v>56.399999999999991</v>
      </c>
      <c r="BC70" s="12">
        <f t="shared" si="14"/>
        <v>50.6</v>
      </c>
      <c r="BD70" s="12">
        <f t="shared" si="14"/>
        <v>91</v>
      </c>
      <c r="BE70" s="12">
        <f t="shared" si="20"/>
        <v>88.4</v>
      </c>
      <c r="BF70" s="12">
        <f t="shared" si="20"/>
        <v>75.599999999999994</v>
      </c>
      <c r="BG70" s="12">
        <f t="shared" si="20"/>
        <v>91</v>
      </c>
      <c r="BH70" s="12">
        <f t="shared" si="20"/>
        <v>37.1</v>
      </c>
      <c r="BI70" s="12">
        <f t="shared" si="21"/>
        <v>19.2</v>
      </c>
    </row>
    <row r="71" spans="1:61" ht="15.75" customHeight="1">
      <c r="A71" s="1" t="s">
        <v>167</v>
      </c>
      <c r="B71" s="3" t="s">
        <v>81</v>
      </c>
      <c r="C71" s="4" t="s">
        <v>86</v>
      </c>
      <c r="D71" s="4">
        <v>27</v>
      </c>
      <c r="E71" s="4">
        <v>644</v>
      </c>
      <c r="F71" s="4">
        <v>27</v>
      </c>
      <c r="G71" s="4">
        <v>644</v>
      </c>
      <c r="H71" s="4">
        <v>15.2</v>
      </c>
      <c r="I71" s="4">
        <v>0.55700000000000005</v>
      </c>
      <c r="J71" s="4">
        <v>0.52900000000000003</v>
      </c>
      <c r="K71" s="4">
        <v>0.17599999999999999</v>
      </c>
      <c r="L71" s="4">
        <v>0.20499999999999999</v>
      </c>
      <c r="M71" s="4">
        <v>7.8</v>
      </c>
      <c r="N71" s="4">
        <v>8.3000000000000007</v>
      </c>
      <c r="O71" s="4">
        <v>6.8</v>
      </c>
      <c r="P71" s="4">
        <v>0.8</v>
      </c>
      <c r="Q71" s="4">
        <v>1.3</v>
      </c>
      <c r="R71" s="4">
        <v>6.1</v>
      </c>
      <c r="S71" s="4">
        <v>16.3</v>
      </c>
      <c r="T71" s="4">
        <v>118</v>
      </c>
      <c r="U71" s="4">
        <v>118</v>
      </c>
      <c r="V71" s="4">
        <v>0</v>
      </c>
      <c r="W71" s="4">
        <v>1.7</v>
      </c>
      <c r="X71" s="4">
        <v>-0.6</v>
      </c>
      <c r="Y71" s="4">
        <v>1.1000000000000001</v>
      </c>
      <c r="Z71" s="4">
        <v>6.8000000000000005E-2</v>
      </c>
      <c r="AA71" s="13">
        <f t="shared" si="0"/>
        <v>103.9179104477612</v>
      </c>
      <c r="AB71" s="5">
        <f t="shared" si="22"/>
        <v>1.18</v>
      </c>
      <c r="AC71" s="3">
        <f t="shared" si="2"/>
        <v>0</v>
      </c>
      <c r="AD71" s="9">
        <f t="shared" si="23"/>
        <v>1.1140000000000001</v>
      </c>
      <c r="AE71" s="16">
        <f t="shared" si="24"/>
        <v>0.41717791411042943</v>
      </c>
      <c r="AF71" s="16">
        <f t="shared" si="25"/>
        <v>1.1147540983606559</v>
      </c>
      <c r="AG71" s="9"/>
      <c r="AH71" s="9"/>
      <c r="AI71" s="12">
        <f t="shared" si="26"/>
        <v>35.199999999999996</v>
      </c>
      <c r="AJ71" s="12">
        <f t="shared" si="27"/>
        <v>56.399999999999991</v>
      </c>
      <c r="AK71" s="12">
        <f t="shared" si="27"/>
        <v>66.600000000000009</v>
      </c>
      <c r="AL71" s="12">
        <f t="shared" si="27"/>
        <v>71.7</v>
      </c>
      <c r="AM71" s="12">
        <f t="shared" si="27"/>
        <v>76.2</v>
      </c>
      <c r="AN71" s="12">
        <f t="shared" si="19"/>
        <v>28.799999999999997</v>
      </c>
      <c r="AO71" s="12">
        <f t="shared" si="15"/>
        <v>39.700000000000003</v>
      </c>
      <c r="AP71" s="12">
        <f t="shared" si="15"/>
        <v>81.399999999999991</v>
      </c>
      <c r="AQ71" s="12">
        <f t="shared" si="15"/>
        <v>51.9</v>
      </c>
      <c r="AR71" s="12">
        <f t="shared" si="15"/>
        <v>12.8</v>
      </c>
      <c r="AS71" s="12">
        <f t="shared" si="16"/>
        <v>11.5</v>
      </c>
      <c r="AT71" s="12">
        <f t="shared" si="16"/>
        <v>46.1</v>
      </c>
      <c r="AU71" s="12">
        <f t="shared" si="28"/>
        <v>94.9</v>
      </c>
      <c r="AV71" s="12">
        <f t="shared" si="16"/>
        <v>34.599999999999994</v>
      </c>
      <c r="AW71" s="12">
        <f t="shared" si="17"/>
        <v>96.1</v>
      </c>
      <c r="AX71" s="12">
        <f t="shared" si="29"/>
        <v>1.2999999999999972</v>
      </c>
      <c r="AY71" s="9"/>
      <c r="AZ71" s="12">
        <f t="shared" si="18"/>
        <v>80.100000000000009</v>
      </c>
      <c r="BA71" s="12">
        <f t="shared" si="14"/>
        <v>0.6</v>
      </c>
      <c r="BB71" s="12">
        <f t="shared" si="14"/>
        <v>53.2</v>
      </c>
      <c r="BC71" s="12">
        <f t="shared" si="14"/>
        <v>47.4</v>
      </c>
      <c r="BD71" s="12">
        <f t="shared" si="14"/>
        <v>71.7</v>
      </c>
      <c r="BE71" s="12">
        <f t="shared" si="20"/>
        <v>96.1</v>
      </c>
      <c r="BF71" s="12">
        <f t="shared" si="20"/>
        <v>63.4</v>
      </c>
      <c r="BG71" s="12">
        <f t="shared" si="20"/>
        <v>71.7</v>
      </c>
      <c r="BH71" s="12">
        <f t="shared" si="20"/>
        <v>14.7</v>
      </c>
      <c r="BI71" s="12">
        <f t="shared" si="21"/>
        <v>63.4</v>
      </c>
    </row>
    <row r="72" spans="1:61" ht="15.75" customHeight="1">
      <c r="A72" s="1" t="s">
        <v>168</v>
      </c>
      <c r="B72" s="3" t="s">
        <v>128</v>
      </c>
      <c r="C72" s="4" t="s">
        <v>86</v>
      </c>
      <c r="D72" s="4">
        <v>34</v>
      </c>
      <c r="E72" s="4">
        <v>636</v>
      </c>
      <c r="F72" s="4">
        <v>34</v>
      </c>
      <c r="G72" s="4">
        <v>636</v>
      </c>
      <c r="H72" s="4">
        <v>8.4</v>
      </c>
      <c r="I72" s="4">
        <v>0.49099999999999999</v>
      </c>
      <c r="J72" s="4">
        <v>0.47399999999999998</v>
      </c>
      <c r="K72" s="4">
        <v>0.32100000000000001</v>
      </c>
      <c r="L72" s="4">
        <v>0.193</v>
      </c>
      <c r="M72" s="4">
        <v>3.2</v>
      </c>
      <c r="N72" s="4">
        <v>5.5</v>
      </c>
      <c r="O72" s="4">
        <v>8.6</v>
      </c>
      <c r="P72" s="4">
        <v>1.5</v>
      </c>
      <c r="Q72" s="4">
        <v>1.7</v>
      </c>
      <c r="R72" s="4">
        <v>15.7</v>
      </c>
      <c r="S72" s="4">
        <v>18.8</v>
      </c>
      <c r="T72" s="4">
        <v>91</v>
      </c>
      <c r="U72" s="4">
        <v>108</v>
      </c>
      <c r="V72" s="4">
        <v>0</v>
      </c>
      <c r="W72" s="4">
        <v>-0.3</v>
      </c>
      <c r="X72" s="4">
        <v>0.3</v>
      </c>
      <c r="Y72" s="4">
        <v>0</v>
      </c>
      <c r="Z72" s="4">
        <v>0</v>
      </c>
      <c r="AA72" s="13">
        <f t="shared" si="0"/>
        <v>91.604477611940297</v>
      </c>
      <c r="AB72" s="5">
        <f t="shared" si="22"/>
        <v>0.91</v>
      </c>
      <c r="AC72" s="3">
        <f t="shared" si="2"/>
        <v>-17</v>
      </c>
      <c r="AD72" s="9">
        <f t="shared" si="23"/>
        <v>0.98199999999999998</v>
      </c>
      <c r="AE72" s="16">
        <f t="shared" si="24"/>
        <v>0.45744680851063824</v>
      </c>
      <c r="AF72" s="16">
        <f t="shared" si="25"/>
        <v>0.54777070063694266</v>
      </c>
      <c r="AG72" s="9"/>
      <c r="AH72" s="9"/>
      <c r="AI72" s="12">
        <f t="shared" si="26"/>
        <v>50.6</v>
      </c>
      <c r="AJ72" s="12">
        <f t="shared" si="27"/>
        <v>55.7</v>
      </c>
      <c r="AK72" s="12">
        <f t="shared" si="27"/>
        <v>25.6</v>
      </c>
      <c r="AL72" s="12">
        <f t="shared" si="27"/>
        <v>33.300000000000004</v>
      </c>
      <c r="AM72" s="12">
        <f t="shared" si="27"/>
        <v>48.699999999999996</v>
      </c>
      <c r="AN72" s="12">
        <f t="shared" si="19"/>
        <v>41</v>
      </c>
      <c r="AO72" s="12">
        <f t="shared" si="15"/>
        <v>33.900000000000006</v>
      </c>
      <c r="AP72" s="12">
        <f t="shared" si="15"/>
        <v>44.800000000000004</v>
      </c>
      <c r="AQ72" s="12">
        <f t="shared" si="15"/>
        <v>18.5</v>
      </c>
      <c r="AR72" s="12">
        <f t="shared" si="15"/>
        <v>20.5</v>
      </c>
      <c r="AS72" s="12">
        <f t="shared" si="16"/>
        <v>31.4</v>
      </c>
      <c r="AT72" s="12">
        <f t="shared" si="16"/>
        <v>60.8</v>
      </c>
      <c r="AU72" s="12">
        <f t="shared" si="28"/>
        <v>49.4</v>
      </c>
      <c r="AV72" s="12">
        <f t="shared" si="16"/>
        <v>53.800000000000004</v>
      </c>
      <c r="AW72" s="12">
        <f t="shared" si="17"/>
        <v>25.6</v>
      </c>
      <c r="AX72" s="12">
        <f t="shared" si="29"/>
        <v>34</v>
      </c>
      <c r="AY72" s="9"/>
      <c r="AZ72" s="12">
        <f t="shared" si="18"/>
        <v>12.1</v>
      </c>
      <c r="BA72" s="12">
        <f t="shared" si="14"/>
        <v>38.4</v>
      </c>
      <c r="BB72" s="12">
        <f t="shared" si="14"/>
        <v>17.299999999999997</v>
      </c>
      <c r="BC72" s="12">
        <f t="shared" si="14"/>
        <v>21.099999999999998</v>
      </c>
      <c r="BD72" s="12">
        <f t="shared" si="14"/>
        <v>33.300000000000004</v>
      </c>
      <c r="BE72" s="12">
        <f t="shared" si="20"/>
        <v>25.6</v>
      </c>
      <c r="BF72" s="12">
        <f t="shared" si="20"/>
        <v>20.5</v>
      </c>
      <c r="BG72" s="12">
        <f t="shared" si="20"/>
        <v>33.300000000000004</v>
      </c>
      <c r="BH72" s="12">
        <f t="shared" si="20"/>
        <v>21.099999999999998</v>
      </c>
      <c r="BI72" s="12">
        <f t="shared" si="21"/>
        <v>21.7</v>
      </c>
    </row>
    <row r="73" spans="1:61" ht="15.75" customHeight="1">
      <c r="A73" s="1" t="s">
        <v>169</v>
      </c>
      <c r="B73" s="3" t="s">
        <v>88</v>
      </c>
      <c r="C73" s="4" t="s">
        <v>8</v>
      </c>
      <c r="D73" s="4">
        <v>20</v>
      </c>
      <c r="E73" s="4">
        <v>624</v>
      </c>
      <c r="F73" s="4">
        <v>20</v>
      </c>
      <c r="G73" s="4">
        <v>624</v>
      </c>
      <c r="H73" s="4">
        <v>14.8</v>
      </c>
      <c r="I73" s="4">
        <v>0.504</v>
      </c>
      <c r="J73" s="4">
        <v>0.435</v>
      </c>
      <c r="K73" s="4">
        <v>0.32200000000000001</v>
      </c>
      <c r="L73" s="4">
        <v>0.41199999999999998</v>
      </c>
      <c r="M73" s="4">
        <v>2.1</v>
      </c>
      <c r="N73" s="4">
        <v>6.3</v>
      </c>
      <c r="O73" s="4">
        <v>32.200000000000003</v>
      </c>
      <c r="P73" s="4">
        <v>2.7</v>
      </c>
      <c r="Q73" s="4">
        <v>0.7</v>
      </c>
      <c r="R73" s="4">
        <v>16.7</v>
      </c>
      <c r="S73" s="4">
        <v>18.2</v>
      </c>
      <c r="T73" s="4">
        <v>104</v>
      </c>
      <c r="U73" s="4">
        <v>103</v>
      </c>
      <c r="V73" s="4">
        <v>0</v>
      </c>
      <c r="W73" s="4">
        <v>0.8</v>
      </c>
      <c r="X73" s="4">
        <v>0.8</v>
      </c>
      <c r="Y73" s="4">
        <v>1.6</v>
      </c>
      <c r="Z73" s="4">
        <v>0.10199999999999999</v>
      </c>
      <c r="AA73" s="13">
        <f t="shared" si="0"/>
        <v>94.02985074626865</v>
      </c>
      <c r="AB73" s="5">
        <f t="shared" si="22"/>
        <v>1.04</v>
      </c>
      <c r="AC73" s="3">
        <f t="shared" si="2"/>
        <v>1</v>
      </c>
      <c r="AD73" s="9">
        <f t="shared" si="23"/>
        <v>1.008</v>
      </c>
      <c r="AE73" s="16">
        <f t="shared" si="24"/>
        <v>1.7692307692307694</v>
      </c>
      <c r="AF73" s="16">
        <f t="shared" si="25"/>
        <v>1.9281437125748506</v>
      </c>
      <c r="AG73" s="9"/>
      <c r="AH73" s="9"/>
      <c r="AI73" s="12">
        <f t="shared" si="26"/>
        <v>22.400000000000002</v>
      </c>
      <c r="AJ73" s="12">
        <f t="shared" si="27"/>
        <v>55.1</v>
      </c>
      <c r="AK73" s="12">
        <f t="shared" si="27"/>
        <v>64.7</v>
      </c>
      <c r="AL73" s="12">
        <f t="shared" si="27"/>
        <v>40.300000000000004</v>
      </c>
      <c r="AM73" s="12">
        <f t="shared" si="27"/>
        <v>28.799999999999997</v>
      </c>
      <c r="AN73" s="12">
        <f t="shared" si="19"/>
        <v>41.6</v>
      </c>
      <c r="AO73" s="12">
        <f t="shared" si="15"/>
        <v>89.7</v>
      </c>
      <c r="AP73" s="12">
        <f t="shared" si="15"/>
        <v>24.3</v>
      </c>
      <c r="AQ73" s="12">
        <f t="shared" si="15"/>
        <v>25.6</v>
      </c>
      <c r="AR73" s="12">
        <f t="shared" si="15"/>
        <v>94.199999999999989</v>
      </c>
      <c r="AS73" s="12">
        <f t="shared" si="16"/>
        <v>86.5</v>
      </c>
      <c r="AT73" s="12">
        <f t="shared" si="16"/>
        <v>26.200000000000003</v>
      </c>
      <c r="AU73" s="12">
        <f t="shared" si="28"/>
        <v>39.200000000000003</v>
      </c>
      <c r="AV73" s="12">
        <f t="shared" si="16"/>
        <v>48.699999999999996</v>
      </c>
      <c r="AW73" s="12">
        <f t="shared" si="17"/>
        <v>64.099999999999994</v>
      </c>
      <c r="AX73" s="12">
        <f t="shared" si="29"/>
        <v>58.4</v>
      </c>
      <c r="AY73" s="9"/>
      <c r="AZ73" s="12">
        <f t="shared" si="18"/>
        <v>60.8</v>
      </c>
      <c r="BA73" s="12">
        <f t="shared" si="18"/>
        <v>63.4</v>
      </c>
      <c r="BB73" s="12">
        <f t="shared" si="18"/>
        <v>64.099999999999994</v>
      </c>
      <c r="BC73" s="12">
        <f t="shared" si="18"/>
        <v>69.8</v>
      </c>
      <c r="BD73" s="12">
        <f t="shared" si="18"/>
        <v>40.300000000000004</v>
      </c>
      <c r="BE73" s="12">
        <f t="shared" si="20"/>
        <v>64.099999999999994</v>
      </c>
      <c r="BF73" s="12">
        <f t="shared" si="20"/>
        <v>67.900000000000006</v>
      </c>
      <c r="BG73" s="12">
        <f t="shared" si="20"/>
        <v>40.300000000000004</v>
      </c>
      <c r="BH73" s="12">
        <f t="shared" si="20"/>
        <v>94.8</v>
      </c>
      <c r="BI73" s="12">
        <f t="shared" si="21"/>
        <v>92.300000000000011</v>
      </c>
    </row>
    <row r="74" spans="1:61" ht="15.75" customHeight="1">
      <c r="A74" s="1" t="s">
        <v>170</v>
      </c>
      <c r="B74" s="3" t="s">
        <v>99</v>
      </c>
      <c r="C74" s="4" t="s">
        <v>124</v>
      </c>
      <c r="D74" s="4">
        <v>40</v>
      </c>
      <c r="E74" s="4">
        <v>619</v>
      </c>
      <c r="F74" s="4">
        <v>40</v>
      </c>
      <c r="G74" s="4">
        <v>619</v>
      </c>
      <c r="H74" s="4">
        <v>18.2</v>
      </c>
      <c r="I74" s="4">
        <v>0.57799999999999996</v>
      </c>
      <c r="J74" s="4">
        <v>0.57299999999999995</v>
      </c>
      <c r="K74" s="4">
        <v>2.4E-2</v>
      </c>
      <c r="L74" s="4">
        <v>0.153</v>
      </c>
      <c r="M74" s="4">
        <v>11.6</v>
      </c>
      <c r="N74" s="4">
        <v>18.7</v>
      </c>
      <c r="O74" s="4">
        <v>11.7</v>
      </c>
      <c r="P74" s="4">
        <v>2.2000000000000002</v>
      </c>
      <c r="Q74" s="4">
        <v>6.9</v>
      </c>
      <c r="R74" s="4">
        <v>17.5</v>
      </c>
      <c r="S74" s="4">
        <v>11.9</v>
      </c>
      <c r="T74" s="4">
        <v>115</v>
      </c>
      <c r="U74" s="4">
        <v>101</v>
      </c>
      <c r="V74" s="4">
        <v>0</v>
      </c>
      <c r="W74" s="4">
        <v>1.2</v>
      </c>
      <c r="X74" s="4">
        <v>1</v>
      </c>
      <c r="Y74" s="4">
        <v>2.2000000000000002</v>
      </c>
      <c r="Z74" s="4">
        <v>0.14499999999999999</v>
      </c>
      <c r="AA74" s="13">
        <f t="shared" si="0"/>
        <v>107.83582089552237</v>
      </c>
      <c r="AB74" s="5">
        <f t="shared" si="22"/>
        <v>1.1499999999999999</v>
      </c>
      <c r="AC74" s="3">
        <f t="shared" si="2"/>
        <v>14</v>
      </c>
      <c r="AD74" s="9">
        <f t="shared" si="23"/>
        <v>1.1559999999999999</v>
      </c>
      <c r="AE74" s="16">
        <f t="shared" si="24"/>
        <v>0.98319327731092432</v>
      </c>
      <c r="AF74" s="16">
        <f t="shared" si="25"/>
        <v>0.66857142857142848</v>
      </c>
      <c r="AG74" s="9"/>
      <c r="AH74" s="9"/>
      <c r="AI74" s="12">
        <f t="shared" si="26"/>
        <v>80.100000000000009</v>
      </c>
      <c r="AJ74" s="12">
        <f t="shared" si="27"/>
        <v>54.400000000000006</v>
      </c>
      <c r="AK74" s="12">
        <f t="shared" si="27"/>
        <v>83.899999999999991</v>
      </c>
      <c r="AL74" s="12">
        <f t="shared" si="27"/>
        <v>83.899999999999991</v>
      </c>
      <c r="AM74" s="12">
        <f t="shared" si="27"/>
        <v>91</v>
      </c>
      <c r="AN74" s="12">
        <f t="shared" si="19"/>
        <v>12.8</v>
      </c>
      <c r="AO74" s="12">
        <f t="shared" si="15"/>
        <v>26.200000000000003</v>
      </c>
      <c r="AP74" s="12">
        <f t="shared" si="15"/>
        <v>94.199999999999989</v>
      </c>
      <c r="AQ74" s="12">
        <f t="shared" si="15"/>
        <v>96.1</v>
      </c>
      <c r="AR74" s="12">
        <f t="shared" si="15"/>
        <v>41.6</v>
      </c>
      <c r="AS74" s="12">
        <f t="shared" si="16"/>
        <v>69.8</v>
      </c>
      <c r="AT74" s="12">
        <f t="shared" si="16"/>
        <v>99.3</v>
      </c>
      <c r="AU74" s="12">
        <f t="shared" si="28"/>
        <v>35.299999999999997</v>
      </c>
      <c r="AV74" s="12">
        <f t="shared" si="16"/>
        <v>5.0999999999999996</v>
      </c>
      <c r="AW74" s="12">
        <f t="shared" si="17"/>
        <v>88.4</v>
      </c>
      <c r="AX74" s="12">
        <f t="shared" si="29"/>
        <v>71.2</v>
      </c>
      <c r="AY74" s="9"/>
      <c r="AZ74" s="12">
        <f t="shared" si="18"/>
        <v>70.5</v>
      </c>
      <c r="BA74" s="12">
        <f t="shared" si="18"/>
        <v>69.8</v>
      </c>
      <c r="BB74" s="12">
        <f t="shared" si="18"/>
        <v>71.7</v>
      </c>
      <c r="BC74" s="12">
        <f t="shared" si="18"/>
        <v>83.899999999999991</v>
      </c>
      <c r="BD74" s="12">
        <f t="shared" si="18"/>
        <v>83.899999999999991</v>
      </c>
      <c r="BE74" s="12">
        <f t="shared" si="20"/>
        <v>88.4</v>
      </c>
      <c r="BF74" s="12">
        <f t="shared" si="20"/>
        <v>89.7</v>
      </c>
      <c r="BG74" s="12">
        <f t="shared" si="20"/>
        <v>83.899999999999991</v>
      </c>
      <c r="BH74" s="12">
        <f t="shared" si="20"/>
        <v>69.8</v>
      </c>
      <c r="BI74" s="12">
        <f t="shared" si="21"/>
        <v>30.7</v>
      </c>
    </row>
    <row r="75" spans="1:61" ht="15.75" customHeight="1">
      <c r="A75" s="1" t="s">
        <v>171</v>
      </c>
      <c r="B75" s="3" t="s">
        <v>101</v>
      </c>
      <c r="C75" s="4" t="s">
        <v>8</v>
      </c>
      <c r="D75" s="4">
        <v>40</v>
      </c>
      <c r="E75" s="4">
        <v>611</v>
      </c>
      <c r="F75" s="4">
        <v>40</v>
      </c>
      <c r="G75" s="4">
        <v>611</v>
      </c>
      <c r="H75" s="4">
        <v>9.9</v>
      </c>
      <c r="I75" s="4">
        <v>0.47</v>
      </c>
      <c r="J75" s="4">
        <v>0.45900000000000002</v>
      </c>
      <c r="K75" s="4">
        <v>0.77400000000000002</v>
      </c>
      <c r="L75" s="4">
        <v>5.2999999999999999E-2</v>
      </c>
      <c r="M75" s="4">
        <v>2.8</v>
      </c>
      <c r="N75" s="4">
        <v>6.9</v>
      </c>
      <c r="O75" s="4">
        <v>16</v>
      </c>
      <c r="P75" s="4">
        <v>2.5</v>
      </c>
      <c r="Q75" s="4">
        <v>1.3</v>
      </c>
      <c r="R75" s="4">
        <v>15.8</v>
      </c>
      <c r="S75" s="4">
        <v>18.2</v>
      </c>
      <c r="T75" s="4">
        <v>91</v>
      </c>
      <c r="U75" s="4">
        <v>101</v>
      </c>
      <c r="V75" s="4">
        <v>0</v>
      </c>
      <c r="W75" s="4">
        <v>-0.4</v>
      </c>
      <c r="X75" s="4">
        <v>1</v>
      </c>
      <c r="Y75" s="4">
        <v>0.7</v>
      </c>
      <c r="Z75" s="4">
        <v>4.2999999999999997E-2</v>
      </c>
      <c r="AA75" s="13">
        <f t="shared" si="0"/>
        <v>87.686567164179095</v>
      </c>
      <c r="AB75" s="5">
        <f t="shared" si="22"/>
        <v>0.91</v>
      </c>
      <c r="AC75" s="3">
        <f t="shared" si="2"/>
        <v>-10</v>
      </c>
      <c r="AD75" s="9">
        <f t="shared" si="23"/>
        <v>0.94</v>
      </c>
      <c r="AE75" s="16">
        <f t="shared" si="24"/>
        <v>0.87912087912087911</v>
      </c>
      <c r="AF75" s="16">
        <f t="shared" si="25"/>
        <v>1.0126582278481011</v>
      </c>
      <c r="AG75" s="9"/>
      <c r="AH75" s="9"/>
      <c r="AI75" s="12">
        <f t="shared" si="26"/>
        <v>80.100000000000009</v>
      </c>
      <c r="AJ75" s="12">
        <f t="shared" si="27"/>
        <v>53.800000000000004</v>
      </c>
      <c r="AK75" s="12">
        <f t="shared" si="27"/>
        <v>33.300000000000004</v>
      </c>
      <c r="AL75" s="12">
        <f t="shared" si="27"/>
        <v>26.200000000000003</v>
      </c>
      <c r="AM75" s="12">
        <f t="shared" si="27"/>
        <v>37.799999999999997</v>
      </c>
      <c r="AN75" s="12">
        <f t="shared" si="19"/>
        <v>97.399999999999991</v>
      </c>
      <c r="AO75" s="12">
        <f t="shared" si="15"/>
        <v>6.4</v>
      </c>
      <c r="AP75" s="12">
        <f t="shared" si="15"/>
        <v>37.1</v>
      </c>
      <c r="AQ75" s="12">
        <f t="shared" si="15"/>
        <v>31.4</v>
      </c>
      <c r="AR75" s="12">
        <f t="shared" si="15"/>
        <v>58.3</v>
      </c>
      <c r="AS75" s="12">
        <f t="shared" si="16"/>
        <v>80.100000000000009</v>
      </c>
      <c r="AT75" s="12">
        <f t="shared" si="16"/>
        <v>46.1</v>
      </c>
      <c r="AU75" s="12">
        <f t="shared" si="28"/>
        <v>48.8</v>
      </c>
      <c r="AV75" s="12">
        <f t="shared" si="16"/>
        <v>48.699999999999996</v>
      </c>
      <c r="AW75" s="12">
        <f t="shared" si="17"/>
        <v>25.6</v>
      </c>
      <c r="AX75" s="12">
        <f t="shared" si="29"/>
        <v>71.2</v>
      </c>
      <c r="AY75" s="9"/>
      <c r="AZ75" s="12">
        <f t="shared" si="18"/>
        <v>8.3000000000000007</v>
      </c>
      <c r="BA75" s="12">
        <f t="shared" si="18"/>
        <v>69.8</v>
      </c>
      <c r="BB75" s="12">
        <f t="shared" si="18"/>
        <v>44.800000000000004</v>
      </c>
      <c r="BC75" s="12">
        <f t="shared" si="18"/>
        <v>36.5</v>
      </c>
      <c r="BD75" s="12">
        <f t="shared" si="18"/>
        <v>26.200000000000003</v>
      </c>
      <c r="BE75" s="12">
        <f t="shared" si="20"/>
        <v>25.6</v>
      </c>
      <c r="BF75" s="12">
        <f t="shared" si="20"/>
        <v>32.6</v>
      </c>
      <c r="BG75" s="12">
        <f t="shared" si="20"/>
        <v>26.200000000000003</v>
      </c>
      <c r="BH75" s="12">
        <f t="shared" si="20"/>
        <v>63.4</v>
      </c>
      <c r="BI75" s="12">
        <f t="shared" si="21"/>
        <v>58.3</v>
      </c>
    </row>
    <row r="76" spans="1:61" ht="15.75" customHeight="1">
      <c r="A76" s="1" t="s">
        <v>172</v>
      </c>
      <c r="B76" s="3" t="s">
        <v>106</v>
      </c>
      <c r="C76" s="4" t="s">
        <v>8</v>
      </c>
      <c r="D76" s="4">
        <v>40</v>
      </c>
      <c r="E76" s="4">
        <v>607</v>
      </c>
      <c r="F76" s="4">
        <v>40</v>
      </c>
      <c r="G76" s="4">
        <v>607</v>
      </c>
      <c r="H76" s="4">
        <v>11.5</v>
      </c>
      <c r="I76" s="4">
        <v>0.46899999999999997</v>
      </c>
      <c r="J76" s="4">
        <v>0.44</v>
      </c>
      <c r="K76" s="4">
        <v>0.42699999999999999</v>
      </c>
      <c r="L76" s="4">
        <v>0.17699999999999999</v>
      </c>
      <c r="M76" s="4">
        <v>3</v>
      </c>
      <c r="N76" s="4">
        <v>5.9</v>
      </c>
      <c r="O76" s="4">
        <v>25</v>
      </c>
      <c r="P76" s="4">
        <v>2.7</v>
      </c>
      <c r="Q76" s="4">
        <v>0.9</v>
      </c>
      <c r="R76" s="4">
        <v>17.5</v>
      </c>
      <c r="S76" s="4">
        <v>19.100000000000001</v>
      </c>
      <c r="T76" s="4">
        <v>95</v>
      </c>
      <c r="U76" s="4">
        <v>98</v>
      </c>
      <c r="V76" s="4">
        <v>0</v>
      </c>
      <c r="W76" s="4">
        <v>0</v>
      </c>
      <c r="X76" s="4">
        <v>1.2</v>
      </c>
      <c r="Y76" s="4">
        <v>1.2</v>
      </c>
      <c r="Z76" s="4">
        <v>0.08</v>
      </c>
      <c r="AA76" s="13">
        <f t="shared" si="0"/>
        <v>87.499999999999986</v>
      </c>
      <c r="AB76" s="5">
        <f t="shared" si="22"/>
        <v>0.95</v>
      </c>
      <c r="AC76" s="3">
        <f t="shared" si="2"/>
        <v>-3</v>
      </c>
      <c r="AD76" s="9">
        <f t="shared" si="23"/>
        <v>0.93799999999999994</v>
      </c>
      <c r="AE76" s="16">
        <f t="shared" si="24"/>
        <v>1.3089005235602094</v>
      </c>
      <c r="AF76" s="16">
        <f t="shared" si="25"/>
        <v>1.4285714285714286</v>
      </c>
      <c r="AG76" s="9"/>
      <c r="AH76" s="9"/>
      <c r="AI76" s="12">
        <f t="shared" si="26"/>
        <v>80.100000000000009</v>
      </c>
      <c r="AJ76" s="12">
        <f t="shared" si="27"/>
        <v>53.2</v>
      </c>
      <c r="AK76" s="12">
        <f t="shared" si="27"/>
        <v>43.5</v>
      </c>
      <c r="AL76" s="12">
        <f t="shared" si="27"/>
        <v>25.6</v>
      </c>
      <c r="AM76" s="12">
        <f t="shared" si="27"/>
        <v>30.099999999999998</v>
      </c>
      <c r="AN76" s="12">
        <f t="shared" si="19"/>
        <v>60.8</v>
      </c>
      <c r="AO76" s="12">
        <f t="shared" si="15"/>
        <v>31.4</v>
      </c>
      <c r="AP76" s="12">
        <f t="shared" si="15"/>
        <v>42.3</v>
      </c>
      <c r="AQ76" s="12">
        <f t="shared" si="15"/>
        <v>22.400000000000002</v>
      </c>
      <c r="AR76" s="12">
        <f t="shared" si="15"/>
        <v>88.4</v>
      </c>
      <c r="AS76" s="12">
        <f t="shared" si="16"/>
        <v>86.5</v>
      </c>
      <c r="AT76" s="12">
        <f t="shared" si="16"/>
        <v>30.099999999999998</v>
      </c>
      <c r="AU76" s="12">
        <f t="shared" si="28"/>
        <v>35.299999999999997</v>
      </c>
      <c r="AV76" s="12">
        <f t="shared" si="16"/>
        <v>55.1</v>
      </c>
      <c r="AW76" s="12">
        <f t="shared" si="17"/>
        <v>30.099999999999998</v>
      </c>
      <c r="AX76" s="12">
        <f t="shared" si="29"/>
        <v>84</v>
      </c>
      <c r="AY76" s="9"/>
      <c r="AZ76" s="12">
        <f t="shared" si="18"/>
        <v>28.199999999999996</v>
      </c>
      <c r="BA76" s="12">
        <f t="shared" si="18"/>
        <v>76.2</v>
      </c>
      <c r="BB76" s="12">
        <f t="shared" si="18"/>
        <v>56.399999999999991</v>
      </c>
      <c r="BC76" s="12">
        <f t="shared" si="18"/>
        <v>54.400000000000006</v>
      </c>
      <c r="BD76" s="12">
        <f t="shared" si="18"/>
        <v>25.6</v>
      </c>
      <c r="BE76" s="12">
        <f t="shared" si="20"/>
        <v>30.099999999999998</v>
      </c>
      <c r="BF76" s="12">
        <f t="shared" si="20"/>
        <v>54.400000000000006</v>
      </c>
      <c r="BG76" s="12">
        <f t="shared" si="20"/>
        <v>25.6</v>
      </c>
      <c r="BH76" s="12">
        <f t="shared" si="20"/>
        <v>85.8</v>
      </c>
      <c r="BI76" s="12">
        <f t="shared" si="21"/>
        <v>75.599999999999994</v>
      </c>
    </row>
    <row r="77" spans="1:61" ht="15.75" customHeight="1">
      <c r="A77" s="1" t="s">
        <v>173</v>
      </c>
      <c r="B77" s="3" t="s">
        <v>85</v>
      </c>
      <c r="C77" s="4" t="s">
        <v>86</v>
      </c>
      <c r="D77" s="4">
        <v>37</v>
      </c>
      <c r="E77" s="4">
        <v>600</v>
      </c>
      <c r="F77" s="4">
        <v>37</v>
      </c>
      <c r="G77" s="4">
        <v>600</v>
      </c>
      <c r="H77" s="4">
        <v>10.1</v>
      </c>
      <c r="I77" s="4">
        <v>0.47899999999999998</v>
      </c>
      <c r="J77" s="4">
        <v>0.44800000000000001</v>
      </c>
      <c r="K77" s="4">
        <v>0.40300000000000002</v>
      </c>
      <c r="L77" s="4">
        <v>0.23400000000000001</v>
      </c>
      <c r="M77" s="4">
        <v>4.2</v>
      </c>
      <c r="N77" s="4">
        <v>10.1</v>
      </c>
      <c r="O77" s="4">
        <v>20.5</v>
      </c>
      <c r="P77" s="4">
        <v>1.6</v>
      </c>
      <c r="Q77" s="4">
        <v>2.4</v>
      </c>
      <c r="R77" s="4">
        <v>21.3</v>
      </c>
      <c r="S77" s="4">
        <v>12.9</v>
      </c>
      <c r="T77" s="4">
        <v>95</v>
      </c>
      <c r="U77" s="4">
        <v>108</v>
      </c>
      <c r="V77" s="4">
        <v>0</v>
      </c>
      <c r="W77" s="4">
        <v>0</v>
      </c>
      <c r="X77" s="4">
        <v>0.4</v>
      </c>
      <c r="Y77" s="4">
        <v>0.4</v>
      </c>
      <c r="Z77" s="4">
        <v>2.5000000000000001E-2</v>
      </c>
      <c r="AA77" s="13">
        <f t="shared" si="0"/>
        <v>89.365671641791039</v>
      </c>
      <c r="AB77" s="5">
        <f t="shared" si="22"/>
        <v>0.95</v>
      </c>
      <c r="AC77" s="3">
        <f t="shared" si="2"/>
        <v>-13</v>
      </c>
      <c r="AD77" s="9">
        <f t="shared" si="23"/>
        <v>0.95799999999999996</v>
      </c>
      <c r="AE77" s="16">
        <f t="shared" si="24"/>
        <v>1.5891472868217054</v>
      </c>
      <c r="AF77" s="16">
        <f t="shared" si="25"/>
        <v>0.96244131455399062</v>
      </c>
      <c r="AG77" s="9"/>
      <c r="AH77" s="9"/>
      <c r="AI77" s="12">
        <f t="shared" si="26"/>
        <v>56.999999999999993</v>
      </c>
      <c r="AJ77" s="12">
        <f t="shared" si="27"/>
        <v>52.5</v>
      </c>
      <c r="AK77" s="12">
        <f t="shared" si="27"/>
        <v>34.599999999999994</v>
      </c>
      <c r="AL77" s="12">
        <f t="shared" si="27"/>
        <v>29.4</v>
      </c>
      <c r="AM77" s="12">
        <f t="shared" si="27"/>
        <v>33.300000000000004</v>
      </c>
      <c r="AN77" s="12">
        <f t="shared" si="19"/>
        <v>58.9</v>
      </c>
      <c r="AO77" s="12">
        <f t="shared" si="15"/>
        <v>48</v>
      </c>
      <c r="AP77" s="12">
        <f t="shared" si="15"/>
        <v>53.2</v>
      </c>
      <c r="AQ77" s="12">
        <f t="shared" si="15"/>
        <v>59.599999999999994</v>
      </c>
      <c r="AR77" s="12">
        <f t="shared" si="15"/>
        <v>76.900000000000006</v>
      </c>
      <c r="AS77" s="12">
        <f t="shared" si="16"/>
        <v>35.199999999999996</v>
      </c>
      <c r="AT77" s="12">
        <f t="shared" si="16"/>
        <v>75.599999999999994</v>
      </c>
      <c r="AU77" s="12">
        <f t="shared" si="28"/>
        <v>19.299999999999997</v>
      </c>
      <c r="AV77" s="12">
        <f t="shared" si="16"/>
        <v>10.8</v>
      </c>
      <c r="AW77" s="12">
        <f t="shared" si="17"/>
        <v>30.099999999999998</v>
      </c>
      <c r="AX77" s="12">
        <f t="shared" si="29"/>
        <v>34</v>
      </c>
      <c r="AY77" s="9"/>
      <c r="AZ77" s="12">
        <f t="shared" si="18"/>
        <v>28.199999999999996</v>
      </c>
      <c r="BA77" s="12">
        <f t="shared" si="18"/>
        <v>43.5</v>
      </c>
      <c r="BB77" s="12">
        <f t="shared" si="18"/>
        <v>37.799999999999997</v>
      </c>
      <c r="BC77" s="12">
        <f t="shared" si="18"/>
        <v>26.900000000000002</v>
      </c>
      <c r="BD77" s="12">
        <f t="shared" si="18"/>
        <v>29.4</v>
      </c>
      <c r="BE77" s="12">
        <f t="shared" si="20"/>
        <v>30.099999999999998</v>
      </c>
      <c r="BF77" s="12">
        <f t="shared" si="20"/>
        <v>25</v>
      </c>
      <c r="BG77" s="12">
        <f t="shared" si="20"/>
        <v>29.4</v>
      </c>
      <c r="BH77" s="12">
        <f t="shared" si="20"/>
        <v>92.9</v>
      </c>
      <c r="BI77" s="12">
        <f t="shared" si="21"/>
        <v>55.7</v>
      </c>
    </row>
    <row r="78" spans="1:61" ht="15.75" customHeight="1">
      <c r="A78" s="1" t="s">
        <v>174</v>
      </c>
      <c r="B78" s="3" t="s">
        <v>128</v>
      </c>
      <c r="C78" s="4" t="s">
        <v>86</v>
      </c>
      <c r="D78" s="4">
        <v>36</v>
      </c>
      <c r="E78" s="4">
        <v>587</v>
      </c>
      <c r="F78" s="4">
        <v>36</v>
      </c>
      <c r="G78" s="4">
        <v>587</v>
      </c>
      <c r="H78" s="4">
        <v>11.9</v>
      </c>
      <c r="I78" s="4">
        <v>0.45</v>
      </c>
      <c r="J78" s="4">
        <v>0.40500000000000003</v>
      </c>
      <c r="K78" s="4">
        <v>7.5999999999999998E-2</v>
      </c>
      <c r="L78" s="4">
        <v>0.21</v>
      </c>
      <c r="M78" s="4">
        <v>7</v>
      </c>
      <c r="N78" s="4">
        <v>13.7</v>
      </c>
      <c r="O78" s="4">
        <v>7.9</v>
      </c>
      <c r="P78" s="4">
        <v>1.7</v>
      </c>
      <c r="Q78" s="4">
        <v>1.8</v>
      </c>
      <c r="R78" s="4">
        <v>13</v>
      </c>
      <c r="S78" s="4">
        <v>22.3</v>
      </c>
      <c r="T78" s="4">
        <v>91</v>
      </c>
      <c r="U78" s="4">
        <v>104</v>
      </c>
      <c r="V78" s="4">
        <v>0</v>
      </c>
      <c r="W78" s="4">
        <v>-0.4</v>
      </c>
      <c r="X78" s="4">
        <v>0.6</v>
      </c>
      <c r="Y78" s="4">
        <v>0.2</v>
      </c>
      <c r="Z78" s="4">
        <v>1.6E-2</v>
      </c>
      <c r="AA78" s="13">
        <f t="shared" si="0"/>
        <v>83.955223880597003</v>
      </c>
      <c r="AB78" s="5">
        <f t="shared" si="22"/>
        <v>0.91</v>
      </c>
      <c r="AC78" s="3">
        <f t="shared" si="2"/>
        <v>-13</v>
      </c>
      <c r="AD78" s="9">
        <f t="shared" si="23"/>
        <v>0.9</v>
      </c>
      <c r="AE78" s="16">
        <f t="shared" si="24"/>
        <v>0.35426008968609868</v>
      </c>
      <c r="AF78" s="16">
        <f t="shared" si="25"/>
        <v>0.60769230769230775</v>
      </c>
      <c r="AG78" s="9"/>
      <c r="AH78" s="9"/>
      <c r="AI78" s="12">
        <f t="shared" si="26"/>
        <v>55.7</v>
      </c>
      <c r="AJ78" s="12">
        <f t="shared" si="27"/>
        <v>51.9</v>
      </c>
      <c r="AK78" s="12">
        <f t="shared" si="27"/>
        <v>45.5</v>
      </c>
      <c r="AL78" s="12">
        <f t="shared" si="27"/>
        <v>20.5</v>
      </c>
      <c r="AM78" s="12">
        <f t="shared" si="27"/>
        <v>21.099999999999998</v>
      </c>
      <c r="AN78" s="12">
        <f t="shared" si="19"/>
        <v>19.8</v>
      </c>
      <c r="AO78" s="12">
        <f t="shared" si="15"/>
        <v>41</v>
      </c>
      <c r="AP78" s="12">
        <f t="shared" si="15"/>
        <v>75.599999999999994</v>
      </c>
      <c r="AQ78" s="12">
        <f t="shared" si="15"/>
        <v>76.900000000000006</v>
      </c>
      <c r="AR78" s="12">
        <f t="shared" si="15"/>
        <v>19.2</v>
      </c>
      <c r="AS78" s="12">
        <f t="shared" si="16"/>
        <v>41</v>
      </c>
      <c r="AT78" s="12">
        <f t="shared" si="16"/>
        <v>66</v>
      </c>
      <c r="AU78" s="12">
        <f t="shared" si="28"/>
        <v>68</v>
      </c>
      <c r="AV78" s="12">
        <f t="shared" si="16"/>
        <v>75</v>
      </c>
      <c r="AW78" s="12">
        <f t="shared" si="17"/>
        <v>25.6</v>
      </c>
      <c r="AX78" s="12">
        <f t="shared" si="29"/>
        <v>53.3</v>
      </c>
      <c r="AY78" s="9"/>
      <c r="AZ78" s="12">
        <f t="shared" si="18"/>
        <v>8.3000000000000007</v>
      </c>
      <c r="BA78" s="12">
        <f t="shared" si="18"/>
        <v>53.2</v>
      </c>
      <c r="BB78" s="12">
        <f t="shared" si="18"/>
        <v>28.799999999999997</v>
      </c>
      <c r="BC78" s="12">
        <f t="shared" si="18"/>
        <v>24.3</v>
      </c>
      <c r="BD78" s="12">
        <f t="shared" si="18"/>
        <v>20.5</v>
      </c>
      <c r="BE78" s="12">
        <f t="shared" si="20"/>
        <v>25.6</v>
      </c>
      <c r="BF78" s="12">
        <f t="shared" si="20"/>
        <v>25</v>
      </c>
      <c r="BG78" s="12">
        <f t="shared" si="20"/>
        <v>20.5</v>
      </c>
      <c r="BH78" s="12">
        <f t="shared" si="20"/>
        <v>10.8</v>
      </c>
      <c r="BI78" s="12">
        <f t="shared" si="21"/>
        <v>26.200000000000003</v>
      </c>
    </row>
    <row r="79" spans="1:61" ht="15.75" customHeight="1">
      <c r="A79" s="1" t="s">
        <v>175</v>
      </c>
      <c r="B79" s="3" t="s">
        <v>110</v>
      </c>
      <c r="C79" s="4" t="s">
        <v>8</v>
      </c>
      <c r="D79" s="4">
        <v>37</v>
      </c>
      <c r="E79" s="4">
        <v>586</v>
      </c>
      <c r="F79" s="4">
        <v>37</v>
      </c>
      <c r="G79" s="4">
        <v>586</v>
      </c>
      <c r="H79" s="4">
        <v>9.6999999999999993</v>
      </c>
      <c r="I79" s="4">
        <v>0.498</v>
      </c>
      <c r="J79" s="4">
        <v>0.48</v>
      </c>
      <c r="K79" s="4">
        <v>0.70299999999999996</v>
      </c>
      <c r="L79" s="4">
        <v>9.9000000000000005E-2</v>
      </c>
      <c r="M79" s="4">
        <v>1.4</v>
      </c>
      <c r="N79" s="4">
        <v>5.4</v>
      </c>
      <c r="O79" s="4">
        <v>11.1</v>
      </c>
      <c r="P79" s="4">
        <v>1.2</v>
      </c>
      <c r="Q79" s="4">
        <v>1.1000000000000001</v>
      </c>
      <c r="R79" s="4">
        <v>8.6999999999999993</v>
      </c>
      <c r="S79" s="4">
        <v>17.7</v>
      </c>
      <c r="T79" s="4">
        <v>101</v>
      </c>
      <c r="U79" s="4">
        <v>105</v>
      </c>
      <c r="V79" s="4">
        <v>0</v>
      </c>
      <c r="W79" s="4">
        <v>0.4</v>
      </c>
      <c r="X79" s="4">
        <v>0.6</v>
      </c>
      <c r="Y79" s="4">
        <v>1</v>
      </c>
      <c r="Z79" s="4">
        <v>7.0000000000000007E-2</v>
      </c>
      <c r="AA79" s="13">
        <f t="shared" si="0"/>
        <v>92.910447761194021</v>
      </c>
      <c r="AB79" s="5">
        <f t="shared" si="22"/>
        <v>1.01</v>
      </c>
      <c r="AC79" s="3">
        <f t="shared" si="2"/>
        <v>-4</v>
      </c>
      <c r="AD79" s="9">
        <f t="shared" si="23"/>
        <v>0.996</v>
      </c>
      <c r="AE79" s="16">
        <f t="shared" si="24"/>
        <v>0.6271186440677966</v>
      </c>
      <c r="AF79" s="16">
        <f t="shared" si="25"/>
        <v>1.2758620689655173</v>
      </c>
      <c r="AG79" s="9"/>
      <c r="AH79" s="9"/>
      <c r="AI79" s="12">
        <f t="shared" si="26"/>
        <v>56.999999999999993</v>
      </c>
      <c r="AJ79" s="12">
        <f t="shared" si="27"/>
        <v>51.2</v>
      </c>
      <c r="AK79" s="12">
        <f t="shared" si="27"/>
        <v>31.4</v>
      </c>
      <c r="AL79" s="12">
        <f t="shared" si="27"/>
        <v>36.5</v>
      </c>
      <c r="AM79" s="12">
        <f t="shared" si="27"/>
        <v>52.5</v>
      </c>
      <c r="AN79" s="12">
        <f t="shared" si="19"/>
        <v>94.199999999999989</v>
      </c>
      <c r="AO79" s="12">
        <f t="shared" si="15"/>
        <v>11.5</v>
      </c>
      <c r="AP79" s="12">
        <f t="shared" si="15"/>
        <v>14.099999999999998</v>
      </c>
      <c r="AQ79" s="12">
        <f t="shared" si="15"/>
        <v>17.899999999999999</v>
      </c>
      <c r="AR79" s="12">
        <f t="shared" si="15"/>
        <v>37.1</v>
      </c>
      <c r="AS79" s="12">
        <f t="shared" si="16"/>
        <v>20.5</v>
      </c>
      <c r="AT79" s="12">
        <f t="shared" si="16"/>
        <v>38.4</v>
      </c>
      <c r="AU79" s="12">
        <f t="shared" si="28"/>
        <v>93.6</v>
      </c>
      <c r="AV79" s="12">
        <f t="shared" si="16"/>
        <v>44.800000000000004</v>
      </c>
      <c r="AW79" s="12">
        <f t="shared" si="17"/>
        <v>51.2</v>
      </c>
      <c r="AX79" s="12">
        <f t="shared" si="29"/>
        <v>44.9</v>
      </c>
      <c r="AY79" s="9"/>
      <c r="AZ79" s="12">
        <f t="shared" si="18"/>
        <v>52.5</v>
      </c>
      <c r="BA79" s="12">
        <f t="shared" si="18"/>
        <v>53.2</v>
      </c>
      <c r="BB79" s="12">
        <f t="shared" si="18"/>
        <v>52.5</v>
      </c>
      <c r="BC79" s="12">
        <f t="shared" si="18"/>
        <v>48.699999999999996</v>
      </c>
      <c r="BD79" s="12">
        <f t="shared" si="18"/>
        <v>36.5</v>
      </c>
      <c r="BE79" s="12">
        <f t="shared" si="20"/>
        <v>51.2</v>
      </c>
      <c r="BF79" s="12">
        <f t="shared" si="20"/>
        <v>49.3</v>
      </c>
      <c r="BG79" s="12">
        <f t="shared" si="20"/>
        <v>36.5</v>
      </c>
      <c r="BH79" s="12">
        <f t="shared" si="20"/>
        <v>32.6</v>
      </c>
      <c r="BI79" s="12">
        <f t="shared" si="21"/>
        <v>71.099999999999994</v>
      </c>
    </row>
    <row r="80" spans="1:61" ht="15.75" customHeight="1">
      <c r="A80" s="1" t="s">
        <v>176</v>
      </c>
      <c r="B80" s="3" t="s">
        <v>101</v>
      </c>
      <c r="C80" s="4" t="s">
        <v>91</v>
      </c>
      <c r="D80" s="4">
        <v>37</v>
      </c>
      <c r="E80" s="4">
        <v>583</v>
      </c>
      <c r="F80" s="4">
        <v>37</v>
      </c>
      <c r="G80" s="4">
        <v>583</v>
      </c>
      <c r="H80" s="4">
        <v>11</v>
      </c>
      <c r="I80" s="4">
        <v>0.53900000000000003</v>
      </c>
      <c r="J80" s="4">
        <v>0.51700000000000002</v>
      </c>
      <c r="K80" s="4">
        <v>0</v>
      </c>
      <c r="L80" s="4">
        <v>0.27500000000000002</v>
      </c>
      <c r="M80" s="4">
        <v>5</v>
      </c>
      <c r="N80" s="4">
        <v>10.7</v>
      </c>
      <c r="O80" s="4">
        <v>7.7</v>
      </c>
      <c r="P80" s="4">
        <v>1.9</v>
      </c>
      <c r="Q80" s="4">
        <v>1.3</v>
      </c>
      <c r="R80" s="4">
        <v>16.2</v>
      </c>
      <c r="S80" s="4">
        <v>12.1</v>
      </c>
      <c r="T80" s="4">
        <v>102</v>
      </c>
      <c r="U80" s="4">
        <v>100</v>
      </c>
      <c r="V80" s="4">
        <v>0</v>
      </c>
      <c r="W80" s="4">
        <v>0.4</v>
      </c>
      <c r="X80" s="4">
        <v>1</v>
      </c>
      <c r="Y80" s="4">
        <v>1.4</v>
      </c>
      <c r="Z80" s="4">
        <v>9.4E-2</v>
      </c>
      <c r="AA80" s="13">
        <f t="shared" si="0"/>
        <v>100.55970149253733</v>
      </c>
      <c r="AB80" s="5">
        <f t="shared" si="22"/>
        <v>1.02</v>
      </c>
      <c r="AC80" s="3">
        <f t="shared" si="2"/>
        <v>2</v>
      </c>
      <c r="AD80" s="9">
        <f t="shared" si="23"/>
        <v>1.0780000000000001</v>
      </c>
      <c r="AE80" s="16">
        <f t="shared" si="24"/>
        <v>0.63636363636363635</v>
      </c>
      <c r="AF80" s="16">
        <f t="shared" si="25"/>
        <v>0.4753086419753087</v>
      </c>
      <c r="AG80" s="9"/>
      <c r="AH80" s="9"/>
      <c r="AI80" s="12">
        <f t="shared" si="26"/>
        <v>56.999999999999993</v>
      </c>
      <c r="AJ80" s="12">
        <f t="shared" si="27"/>
        <v>50.6</v>
      </c>
      <c r="AK80" s="12">
        <f t="shared" si="27"/>
        <v>40.300000000000004</v>
      </c>
      <c r="AL80" s="12">
        <f t="shared" si="27"/>
        <v>64.7</v>
      </c>
      <c r="AM80" s="12">
        <f t="shared" si="27"/>
        <v>68.5</v>
      </c>
      <c r="AN80" s="12">
        <f t="shared" si="19"/>
        <v>0</v>
      </c>
      <c r="AO80" s="12">
        <f t="shared" si="15"/>
        <v>59.599999999999994</v>
      </c>
      <c r="AP80" s="12">
        <f t="shared" si="15"/>
        <v>58.9</v>
      </c>
      <c r="AQ80" s="12">
        <f t="shared" si="15"/>
        <v>65.3</v>
      </c>
      <c r="AR80" s="12">
        <f t="shared" si="15"/>
        <v>17.299999999999997</v>
      </c>
      <c r="AS80" s="12">
        <f t="shared" si="16"/>
        <v>53.800000000000004</v>
      </c>
      <c r="AT80" s="12">
        <f t="shared" si="16"/>
        <v>46.1</v>
      </c>
      <c r="AU80" s="12">
        <f t="shared" si="28"/>
        <v>43.600000000000009</v>
      </c>
      <c r="AV80" s="12">
        <f t="shared" si="16"/>
        <v>7.6</v>
      </c>
      <c r="AW80" s="12">
        <f t="shared" si="17"/>
        <v>55.7</v>
      </c>
      <c r="AX80" s="12">
        <f t="shared" si="29"/>
        <v>79.5</v>
      </c>
      <c r="AY80" s="9"/>
      <c r="AZ80" s="12">
        <f t="shared" si="18"/>
        <v>52.5</v>
      </c>
      <c r="BA80" s="12">
        <f t="shared" si="18"/>
        <v>69.8</v>
      </c>
      <c r="BB80" s="12">
        <f t="shared" si="18"/>
        <v>60.199999999999996</v>
      </c>
      <c r="BC80" s="12">
        <f t="shared" si="18"/>
        <v>62.1</v>
      </c>
      <c r="BD80" s="12">
        <f t="shared" si="18"/>
        <v>64.7</v>
      </c>
      <c r="BE80" s="12">
        <f t="shared" si="20"/>
        <v>55.7</v>
      </c>
      <c r="BF80" s="12">
        <f t="shared" si="20"/>
        <v>70.5</v>
      </c>
      <c r="BG80" s="12">
        <f t="shared" si="20"/>
        <v>64.7</v>
      </c>
      <c r="BH80" s="12">
        <f t="shared" si="20"/>
        <v>34.599999999999994</v>
      </c>
      <c r="BI80" s="12">
        <f t="shared" si="21"/>
        <v>17.299999999999997</v>
      </c>
    </row>
    <row r="81" spans="1:61" ht="15.75" customHeight="1">
      <c r="A81" s="1" t="s">
        <v>177</v>
      </c>
      <c r="B81" s="3" t="s">
        <v>85</v>
      </c>
      <c r="C81" s="4" t="s">
        <v>97</v>
      </c>
      <c r="D81" s="4">
        <v>37</v>
      </c>
      <c r="E81" s="4">
        <v>579</v>
      </c>
      <c r="F81" s="4">
        <v>37</v>
      </c>
      <c r="G81" s="4">
        <v>579</v>
      </c>
      <c r="H81" s="4">
        <v>12.6</v>
      </c>
      <c r="I81" s="4">
        <v>0.53100000000000003</v>
      </c>
      <c r="J81" s="4">
        <v>0.436</v>
      </c>
      <c r="K81" s="4">
        <v>0.442</v>
      </c>
      <c r="L81" s="4">
        <v>0.61299999999999999</v>
      </c>
      <c r="M81" s="4">
        <v>4.4000000000000004</v>
      </c>
      <c r="N81" s="4">
        <v>7.1</v>
      </c>
      <c r="O81" s="4">
        <v>12.1</v>
      </c>
      <c r="P81" s="4">
        <v>2.5</v>
      </c>
      <c r="Q81" s="4">
        <v>1.6</v>
      </c>
      <c r="R81" s="4">
        <v>15.2</v>
      </c>
      <c r="S81" s="4">
        <v>18.8</v>
      </c>
      <c r="T81" s="4">
        <v>102</v>
      </c>
      <c r="U81" s="4">
        <v>108</v>
      </c>
      <c r="V81" s="4">
        <v>0</v>
      </c>
      <c r="W81" s="4">
        <v>0.6</v>
      </c>
      <c r="X81" s="4">
        <v>0.3</v>
      </c>
      <c r="Y81" s="4">
        <v>0.9</v>
      </c>
      <c r="Z81" s="4">
        <v>6.2E-2</v>
      </c>
      <c r="AA81" s="13">
        <f t="shared" si="0"/>
        <v>99.067164179104466</v>
      </c>
      <c r="AB81" s="5">
        <f t="shared" si="22"/>
        <v>1.02</v>
      </c>
      <c r="AC81" s="3">
        <f t="shared" si="2"/>
        <v>-6</v>
      </c>
      <c r="AD81" s="9">
        <f t="shared" si="23"/>
        <v>1.0620000000000001</v>
      </c>
      <c r="AE81" s="16">
        <f t="shared" si="24"/>
        <v>0.6436170212765957</v>
      </c>
      <c r="AF81" s="16">
        <f t="shared" si="25"/>
        <v>0.79605263157894735</v>
      </c>
      <c r="AG81" s="9"/>
      <c r="AH81" s="9"/>
      <c r="AI81" s="12">
        <f t="shared" si="26"/>
        <v>56.999999999999993</v>
      </c>
      <c r="AJ81" s="12">
        <f t="shared" si="27"/>
        <v>50</v>
      </c>
      <c r="AK81" s="12">
        <f t="shared" si="27"/>
        <v>48</v>
      </c>
      <c r="AL81" s="12">
        <f t="shared" si="27"/>
        <v>59.599999999999994</v>
      </c>
      <c r="AM81" s="12">
        <f t="shared" si="27"/>
        <v>29.4</v>
      </c>
      <c r="AN81" s="12">
        <f t="shared" si="19"/>
        <v>64.099999999999994</v>
      </c>
      <c r="AO81" s="12">
        <f t="shared" si="15"/>
        <v>97.399999999999991</v>
      </c>
      <c r="AP81" s="12">
        <f t="shared" si="15"/>
        <v>55.1</v>
      </c>
      <c r="AQ81" s="12">
        <f t="shared" si="15"/>
        <v>33.300000000000004</v>
      </c>
      <c r="AR81" s="12">
        <f t="shared" si="15"/>
        <v>44.2</v>
      </c>
      <c r="AS81" s="12">
        <f t="shared" si="16"/>
        <v>80.100000000000009</v>
      </c>
      <c r="AT81" s="12">
        <f t="shared" si="16"/>
        <v>56.999999999999993</v>
      </c>
      <c r="AU81" s="12">
        <f t="shared" si="28"/>
        <v>50</v>
      </c>
      <c r="AV81" s="12">
        <f t="shared" si="16"/>
        <v>53.800000000000004</v>
      </c>
      <c r="AW81" s="12">
        <f t="shared" si="17"/>
        <v>55.7</v>
      </c>
      <c r="AX81" s="12">
        <f t="shared" si="29"/>
        <v>34</v>
      </c>
      <c r="AY81" s="9"/>
      <c r="AZ81" s="12">
        <f t="shared" si="18"/>
        <v>58.3</v>
      </c>
      <c r="BA81" s="12">
        <f t="shared" si="18"/>
        <v>38.4</v>
      </c>
      <c r="BB81" s="12">
        <f t="shared" si="18"/>
        <v>51.2</v>
      </c>
      <c r="BC81" s="12">
        <f t="shared" si="18"/>
        <v>44.800000000000004</v>
      </c>
      <c r="BD81" s="12">
        <f t="shared" si="18"/>
        <v>59.599999999999994</v>
      </c>
      <c r="BE81" s="12">
        <f t="shared" si="20"/>
        <v>55.7</v>
      </c>
      <c r="BF81" s="12">
        <f t="shared" si="20"/>
        <v>43.5</v>
      </c>
      <c r="BG81" s="12">
        <f t="shared" si="20"/>
        <v>59.599999999999994</v>
      </c>
      <c r="BH81" s="12">
        <f t="shared" si="20"/>
        <v>36.5</v>
      </c>
      <c r="BI81" s="12">
        <f t="shared" si="21"/>
        <v>44.2</v>
      </c>
    </row>
    <row r="82" spans="1:61" ht="15.75" customHeight="1">
      <c r="A82" s="1" t="s">
        <v>178</v>
      </c>
      <c r="B82" s="3" t="s">
        <v>85</v>
      </c>
      <c r="C82" s="4" t="s">
        <v>8</v>
      </c>
      <c r="D82" s="4">
        <v>26</v>
      </c>
      <c r="E82" s="4">
        <v>568</v>
      </c>
      <c r="F82" s="4">
        <v>26</v>
      </c>
      <c r="G82" s="4">
        <v>568</v>
      </c>
      <c r="H82" s="4">
        <v>13.8</v>
      </c>
      <c r="I82" s="4">
        <v>0.52900000000000003</v>
      </c>
      <c r="J82" s="4">
        <v>0.47899999999999998</v>
      </c>
      <c r="K82" s="4">
        <v>0.47599999999999998</v>
      </c>
      <c r="L82" s="4">
        <v>0.26700000000000002</v>
      </c>
      <c r="M82" s="4">
        <v>2.5</v>
      </c>
      <c r="N82" s="4">
        <v>5.5</v>
      </c>
      <c r="O82" s="4">
        <v>29.9</v>
      </c>
      <c r="P82" s="4">
        <v>2</v>
      </c>
      <c r="Q82" s="4">
        <v>0.9</v>
      </c>
      <c r="R82" s="4">
        <v>18.399999999999999</v>
      </c>
      <c r="S82" s="4">
        <v>20.5</v>
      </c>
      <c r="T82" s="4">
        <v>101</v>
      </c>
      <c r="U82" s="4">
        <v>110</v>
      </c>
      <c r="V82" s="4">
        <v>0</v>
      </c>
      <c r="W82" s="4">
        <v>0.5</v>
      </c>
      <c r="X82" s="4">
        <v>0.2</v>
      </c>
      <c r="Y82" s="4">
        <v>0.7</v>
      </c>
      <c r="Z82" s="4">
        <v>4.9000000000000002E-2</v>
      </c>
      <c r="AA82" s="13">
        <f t="shared" si="0"/>
        <v>98.694029850746261</v>
      </c>
      <c r="AB82" s="5">
        <f t="shared" si="22"/>
        <v>1.01</v>
      </c>
      <c r="AC82" s="3">
        <f t="shared" si="2"/>
        <v>-9</v>
      </c>
      <c r="AD82" s="9">
        <f t="shared" si="23"/>
        <v>1.0580000000000001</v>
      </c>
      <c r="AE82" s="16">
        <f t="shared" si="24"/>
        <v>1.4585365853658536</v>
      </c>
      <c r="AF82" s="16">
        <f t="shared" si="25"/>
        <v>1.625</v>
      </c>
      <c r="AG82" s="9"/>
      <c r="AH82" s="9"/>
      <c r="AI82" s="12">
        <f t="shared" si="26"/>
        <v>32.6</v>
      </c>
      <c r="AJ82" s="12">
        <f t="shared" si="27"/>
        <v>49.3</v>
      </c>
      <c r="AK82" s="12">
        <f t="shared" si="27"/>
        <v>58.9</v>
      </c>
      <c r="AL82" s="12">
        <f t="shared" si="27"/>
        <v>55.7</v>
      </c>
      <c r="AM82" s="12">
        <f t="shared" si="27"/>
        <v>51.9</v>
      </c>
      <c r="AN82" s="12">
        <f t="shared" si="19"/>
        <v>73</v>
      </c>
      <c r="AO82" s="12">
        <f t="shared" si="15"/>
        <v>56.999999999999993</v>
      </c>
      <c r="AP82" s="12">
        <f t="shared" si="15"/>
        <v>30.7</v>
      </c>
      <c r="AQ82" s="12">
        <f t="shared" si="15"/>
        <v>18.5</v>
      </c>
      <c r="AR82" s="12">
        <f t="shared" ref="AR82:AT145" si="30">(PERCENTRANK(O$3:O$298,O82))*100</f>
        <v>92.300000000000011</v>
      </c>
      <c r="AS82" s="12">
        <f t="shared" si="16"/>
        <v>62.8</v>
      </c>
      <c r="AT82" s="12">
        <f t="shared" si="16"/>
        <v>30.099999999999998</v>
      </c>
      <c r="AU82" s="12">
        <f t="shared" si="28"/>
        <v>30.800000000000011</v>
      </c>
      <c r="AV82" s="12">
        <f t="shared" ref="AV82:AW145" si="31">(PERCENTRANK(S$3:S$298,S82))*100</f>
        <v>66</v>
      </c>
      <c r="AW82" s="12">
        <f t="shared" si="17"/>
        <v>51.2</v>
      </c>
      <c r="AX82" s="12">
        <f t="shared" si="29"/>
        <v>19.899999999999991</v>
      </c>
      <c r="AY82" s="9"/>
      <c r="AZ82" s="12">
        <f t="shared" si="18"/>
        <v>56.999999999999993</v>
      </c>
      <c r="BA82" s="12">
        <f t="shared" si="18"/>
        <v>32</v>
      </c>
      <c r="BB82" s="12">
        <f t="shared" si="18"/>
        <v>44.800000000000004</v>
      </c>
      <c r="BC82" s="12">
        <f t="shared" si="18"/>
        <v>39.1</v>
      </c>
      <c r="BD82" s="12">
        <f t="shared" si="18"/>
        <v>55.7</v>
      </c>
      <c r="BE82" s="12">
        <f t="shared" si="20"/>
        <v>51.2</v>
      </c>
      <c r="BF82" s="12">
        <f t="shared" si="20"/>
        <v>36.5</v>
      </c>
      <c r="BG82" s="12">
        <f t="shared" si="20"/>
        <v>55.7</v>
      </c>
      <c r="BH82" s="12">
        <f t="shared" si="20"/>
        <v>89.7</v>
      </c>
      <c r="BI82" s="12">
        <f t="shared" si="21"/>
        <v>87.1</v>
      </c>
    </row>
    <row r="83" spans="1:61" ht="15.75" customHeight="1">
      <c r="A83" s="1" t="s">
        <v>179</v>
      </c>
      <c r="B83" s="3" t="s">
        <v>106</v>
      </c>
      <c r="C83" s="4" t="s">
        <v>86</v>
      </c>
      <c r="D83" s="4">
        <v>34</v>
      </c>
      <c r="E83" s="4">
        <v>547</v>
      </c>
      <c r="F83" s="4">
        <v>34</v>
      </c>
      <c r="G83" s="4">
        <v>547</v>
      </c>
      <c r="H83" s="4">
        <v>13.4</v>
      </c>
      <c r="I83" s="4">
        <v>0.53</v>
      </c>
      <c r="J83" s="4">
        <v>0.51700000000000002</v>
      </c>
      <c r="K83" s="4">
        <v>0.23599999999999999</v>
      </c>
      <c r="L83" s="4">
        <v>0.13900000000000001</v>
      </c>
      <c r="M83" s="4">
        <v>7.1</v>
      </c>
      <c r="N83" s="4">
        <v>13.7</v>
      </c>
      <c r="O83" s="4">
        <v>10.6</v>
      </c>
      <c r="P83" s="4">
        <v>1.4</v>
      </c>
      <c r="Q83" s="4">
        <v>2.1</v>
      </c>
      <c r="R83" s="4">
        <v>12.1</v>
      </c>
      <c r="S83" s="4">
        <v>14.7</v>
      </c>
      <c r="T83" s="4">
        <v>106</v>
      </c>
      <c r="U83" s="4">
        <v>97</v>
      </c>
      <c r="V83" s="4">
        <v>0</v>
      </c>
      <c r="W83" s="4">
        <v>0.6</v>
      </c>
      <c r="X83" s="4">
        <v>1.2</v>
      </c>
      <c r="Y83" s="4">
        <v>1.9</v>
      </c>
      <c r="Z83" s="4">
        <v>0.13800000000000001</v>
      </c>
      <c r="AA83" s="13">
        <f t="shared" si="0"/>
        <v>98.880597014925371</v>
      </c>
      <c r="AB83" s="5">
        <f t="shared" si="22"/>
        <v>1.06</v>
      </c>
      <c r="AC83" s="3">
        <f t="shared" si="2"/>
        <v>9</v>
      </c>
      <c r="AD83" s="9">
        <f t="shared" si="23"/>
        <v>1.06</v>
      </c>
      <c r="AE83" s="16">
        <f t="shared" si="24"/>
        <v>0.72108843537414968</v>
      </c>
      <c r="AF83" s="16">
        <f t="shared" si="25"/>
        <v>0.87603305785123964</v>
      </c>
      <c r="AG83" s="9"/>
      <c r="AH83" s="9"/>
      <c r="AI83" s="12">
        <f t="shared" si="26"/>
        <v>50.6</v>
      </c>
      <c r="AJ83" s="12">
        <f t="shared" si="27"/>
        <v>48.699999999999996</v>
      </c>
      <c r="AK83" s="12">
        <f t="shared" si="27"/>
        <v>53.800000000000004</v>
      </c>
      <c r="AL83" s="12">
        <f t="shared" si="27"/>
        <v>56.999999999999993</v>
      </c>
      <c r="AM83" s="12">
        <f t="shared" si="27"/>
        <v>68.5</v>
      </c>
      <c r="AN83" s="12">
        <f t="shared" si="19"/>
        <v>33.900000000000006</v>
      </c>
      <c r="AO83" s="12">
        <f t="shared" si="19"/>
        <v>19.8</v>
      </c>
      <c r="AP83" s="12">
        <f t="shared" si="19"/>
        <v>76.900000000000006</v>
      </c>
      <c r="AQ83" s="12">
        <f t="shared" si="19"/>
        <v>76.900000000000006</v>
      </c>
      <c r="AR83" s="12">
        <f t="shared" si="30"/>
        <v>33.300000000000004</v>
      </c>
      <c r="AS83" s="12">
        <f t="shared" si="30"/>
        <v>28.799999999999997</v>
      </c>
      <c r="AT83" s="12">
        <f t="shared" si="30"/>
        <v>71.7</v>
      </c>
      <c r="AU83" s="12">
        <f t="shared" si="28"/>
        <v>73.099999999999994</v>
      </c>
      <c r="AV83" s="12">
        <f t="shared" si="31"/>
        <v>22.400000000000002</v>
      </c>
      <c r="AW83" s="12">
        <f t="shared" si="31"/>
        <v>71.099999999999994</v>
      </c>
      <c r="AX83" s="12">
        <f t="shared" si="29"/>
        <v>87.9</v>
      </c>
      <c r="AY83" s="9"/>
      <c r="AZ83" s="12">
        <f t="shared" ref="AZ83:BC146" si="32">(PERCENTRANK(W$3:W$298,W83))*100</f>
        <v>58.3</v>
      </c>
      <c r="BA83" s="12">
        <f t="shared" si="32"/>
        <v>76.2</v>
      </c>
      <c r="BB83" s="12">
        <f t="shared" si="32"/>
        <v>67.300000000000011</v>
      </c>
      <c r="BC83" s="12">
        <f t="shared" si="32"/>
        <v>82</v>
      </c>
      <c r="BD83" s="12">
        <f t="shared" ref="BD83:BI146" si="33">(PERCENTRANK(AA$3:AA$298,AA83))*100</f>
        <v>56.999999999999993</v>
      </c>
      <c r="BE83" s="12">
        <f t="shared" si="20"/>
        <v>71.099999999999994</v>
      </c>
      <c r="BF83" s="12">
        <f t="shared" si="20"/>
        <v>83.899999999999991</v>
      </c>
      <c r="BG83" s="12">
        <f t="shared" si="20"/>
        <v>56.999999999999993</v>
      </c>
      <c r="BH83" s="12">
        <f t="shared" si="20"/>
        <v>46.1</v>
      </c>
      <c r="BI83" s="12">
        <f t="shared" si="21"/>
        <v>51.2</v>
      </c>
    </row>
    <row r="84" spans="1:61" ht="15.75" customHeight="1">
      <c r="A84" s="1" t="s">
        <v>180</v>
      </c>
      <c r="B84" s="3" t="s">
        <v>83</v>
      </c>
      <c r="C84" s="4" t="s">
        <v>8</v>
      </c>
      <c r="D84" s="4">
        <v>39</v>
      </c>
      <c r="E84" s="4">
        <v>546</v>
      </c>
      <c r="F84" s="4">
        <v>39</v>
      </c>
      <c r="G84" s="4">
        <v>546</v>
      </c>
      <c r="H84" s="4">
        <v>8.5</v>
      </c>
      <c r="I84" s="4">
        <v>0.48399999999999999</v>
      </c>
      <c r="J84" s="4">
        <v>0.46500000000000002</v>
      </c>
      <c r="K84" s="4">
        <v>0.36899999999999999</v>
      </c>
      <c r="L84" s="4">
        <v>9.1999999999999998E-2</v>
      </c>
      <c r="M84" s="4">
        <v>1.5</v>
      </c>
      <c r="N84" s="4">
        <v>5.7</v>
      </c>
      <c r="O84" s="4">
        <v>18.8</v>
      </c>
      <c r="P84" s="4">
        <v>1.6</v>
      </c>
      <c r="Q84" s="4">
        <v>0.7</v>
      </c>
      <c r="R84" s="4">
        <v>19.3</v>
      </c>
      <c r="S84" s="4">
        <v>14.8</v>
      </c>
      <c r="T84" s="4">
        <v>96</v>
      </c>
      <c r="U84" s="4">
        <v>112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13">
        <f t="shared" si="0"/>
        <v>90.298507462686558</v>
      </c>
      <c r="AB84" s="5">
        <f t="shared" si="22"/>
        <v>0.96</v>
      </c>
      <c r="AC84" s="3">
        <f t="shared" si="2"/>
        <v>-16</v>
      </c>
      <c r="AD84" s="9">
        <f t="shared" si="23"/>
        <v>0.96799999999999997</v>
      </c>
      <c r="AE84" s="16">
        <f t="shared" si="24"/>
        <v>1.2702702702702702</v>
      </c>
      <c r="AF84" s="16">
        <f t="shared" si="25"/>
        <v>0.97409326424870468</v>
      </c>
      <c r="AG84" s="9"/>
      <c r="AH84" s="9"/>
      <c r="AI84" s="12">
        <f t="shared" si="26"/>
        <v>71.099999999999994</v>
      </c>
      <c r="AJ84" s="12">
        <f t="shared" si="27"/>
        <v>47.4</v>
      </c>
      <c r="AK84" s="12">
        <f t="shared" si="27"/>
        <v>26.200000000000003</v>
      </c>
      <c r="AL84" s="12">
        <f t="shared" si="27"/>
        <v>30.099999999999998</v>
      </c>
      <c r="AM84" s="12">
        <f t="shared" si="27"/>
        <v>41.6</v>
      </c>
      <c r="AN84" s="12">
        <f t="shared" si="19"/>
        <v>48.699999999999996</v>
      </c>
      <c r="AO84" s="12">
        <f t="shared" si="19"/>
        <v>9.6</v>
      </c>
      <c r="AP84" s="12">
        <f t="shared" si="19"/>
        <v>16</v>
      </c>
      <c r="AQ84" s="12">
        <f t="shared" si="19"/>
        <v>20.5</v>
      </c>
      <c r="AR84" s="12">
        <f t="shared" si="30"/>
        <v>70.5</v>
      </c>
      <c r="AS84" s="12">
        <f t="shared" si="30"/>
        <v>35.199999999999996</v>
      </c>
      <c r="AT84" s="12">
        <f t="shared" si="30"/>
        <v>26.200000000000003</v>
      </c>
      <c r="AU84" s="12">
        <f t="shared" si="28"/>
        <v>27.600000000000009</v>
      </c>
      <c r="AV84" s="12">
        <f t="shared" si="31"/>
        <v>23.7</v>
      </c>
      <c r="AW84" s="12">
        <f t="shared" si="31"/>
        <v>33.900000000000006</v>
      </c>
      <c r="AX84" s="12">
        <f t="shared" si="29"/>
        <v>11.599999999999994</v>
      </c>
      <c r="AY84" s="9"/>
      <c r="AZ84" s="12">
        <f t="shared" si="32"/>
        <v>28.199999999999996</v>
      </c>
      <c r="BA84" s="12">
        <f t="shared" si="32"/>
        <v>8.9</v>
      </c>
      <c r="BB84" s="12">
        <f t="shared" si="32"/>
        <v>17.299999999999997</v>
      </c>
      <c r="BC84" s="12">
        <f t="shared" si="32"/>
        <v>21.099999999999998</v>
      </c>
      <c r="BD84" s="12">
        <f t="shared" si="33"/>
        <v>30.099999999999998</v>
      </c>
      <c r="BE84" s="12">
        <f t="shared" si="20"/>
        <v>33.900000000000006</v>
      </c>
      <c r="BF84" s="12">
        <f t="shared" si="20"/>
        <v>23</v>
      </c>
      <c r="BG84" s="12">
        <f t="shared" si="20"/>
        <v>30.099999999999998</v>
      </c>
      <c r="BH84" s="12">
        <f t="shared" si="20"/>
        <v>84.6</v>
      </c>
      <c r="BI84" s="12">
        <f t="shared" si="21"/>
        <v>56.399999999999991</v>
      </c>
    </row>
    <row r="85" spans="1:61" ht="15.75" customHeight="1">
      <c r="A85" s="1" t="s">
        <v>181</v>
      </c>
      <c r="B85" s="3" t="s">
        <v>85</v>
      </c>
      <c r="C85" s="4" t="s">
        <v>91</v>
      </c>
      <c r="D85" s="4">
        <v>38</v>
      </c>
      <c r="E85" s="4">
        <v>546</v>
      </c>
      <c r="F85" s="4">
        <v>38</v>
      </c>
      <c r="G85" s="4">
        <v>546</v>
      </c>
      <c r="H85" s="4">
        <v>13.1</v>
      </c>
      <c r="I85" s="4">
        <v>0.55800000000000005</v>
      </c>
      <c r="J85" s="4">
        <v>0.47599999999999998</v>
      </c>
      <c r="K85" s="4">
        <v>0.10199999999999999</v>
      </c>
      <c r="L85" s="4">
        <v>0.40100000000000002</v>
      </c>
      <c r="M85" s="4">
        <v>12.1</v>
      </c>
      <c r="N85" s="4">
        <v>15.4</v>
      </c>
      <c r="O85" s="4">
        <v>7</v>
      </c>
      <c r="P85" s="4">
        <v>1.1000000000000001</v>
      </c>
      <c r="Q85" s="4">
        <v>1.4</v>
      </c>
      <c r="R85" s="4">
        <v>16</v>
      </c>
      <c r="S85" s="4">
        <v>16.8</v>
      </c>
      <c r="T85" s="4">
        <v>108</v>
      </c>
      <c r="U85" s="4">
        <v>109</v>
      </c>
      <c r="V85" s="4">
        <v>0</v>
      </c>
      <c r="W85" s="4">
        <v>0.9</v>
      </c>
      <c r="X85" s="4">
        <v>0.2</v>
      </c>
      <c r="Y85" s="4">
        <v>1.1000000000000001</v>
      </c>
      <c r="Z85" s="4">
        <v>8.3000000000000004E-2</v>
      </c>
      <c r="AA85" s="13">
        <f t="shared" si="0"/>
        <v>104.10447761194031</v>
      </c>
      <c r="AB85" s="5">
        <f t="shared" si="22"/>
        <v>1.08</v>
      </c>
      <c r="AC85" s="3">
        <f t="shared" si="2"/>
        <v>-1</v>
      </c>
      <c r="AD85" s="9">
        <f t="shared" si="23"/>
        <v>1.1160000000000001</v>
      </c>
      <c r="AE85" s="16">
        <f t="shared" si="24"/>
        <v>0.41666666666666663</v>
      </c>
      <c r="AF85" s="16">
        <f t="shared" si="25"/>
        <v>0.4375</v>
      </c>
      <c r="AG85" s="9"/>
      <c r="AH85" s="9"/>
      <c r="AI85" s="12">
        <f t="shared" si="26"/>
        <v>65.3</v>
      </c>
      <c r="AJ85" s="12">
        <f t="shared" si="27"/>
        <v>47.4</v>
      </c>
      <c r="AK85" s="12">
        <f t="shared" si="27"/>
        <v>51.9</v>
      </c>
      <c r="AL85" s="12">
        <f t="shared" si="27"/>
        <v>73</v>
      </c>
      <c r="AM85" s="12">
        <f t="shared" si="27"/>
        <v>50</v>
      </c>
      <c r="AN85" s="12">
        <f t="shared" si="19"/>
        <v>23</v>
      </c>
      <c r="AO85" s="12">
        <f t="shared" si="19"/>
        <v>88.4</v>
      </c>
      <c r="AP85" s="12">
        <f t="shared" si="19"/>
        <v>96.7</v>
      </c>
      <c r="AQ85" s="12">
        <f t="shared" si="19"/>
        <v>86.5</v>
      </c>
      <c r="AR85" s="12">
        <f t="shared" si="30"/>
        <v>14.7</v>
      </c>
      <c r="AS85" s="12">
        <f t="shared" si="30"/>
        <v>18.5</v>
      </c>
      <c r="AT85" s="12">
        <f t="shared" si="30"/>
        <v>52.5</v>
      </c>
      <c r="AU85" s="12">
        <f t="shared" si="28"/>
        <v>46.199999999999996</v>
      </c>
      <c r="AV85" s="12">
        <f t="shared" si="31"/>
        <v>39.700000000000003</v>
      </c>
      <c r="AW85" s="12">
        <f t="shared" si="31"/>
        <v>76.2</v>
      </c>
      <c r="AX85" s="12">
        <f t="shared" si="29"/>
        <v>27.600000000000009</v>
      </c>
      <c r="AY85" s="9"/>
      <c r="AZ85" s="12">
        <f t="shared" si="32"/>
        <v>63.4</v>
      </c>
      <c r="BA85" s="12">
        <f t="shared" si="32"/>
        <v>32</v>
      </c>
      <c r="BB85" s="12">
        <f t="shared" si="32"/>
        <v>53.2</v>
      </c>
      <c r="BC85" s="12">
        <f t="shared" si="32"/>
        <v>56.999999999999993</v>
      </c>
      <c r="BD85" s="12">
        <f t="shared" si="33"/>
        <v>73</v>
      </c>
      <c r="BE85" s="12">
        <f t="shared" si="20"/>
        <v>76.2</v>
      </c>
      <c r="BF85" s="12">
        <f t="shared" si="20"/>
        <v>60.199999999999996</v>
      </c>
      <c r="BG85" s="12">
        <f t="shared" si="20"/>
        <v>73</v>
      </c>
      <c r="BH85" s="12">
        <f t="shared" si="20"/>
        <v>14.099999999999998</v>
      </c>
      <c r="BI85" s="12">
        <f t="shared" si="21"/>
        <v>15.299999999999999</v>
      </c>
    </row>
    <row r="86" spans="1:61" ht="15.75" customHeight="1">
      <c r="A86" s="1" t="s">
        <v>182</v>
      </c>
      <c r="B86" s="3" t="s">
        <v>88</v>
      </c>
      <c r="C86" s="4" t="s">
        <v>86</v>
      </c>
      <c r="D86" s="4">
        <v>40</v>
      </c>
      <c r="E86" s="4">
        <v>534</v>
      </c>
      <c r="F86" s="4">
        <v>40</v>
      </c>
      <c r="G86" s="4">
        <v>534</v>
      </c>
      <c r="H86" s="4">
        <v>7.3</v>
      </c>
      <c r="I86" s="4">
        <v>0.41299999999999998</v>
      </c>
      <c r="J86" s="4">
        <v>0.38500000000000001</v>
      </c>
      <c r="K86" s="4">
        <v>0.44600000000000001</v>
      </c>
      <c r="L86" s="4">
        <v>0.14199999999999999</v>
      </c>
      <c r="M86" s="4">
        <v>3.9</v>
      </c>
      <c r="N86" s="4">
        <v>10.199999999999999</v>
      </c>
      <c r="O86" s="4">
        <v>14.4</v>
      </c>
      <c r="P86" s="4">
        <v>1.2</v>
      </c>
      <c r="Q86" s="4">
        <v>4.4000000000000004</v>
      </c>
      <c r="R86" s="4">
        <v>20.3</v>
      </c>
      <c r="S86" s="4">
        <v>16.7</v>
      </c>
      <c r="T86" s="4">
        <v>80</v>
      </c>
      <c r="U86" s="4">
        <v>102</v>
      </c>
      <c r="V86" s="4">
        <v>0</v>
      </c>
      <c r="W86" s="4">
        <v>-1</v>
      </c>
      <c r="X86" s="4">
        <v>0.8</v>
      </c>
      <c r="Y86" s="4">
        <v>-0.2</v>
      </c>
      <c r="Z86" s="4">
        <v>-1.7999999999999999E-2</v>
      </c>
      <c r="AA86" s="13">
        <f t="shared" si="0"/>
        <v>77.052238805970148</v>
      </c>
      <c r="AB86" s="5">
        <f t="shared" si="22"/>
        <v>0.8</v>
      </c>
      <c r="AC86" s="3">
        <f t="shared" si="2"/>
        <v>-22</v>
      </c>
      <c r="AD86" s="9">
        <f t="shared" si="23"/>
        <v>0.82599999999999996</v>
      </c>
      <c r="AE86" s="16">
        <f t="shared" si="24"/>
        <v>0.86227544910179643</v>
      </c>
      <c r="AF86" s="16">
        <f t="shared" si="25"/>
        <v>0.70935960591133007</v>
      </c>
      <c r="AG86" s="9"/>
      <c r="AH86" s="9"/>
      <c r="AI86" s="12">
        <f t="shared" si="26"/>
        <v>80.100000000000009</v>
      </c>
      <c r="AJ86" s="12">
        <f t="shared" si="27"/>
        <v>46.7</v>
      </c>
      <c r="AK86" s="12">
        <f t="shared" si="27"/>
        <v>21.099999999999998</v>
      </c>
      <c r="AL86" s="12">
        <f t="shared" si="27"/>
        <v>12.1</v>
      </c>
      <c r="AM86" s="12">
        <f t="shared" si="27"/>
        <v>15.299999999999999</v>
      </c>
      <c r="AN86" s="12">
        <f t="shared" si="19"/>
        <v>67.300000000000011</v>
      </c>
      <c r="AO86" s="12">
        <f t="shared" si="19"/>
        <v>21.7</v>
      </c>
      <c r="AP86" s="12">
        <f t="shared" si="19"/>
        <v>51.2</v>
      </c>
      <c r="AQ86" s="12">
        <f t="shared" si="19"/>
        <v>60.8</v>
      </c>
      <c r="AR86" s="12">
        <f t="shared" si="30"/>
        <v>51.9</v>
      </c>
      <c r="AS86" s="12">
        <f t="shared" si="30"/>
        <v>20.5</v>
      </c>
      <c r="AT86" s="12">
        <f t="shared" si="30"/>
        <v>91</v>
      </c>
      <c r="AU86" s="12">
        <f t="shared" si="28"/>
        <v>22.5</v>
      </c>
      <c r="AV86" s="12">
        <f t="shared" si="31"/>
        <v>38.4</v>
      </c>
      <c r="AW86" s="12">
        <f t="shared" si="31"/>
        <v>11.5</v>
      </c>
      <c r="AX86" s="12">
        <f t="shared" si="29"/>
        <v>62.2</v>
      </c>
      <c r="AY86" s="9"/>
      <c r="AZ86" s="12">
        <f t="shared" si="32"/>
        <v>1.9</v>
      </c>
      <c r="BA86" s="12">
        <f t="shared" si="32"/>
        <v>63.4</v>
      </c>
      <c r="BB86" s="12">
        <f t="shared" si="32"/>
        <v>10.199999999999999</v>
      </c>
      <c r="BC86" s="12">
        <f t="shared" si="32"/>
        <v>18.5</v>
      </c>
      <c r="BD86" s="12">
        <f t="shared" si="33"/>
        <v>12.1</v>
      </c>
      <c r="BE86" s="12">
        <f t="shared" si="20"/>
        <v>11.5</v>
      </c>
      <c r="BF86" s="12">
        <f t="shared" si="20"/>
        <v>15.299999999999999</v>
      </c>
      <c r="BG86" s="12">
        <f t="shared" si="20"/>
        <v>12.1</v>
      </c>
      <c r="BH86" s="12">
        <f t="shared" si="20"/>
        <v>59.599999999999994</v>
      </c>
      <c r="BI86" s="12">
        <f t="shared" si="21"/>
        <v>35.799999999999997</v>
      </c>
    </row>
    <row r="87" spans="1:61" ht="15.75" customHeight="1">
      <c r="A87" s="1" t="s">
        <v>183</v>
      </c>
      <c r="B87" s="3" t="s">
        <v>115</v>
      </c>
      <c r="C87" s="4" t="s">
        <v>8</v>
      </c>
      <c r="D87" s="4">
        <v>37</v>
      </c>
      <c r="E87" s="4">
        <v>525</v>
      </c>
      <c r="F87" s="4">
        <v>37</v>
      </c>
      <c r="G87" s="4">
        <v>525</v>
      </c>
      <c r="H87" s="4">
        <v>9.6</v>
      </c>
      <c r="I87" s="4">
        <v>0.53</v>
      </c>
      <c r="J87" s="4">
        <v>0.49399999999999999</v>
      </c>
      <c r="K87" s="4">
        <v>0.33700000000000002</v>
      </c>
      <c r="L87" s="4">
        <v>0.29499999999999998</v>
      </c>
      <c r="M87" s="4">
        <v>2.9</v>
      </c>
      <c r="N87" s="4">
        <v>6.3</v>
      </c>
      <c r="O87" s="4">
        <v>19.2</v>
      </c>
      <c r="P87" s="4">
        <v>2.2999999999999998</v>
      </c>
      <c r="Q87" s="4">
        <v>0.9</v>
      </c>
      <c r="R87" s="4">
        <v>24.8</v>
      </c>
      <c r="S87" s="4">
        <v>21.6</v>
      </c>
      <c r="T87" s="4">
        <v>88</v>
      </c>
      <c r="U87" s="4">
        <v>105</v>
      </c>
      <c r="V87" s="4">
        <v>0</v>
      </c>
      <c r="W87" s="4">
        <v>-0.6</v>
      </c>
      <c r="X87" s="4">
        <v>0.6</v>
      </c>
      <c r="Y87" s="4">
        <v>0</v>
      </c>
      <c r="Z87" s="4">
        <v>-3.0000000000000001E-3</v>
      </c>
      <c r="AA87" s="13">
        <f t="shared" si="0"/>
        <v>98.880597014925371</v>
      </c>
      <c r="AB87" s="5">
        <f t="shared" si="22"/>
        <v>0.88</v>
      </c>
      <c r="AC87" s="3">
        <f t="shared" si="2"/>
        <v>-17</v>
      </c>
      <c r="AD87" s="9">
        <f t="shared" si="23"/>
        <v>1.06</v>
      </c>
      <c r="AE87" s="16">
        <f t="shared" si="24"/>
        <v>0.88888888888888884</v>
      </c>
      <c r="AF87" s="16">
        <f t="shared" si="25"/>
        <v>0.77419354838709675</v>
      </c>
      <c r="AG87" s="9"/>
      <c r="AH87" s="9"/>
      <c r="AI87" s="12">
        <f t="shared" si="26"/>
        <v>56.999999999999993</v>
      </c>
      <c r="AJ87" s="12">
        <f t="shared" si="27"/>
        <v>46.1</v>
      </c>
      <c r="AK87" s="12">
        <f t="shared" si="27"/>
        <v>30.7</v>
      </c>
      <c r="AL87" s="12">
        <f t="shared" si="27"/>
        <v>56.999999999999993</v>
      </c>
      <c r="AM87" s="12">
        <f t="shared" si="27"/>
        <v>57.599999999999994</v>
      </c>
      <c r="AN87" s="12">
        <f t="shared" si="19"/>
        <v>44.800000000000004</v>
      </c>
      <c r="AO87" s="12">
        <f t="shared" si="19"/>
        <v>66</v>
      </c>
      <c r="AP87" s="12">
        <f t="shared" si="19"/>
        <v>39.700000000000003</v>
      </c>
      <c r="AQ87" s="12">
        <f t="shared" si="19"/>
        <v>25.6</v>
      </c>
      <c r="AR87" s="12">
        <f t="shared" si="30"/>
        <v>71.7</v>
      </c>
      <c r="AS87" s="12">
        <f t="shared" si="30"/>
        <v>73</v>
      </c>
      <c r="AT87" s="12">
        <f t="shared" si="30"/>
        <v>30.099999999999998</v>
      </c>
      <c r="AU87" s="12">
        <f t="shared" si="28"/>
        <v>10.299999999999997</v>
      </c>
      <c r="AV87" s="12">
        <f t="shared" si="31"/>
        <v>72.399999999999991</v>
      </c>
      <c r="AW87" s="12">
        <f t="shared" si="31"/>
        <v>19.2</v>
      </c>
      <c r="AX87" s="12">
        <f t="shared" si="29"/>
        <v>44.9</v>
      </c>
      <c r="AY87" s="9"/>
      <c r="AZ87" s="12">
        <f t="shared" si="32"/>
        <v>5.7</v>
      </c>
      <c r="BA87" s="12">
        <f t="shared" si="32"/>
        <v>53.2</v>
      </c>
      <c r="BB87" s="12">
        <f t="shared" si="32"/>
        <v>17.299999999999997</v>
      </c>
      <c r="BC87" s="12">
        <f t="shared" si="32"/>
        <v>19.8</v>
      </c>
      <c r="BD87" s="12">
        <f t="shared" si="33"/>
        <v>56.999999999999993</v>
      </c>
      <c r="BE87" s="12">
        <f t="shared" si="20"/>
        <v>19.2</v>
      </c>
      <c r="BF87" s="12">
        <f t="shared" si="20"/>
        <v>20.5</v>
      </c>
      <c r="BG87" s="12">
        <f t="shared" si="20"/>
        <v>56.999999999999993</v>
      </c>
      <c r="BH87" s="12">
        <f t="shared" si="20"/>
        <v>64.7</v>
      </c>
      <c r="BI87" s="12">
        <f t="shared" si="21"/>
        <v>41.6</v>
      </c>
    </row>
    <row r="88" spans="1:61" ht="15.75" customHeight="1">
      <c r="A88" s="1" t="s">
        <v>184</v>
      </c>
      <c r="B88" s="3" t="s">
        <v>81</v>
      </c>
      <c r="C88" s="4" t="s">
        <v>91</v>
      </c>
      <c r="D88" s="4">
        <v>39</v>
      </c>
      <c r="E88" s="4">
        <v>516</v>
      </c>
      <c r="F88" s="4">
        <v>39</v>
      </c>
      <c r="G88" s="4">
        <v>516</v>
      </c>
      <c r="H88" s="4">
        <v>16.399999999999999</v>
      </c>
      <c r="I88" s="4">
        <v>0.60599999999999998</v>
      </c>
      <c r="J88" s="4">
        <v>0.58199999999999996</v>
      </c>
      <c r="K88" s="4">
        <v>1.9E-2</v>
      </c>
      <c r="L88" s="4">
        <v>0.373</v>
      </c>
      <c r="M88" s="4">
        <v>9.6999999999999993</v>
      </c>
      <c r="N88" s="4">
        <v>13.7</v>
      </c>
      <c r="O88" s="4">
        <v>13.1</v>
      </c>
      <c r="P88" s="4">
        <v>0.7</v>
      </c>
      <c r="Q88" s="4">
        <v>3.7</v>
      </c>
      <c r="R88" s="4">
        <v>20.7</v>
      </c>
      <c r="S88" s="4">
        <v>19.3</v>
      </c>
      <c r="T88" s="4">
        <v>107</v>
      </c>
      <c r="U88" s="4">
        <v>115</v>
      </c>
      <c r="V88" s="4">
        <v>0</v>
      </c>
      <c r="W88" s="4">
        <v>0.9</v>
      </c>
      <c r="X88" s="4">
        <v>-0.2</v>
      </c>
      <c r="Y88" s="4">
        <v>0.7</v>
      </c>
      <c r="Z88" s="4">
        <v>5.1999999999999998E-2</v>
      </c>
      <c r="AA88" s="13">
        <f t="shared" si="0"/>
        <v>113.0597014925373</v>
      </c>
      <c r="AB88" s="5">
        <f t="shared" si="22"/>
        <v>1.07</v>
      </c>
      <c r="AC88" s="3">
        <f t="shared" si="2"/>
        <v>-8</v>
      </c>
      <c r="AD88" s="9">
        <f t="shared" si="23"/>
        <v>1.212</v>
      </c>
      <c r="AE88" s="16">
        <f t="shared" si="24"/>
        <v>0.67875647668393779</v>
      </c>
      <c r="AF88" s="16">
        <f t="shared" si="25"/>
        <v>0.63285024154589375</v>
      </c>
      <c r="AG88" s="9"/>
      <c r="AH88" s="9"/>
      <c r="AI88" s="12">
        <f t="shared" si="26"/>
        <v>71.099999999999994</v>
      </c>
      <c r="AJ88" s="12">
        <f t="shared" si="27"/>
        <v>45.5</v>
      </c>
      <c r="AK88" s="12">
        <f t="shared" si="27"/>
        <v>74.3</v>
      </c>
      <c r="AL88" s="12">
        <f t="shared" si="27"/>
        <v>91.600000000000009</v>
      </c>
      <c r="AM88" s="12">
        <f t="shared" si="27"/>
        <v>94.199999999999989</v>
      </c>
      <c r="AN88" s="12">
        <f t="shared" si="19"/>
        <v>11.5</v>
      </c>
      <c r="AO88" s="12">
        <f t="shared" si="19"/>
        <v>83.899999999999991</v>
      </c>
      <c r="AP88" s="12">
        <f t="shared" si="19"/>
        <v>89.7</v>
      </c>
      <c r="AQ88" s="12">
        <f t="shared" si="19"/>
        <v>76.900000000000006</v>
      </c>
      <c r="AR88" s="12">
        <f t="shared" si="30"/>
        <v>46.7</v>
      </c>
      <c r="AS88" s="12">
        <f t="shared" si="30"/>
        <v>10.8</v>
      </c>
      <c r="AT88" s="12">
        <f t="shared" si="30"/>
        <v>87.1</v>
      </c>
      <c r="AU88" s="12">
        <f t="shared" si="28"/>
        <v>21.799999999999997</v>
      </c>
      <c r="AV88" s="12">
        <f t="shared" si="31"/>
        <v>57.599999999999994</v>
      </c>
      <c r="AW88" s="12">
        <f t="shared" si="31"/>
        <v>75</v>
      </c>
      <c r="AX88" s="12">
        <f t="shared" si="29"/>
        <v>5.2000000000000028</v>
      </c>
      <c r="AY88" s="9"/>
      <c r="AZ88" s="12">
        <f t="shared" si="32"/>
        <v>63.4</v>
      </c>
      <c r="BA88" s="12">
        <f t="shared" si="32"/>
        <v>3.2</v>
      </c>
      <c r="BB88" s="12">
        <f t="shared" si="32"/>
        <v>44.800000000000004</v>
      </c>
      <c r="BC88" s="12">
        <f t="shared" si="32"/>
        <v>40.300000000000004</v>
      </c>
      <c r="BD88" s="12">
        <f t="shared" si="33"/>
        <v>91.600000000000009</v>
      </c>
      <c r="BE88" s="12">
        <f t="shared" si="20"/>
        <v>75</v>
      </c>
      <c r="BF88" s="12">
        <f t="shared" si="20"/>
        <v>37.799999999999997</v>
      </c>
      <c r="BG88" s="12">
        <f t="shared" si="20"/>
        <v>91.600000000000009</v>
      </c>
      <c r="BH88" s="12">
        <f t="shared" si="20"/>
        <v>41</v>
      </c>
      <c r="BI88" s="12">
        <f t="shared" si="21"/>
        <v>28.799999999999997</v>
      </c>
    </row>
    <row r="89" spans="1:61" ht="15.75" customHeight="1">
      <c r="A89" s="1" t="s">
        <v>185</v>
      </c>
      <c r="B89" s="4" t="s">
        <v>81</v>
      </c>
      <c r="C89" s="4" t="s">
        <v>86</v>
      </c>
      <c r="D89" s="4">
        <v>15</v>
      </c>
      <c r="E89" s="4">
        <v>512</v>
      </c>
      <c r="F89" s="4">
        <v>15</v>
      </c>
      <c r="G89" s="4">
        <v>512</v>
      </c>
      <c r="H89" s="4">
        <v>19.5</v>
      </c>
      <c r="I89" s="4">
        <v>0.56299999999999994</v>
      </c>
      <c r="J89" s="4">
        <v>0.51700000000000002</v>
      </c>
      <c r="K89" s="4">
        <v>0.40200000000000002</v>
      </c>
      <c r="L89" s="4">
        <v>0.32500000000000001</v>
      </c>
      <c r="M89" s="4">
        <v>4.0999999999999996</v>
      </c>
      <c r="N89" s="4">
        <v>11.2</v>
      </c>
      <c r="O89" s="4">
        <v>24</v>
      </c>
      <c r="P89" s="4">
        <v>1.9</v>
      </c>
      <c r="Q89" s="4">
        <v>1.3</v>
      </c>
      <c r="R89" s="4">
        <v>13.4</v>
      </c>
      <c r="S89" s="4">
        <v>23.1</v>
      </c>
      <c r="T89" s="4">
        <v>113</v>
      </c>
      <c r="U89" s="4">
        <v>113</v>
      </c>
      <c r="V89" s="4">
        <v>0</v>
      </c>
      <c r="W89" s="4">
        <v>1.6</v>
      </c>
      <c r="X89" s="4">
        <v>-0.1</v>
      </c>
      <c r="Y89" s="4">
        <v>1.4</v>
      </c>
      <c r="Z89" s="4">
        <v>0.113</v>
      </c>
      <c r="AA89" s="13">
        <f t="shared" si="0"/>
        <v>105.0373134328358</v>
      </c>
      <c r="AB89" s="5">
        <f t="shared" si="22"/>
        <v>1.1299999999999999</v>
      </c>
      <c r="AC89" s="3">
        <f t="shared" si="2"/>
        <v>0</v>
      </c>
      <c r="AD89" s="9">
        <f t="shared" si="23"/>
        <v>1.1259999999999999</v>
      </c>
      <c r="AE89" s="16">
        <f t="shared" si="24"/>
        <v>1.0389610389610389</v>
      </c>
      <c r="AF89" s="16">
        <f t="shared" si="25"/>
        <v>1.791044776119403</v>
      </c>
      <c r="AG89" s="9"/>
      <c r="AH89" s="9"/>
      <c r="AI89" s="12">
        <f t="shared" si="26"/>
        <v>15.299999999999999</v>
      </c>
      <c r="AJ89" s="12">
        <f t="shared" si="27"/>
        <v>44.800000000000004</v>
      </c>
      <c r="AK89" s="12">
        <f t="shared" si="27"/>
        <v>89.1</v>
      </c>
      <c r="AL89" s="12">
        <f t="shared" si="27"/>
        <v>76.2</v>
      </c>
      <c r="AM89" s="12">
        <f t="shared" si="27"/>
        <v>68.5</v>
      </c>
      <c r="AN89" s="12">
        <f t="shared" si="19"/>
        <v>58.3</v>
      </c>
      <c r="AO89" s="12">
        <f t="shared" si="19"/>
        <v>73.7</v>
      </c>
      <c r="AP89" s="12">
        <f t="shared" si="19"/>
        <v>52.5</v>
      </c>
      <c r="AQ89" s="12">
        <f t="shared" si="19"/>
        <v>66.600000000000009</v>
      </c>
      <c r="AR89" s="12">
        <f t="shared" si="30"/>
        <v>85.2</v>
      </c>
      <c r="AS89" s="12">
        <f t="shared" si="30"/>
        <v>53.800000000000004</v>
      </c>
      <c r="AT89" s="12">
        <f t="shared" si="30"/>
        <v>46.1</v>
      </c>
      <c r="AU89" s="12">
        <f t="shared" si="28"/>
        <v>64.2</v>
      </c>
      <c r="AV89" s="12">
        <f t="shared" si="31"/>
        <v>81.399999999999991</v>
      </c>
      <c r="AW89" s="12">
        <f t="shared" si="31"/>
        <v>84.6</v>
      </c>
      <c r="AX89" s="12">
        <f t="shared" si="29"/>
        <v>10.299999999999997</v>
      </c>
      <c r="AY89" s="9"/>
      <c r="AZ89" s="12">
        <f t="shared" si="32"/>
        <v>76.2</v>
      </c>
      <c r="BA89" s="12">
        <f t="shared" si="32"/>
        <v>4.3999999999999995</v>
      </c>
      <c r="BB89" s="12">
        <f t="shared" si="32"/>
        <v>60.199999999999996</v>
      </c>
      <c r="BC89" s="12">
        <f t="shared" si="32"/>
        <v>73</v>
      </c>
      <c r="BD89" s="12">
        <f t="shared" si="33"/>
        <v>76.2</v>
      </c>
      <c r="BE89" s="12">
        <f t="shared" si="20"/>
        <v>84.6</v>
      </c>
      <c r="BF89" s="12">
        <f t="shared" si="20"/>
        <v>63.4</v>
      </c>
      <c r="BG89" s="12">
        <f t="shared" si="20"/>
        <v>76.2</v>
      </c>
      <c r="BH89" s="12">
        <f t="shared" si="20"/>
        <v>75</v>
      </c>
      <c r="BI89" s="12">
        <f t="shared" si="21"/>
        <v>91</v>
      </c>
    </row>
    <row r="90" spans="1:61" ht="15.75" customHeight="1">
      <c r="A90" s="1" t="s">
        <v>186</v>
      </c>
      <c r="B90" s="3" t="s">
        <v>85</v>
      </c>
      <c r="C90" s="4" t="s">
        <v>124</v>
      </c>
      <c r="D90" s="4">
        <v>20</v>
      </c>
      <c r="E90" s="4">
        <v>493</v>
      </c>
      <c r="F90" s="4">
        <v>20</v>
      </c>
      <c r="G90" s="4">
        <v>493</v>
      </c>
      <c r="H90" s="4">
        <v>14.1</v>
      </c>
      <c r="I90" s="4">
        <v>0.50600000000000001</v>
      </c>
      <c r="J90" s="4">
        <v>0.47799999999999998</v>
      </c>
      <c r="K90" s="4">
        <v>0.44900000000000001</v>
      </c>
      <c r="L90" s="4">
        <v>0.152</v>
      </c>
      <c r="M90" s="4">
        <v>4.9000000000000004</v>
      </c>
      <c r="N90" s="4">
        <v>17.100000000000001</v>
      </c>
      <c r="O90" s="4">
        <v>13.9</v>
      </c>
      <c r="P90" s="4">
        <v>1.7</v>
      </c>
      <c r="Q90" s="4">
        <v>3.2</v>
      </c>
      <c r="R90" s="4">
        <v>15.9</v>
      </c>
      <c r="S90" s="4">
        <v>20.399999999999999</v>
      </c>
      <c r="T90" s="4">
        <v>93</v>
      </c>
      <c r="U90" s="4">
        <v>104</v>
      </c>
      <c r="V90" s="4">
        <v>0</v>
      </c>
      <c r="W90" s="4">
        <v>-0.1</v>
      </c>
      <c r="X90" s="4">
        <v>0.6</v>
      </c>
      <c r="Y90" s="4">
        <v>0.5</v>
      </c>
      <c r="Z90" s="4">
        <v>3.6999999999999998E-2</v>
      </c>
      <c r="AA90" s="13">
        <f t="shared" si="0"/>
        <v>94.402985074626869</v>
      </c>
      <c r="AB90" s="5">
        <f t="shared" si="22"/>
        <v>0.93</v>
      </c>
      <c r="AC90" s="3">
        <f t="shared" si="2"/>
        <v>-11</v>
      </c>
      <c r="AD90" s="9">
        <f t="shared" si="23"/>
        <v>1.012</v>
      </c>
      <c r="AE90" s="16">
        <f t="shared" si="24"/>
        <v>0.68137254901960786</v>
      </c>
      <c r="AF90" s="16">
        <f t="shared" si="25"/>
        <v>0.87421383647798745</v>
      </c>
      <c r="AG90" s="9"/>
      <c r="AH90" s="9"/>
      <c r="AI90" s="12">
        <f t="shared" si="26"/>
        <v>22.400000000000002</v>
      </c>
      <c r="AJ90" s="12">
        <f t="shared" si="27"/>
        <v>44.2</v>
      </c>
      <c r="AK90" s="12">
        <f t="shared" si="27"/>
        <v>61.5</v>
      </c>
      <c r="AL90" s="12">
        <f t="shared" si="27"/>
        <v>41.6</v>
      </c>
      <c r="AM90" s="12">
        <f t="shared" si="27"/>
        <v>51.2</v>
      </c>
      <c r="AN90" s="12">
        <f t="shared" si="19"/>
        <v>69.199999999999989</v>
      </c>
      <c r="AO90" s="12">
        <f t="shared" si="19"/>
        <v>25.6</v>
      </c>
      <c r="AP90" s="12">
        <f t="shared" si="19"/>
        <v>58.3</v>
      </c>
      <c r="AQ90" s="12">
        <f t="shared" si="19"/>
        <v>92.9</v>
      </c>
      <c r="AR90" s="12">
        <f t="shared" si="30"/>
        <v>48.699999999999996</v>
      </c>
      <c r="AS90" s="12">
        <f t="shared" si="30"/>
        <v>41</v>
      </c>
      <c r="AT90" s="12">
        <f t="shared" si="30"/>
        <v>81.399999999999991</v>
      </c>
      <c r="AU90" s="12">
        <f t="shared" si="28"/>
        <v>46.8</v>
      </c>
      <c r="AV90" s="12">
        <f t="shared" si="31"/>
        <v>64.7</v>
      </c>
      <c r="AW90" s="12">
        <f t="shared" si="31"/>
        <v>28.799999999999997</v>
      </c>
      <c r="AX90" s="12">
        <f t="shared" si="29"/>
        <v>53.3</v>
      </c>
      <c r="AY90" s="9"/>
      <c r="AZ90" s="12">
        <f t="shared" si="32"/>
        <v>19.8</v>
      </c>
      <c r="BA90" s="12">
        <f t="shared" si="32"/>
        <v>53.2</v>
      </c>
      <c r="BB90" s="12">
        <f t="shared" si="32"/>
        <v>40.300000000000004</v>
      </c>
      <c r="BC90" s="12">
        <f t="shared" si="32"/>
        <v>32</v>
      </c>
      <c r="BD90" s="12">
        <f t="shared" si="33"/>
        <v>41.6</v>
      </c>
      <c r="BE90" s="12">
        <f t="shared" si="20"/>
        <v>28.799999999999997</v>
      </c>
      <c r="BF90" s="12">
        <f t="shared" si="20"/>
        <v>30.7</v>
      </c>
      <c r="BG90" s="12">
        <f t="shared" si="20"/>
        <v>41.6</v>
      </c>
      <c r="BH90" s="12">
        <f t="shared" si="20"/>
        <v>41.6</v>
      </c>
      <c r="BI90" s="12">
        <f t="shared" si="21"/>
        <v>50.6</v>
      </c>
    </row>
    <row r="91" spans="1:61" ht="15.75" customHeight="1">
      <c r="A91" s="1" t="s">
        <v>187</v>
      </c>
      <c r="B91" s="3" t="s">
        <v>88</v>
      </c>
      <c r="C91" s="4" t="s">
        <v>86</v>
      </c>
      <c r="D91" s="4">
        <v>25</v>
      </c>
      <c r="E91" s="4">
        <v>492</v>
      </c>
      <c r="F91" s="4">
        <v>25</v>
      </c>
      <c r="G91" s="4">
        <v>492</v>
      </c>
      <c r="H91" s="4">
        <v>15.3</v>
      </c>
      <c r="I91" s="4">
        <v>0.53</v>
      </c>
      <c r="J91" s="4">
        <v>0.45200000000000001</v>
      </c>
      <c r="K91" s="4">
        <v>7.4999999999999997E-2</v>
      </c>
      <c r="L91" s="4">
        <v>0.374</v>
      </c>
      <c r="M91" s="4">
        <v>7</v>
      </c>
      <c r="N91" s="4">
        <v>14</v>
      </c>
      <c r="O91" s="4">
        <v>14.5</v>
      </c>
      <c r="P91" s="4">
        <v>2.2000000000000002</v>
      </c>
      <c r="Q91" s="4">
        <v>1.7</v>
      </c>
      <c r="R91" s="4">
        <v>19.3</v>
      </c>
      <c r="S91" s="4">
        <v>24.8</v>
      </c>
      <c r="T91" s="4">
        <v>96</v>
      </c>
      <c r="U91" s="4">
        <v>100</v>
      </c>
      <c r="V91" s="4">
        <v>0</v>
      </c>
      <c r="W91" s="4">
        <v>0</v>
      </c>
      <c r="X91" s="4">
        <v>0.8</v>
      </c>
      <c r="Y91" s="4">
        <v>0.9</v>
      </c>
      <c r="Z91" s="4">
        <v>7.1999999999999995E-2</v>
      </c>
      <c r="AA91" s="13">
        <f t="shared" si="0"/>
        <v>98.880597014925371</v>
      </c>
      <c r="AB91" s="5">
        <f t="shared" si="22"/>
        <v>0.96</v>
      </c>
      <c r="AC91" s="3">
        <f t="shared" si="2"/>
        <v>-4</v>
      </c>
      <c r="AD91" s="9">
        <f t="shared" si="23"/>
        <v>1.06</v>
      </c>
      <c r="AE91" s="16">
        <f t="shared" si="24"/>
        <v>0.58467741935483875</v>
      </c>
      <c r="AF91" s="16">
        <f t="shared" si="25"/>
        <v>0.75129533678756477</v>
      </c>
      <c r="AG91" s="9"/>
      <c r="AH91" s="9"/>
      <c r="AI91" s="12">
        <f t="shared" si="26"/>
        <v>31.4</v>
      </c>
      <c r="AJ91" s="12">
        <f t="shared" si="27"/>
        <v>43.5</v>
      </c>
      <c r="AK91" s="12">
        <f t="shared" si="27"/>
        <v>67.900000000000006</v>
      </c>
      <c r="AL91" s="12">
        <f t="shared" si="27"/>
        <v>56.999999999999993</v>
      </c>
      <c r="AM91" s="12">
        <f t="shared" si="27"/>
        <v>34.599999999999994</v>
      </c>
      <c r="AN91" s="12">
        <f t="shared" si="19"/>
        <v>19.2</v>
      </c>
      <c r="AO91" s="12">
        <f t="shared" si="19"/>
        <v>84.6</v>
      </c>
      <c r="AP91" s="12">
        <f t="shared" si="19"/>
        <v>75.599999999999994</v>
      </c>
      <c r="AQ91" s="12">
        <f t="shared" si="19"/>
        <v>78.8</v>
      </c>
      <c r="AR91" s="12">
        <f t="shared" si="30"/>
        <v>52.5</v>
      </c>
      <c r="AS91" s="12">
        <f t="shared" si="30"/>
        <v>69.8</v>
      </c>
      <c r="AT91" s="12">
        <f t="shared" si="30"/>
        <v>60.8</v>
      </c>
      <c r="AU91" s="12">
        <f t="shared" si="28"/>
        <v>27.600000000000009</v>
      </c>
      <c r="AV91" s="12">
        <f t="shared" si="31"/>
        <v>87.1</v>
      </c>
      <c r="AW91" s="12">
        <f t="shared" si="31"/>
        <v>33.900000000000006</v>
      </c>
      <c r="AX91" s="12">
        <f t="shared" si="29"/>
        <v>79.5</v>
      </c>
      <c r="AY91" s="9"/>
      <c r="AZ91" s="12">
        <f t="shared" si="32"/>
        <v>28.199999999999996</v>
      </c>
      <c r="BA91" s="12">
        <f t="shared" si="32"/>
        <v>63.4</v>
      </c>
      <c r="BB91" s="12">
        <f t="shared" si="32"/>
        <v>51.2</v>
      </c>
      <c r="BC91" s="12">
        <f t="shared" si="32"/>
        <v>49.3</v>
      </c>
      <c r="BD91" s="12">
        <f t="shared" si="33"/>
        <v>56.999999999999993</v>
      </c>
      <c r="BE91" s="12">
        <f t="shared" si="20"/>
        <v>33.900000000000006</v>
      </c>
      <c r="BF91" s="12">
        <f t="shared" si="20"/>
        <v>49.3</v>
      </c>
      <c r="BG91" s="12">
        <f t="shared" si="20"/>
        <v>56.999999999999993</v>
      </c>
      <c r="BH91" s="12">
        <f t="shared" si="20"/>
        <v>29.4</v>
      </c>
      <c r="BI91" s="12">
        <f t="shared" si="21"/>
        <v>41</v>
      </c>
    </row>
    <row r="92" spans="1:61" ht="15.75" customHeight="1">
      <c r="A92" s="1" t="s">
        <v>188</v>
      </c>
      <c r="B92" s="3" t="s">
        <v>106</v>
      </c>
      <c r="C92" s="4" t="s">
        <v>86</v>
      </c>
      <c r="D92" s="4">
        <v>40</v>
      </c>
      <c r="E92" s="4">
        <v>487</v>
      </c>
      <c r="F92" s="4">
        <v>40</v>
      </c>
      <c r="G92" s="4">
        <v>487</v>
      </c>
      <c r="H92" s="4">
        <v>11.2</v>
      </c>
      <c r="I92" s="4">
        <v>0.56899999999999995</v>
      </c>
      <c r="J92" s="4">
        <v>0.55700000000000005</v>
      </c>
      <c r="K92" s="4">
        <v>0.47299999999999998</v>
      </c>
      <c r="L92" s="4">
        <v>0.19600000000000001</v>
      </c>
      <c r="M92" s="4">
        <v>1.2</v>
      </c>
      <c r="N92" s="4">
        <v>5.5</v>
      </c>
      <c r="O92" s="4">
        <v>14.5</v>
      </c>
      <c r="P92" s="4">
        <v>1.6</v>
      </c>
      <c r="Q92" s="4">
        <v>1.6</v>
      </c>
      <c r="R92" s="4">
        <v>16.2</v>
      </c>
      <c r="S92" s="4">
        <v>18.2</v>
      </c>
      <c r="T92" s="4">
        <v>100</v>
      </c>
      <c r="U92" s="4">
        <v>100</v>
      </c>
      <c r="V92" s="4">
        <v>0</v>
      </c>
      <c r="W92" s="4">
        <v>0.3</v>
      </c>
      <c r="X92" s="4">
        <v>0.9</v>
      </c>
      <c r="Y92" s="4">
        <v>1.2</v>
      </c>
      <c r="Z92" s="4">
        <v>9.6000000000000002E-2</v>
      </c>
      <c r="AA92" s="13">
        <f t="shared" si="0"/>
        <v>106.15671641791042</v>
      </c>
      <c r="AB92" s="5">
        <f t="shared" si="22"/>
        <v>1</v>
      </c>
      <c r="AC92" s="3">
        <f t="shared" si="2"/>
        <v>0</v>
      </c>
      <c r="AD92" s="9">
        <f t="shared" si="23"/>
        <v>1.1379999999999999</v>
      </c>
      <c r="AE92" s="16">
        <f t="shared" si="24"/>
        <v>0.79670329670329676</v>
      </c>
      <c r="AF92" s="16">
        <f t="shared" si="25"/>
        <v>0.89506172839506182</v>
      </c>
      <c r="AG92" s="9"/>
      <c r="AH92" s="9"/>
      <c r="AI92" s="12">
        <f t="shared" si="26"/>
        <v>80.100000000000009</v>
      </c>
      <c r="AJ92" s="12">
        <f t="shared" si="27"/>
        <v>42.9</v>
      </c>
      <c r="AK92" s="12">
        <f t="shared" si="27"/>
        <v>41.6</v>
      </c>
      <c r="AL92" s="12">
        <f t="shared" si="27"/>
        <v>79.400000000000006</v>
      </c>
      <c r="AM92" s="12">
        <f t="shared" si="27"/>
        <v>86.5</v>
      </c>
      <c r="AN92" s="12">
        <f t="shared" si="19"/>
        <v>71.7</v>
      </c>
      <c r="AO92" s="12">
        <f t="shared" si="19"/>
        <v>35.199999999999996</v>
      </c>
      <c r="AP92" s="12">
        <f t="shared" si="19"/>
        <v>12.1</v>
      </c>
      <c r="AQ92" s="12">
        <f t="shared" si="19"/>
        <v>18.5</v>
      </c>
      <c r="AR92" s="12">
        <f t="shared" si="30"/>
        <v>52.5</v>
      </c>
      <c r="AS92" s="12">
        <f t="shared" si="30"/>
        <v>35.199999999999996</v>
      </c>
      <c r="AT92" s="12">
        <f t="shared" si="30"/>
        <v>56.999999999999993</v>
      </c>
      <c r="AU92" s="12">
        <f t="shared" si="28"/>
        <v>43.600000000000009</v>
      </c>
      <c r="AV92" s="12">
        <f t="shared" si="31"/>
        <v>48.699999999999996</v>
      </c>
      <c r="AW92" s="12">
        <f t="shared" si="31"/>
        <v>47.4</v>
      </c>
      <c r="AX92" s="12">
        <f t="shared" si="29"/>
        <v>79.5</v>
      </c>
      <c r="AY92" s="9"/>
      <c r="AZ92" s="12">
        <f t="shared" si="32"/>
        <v>48.699999999999996</v>
      </c>
      <c r="BA92" s="12">
        <f t="shared" si="32"/>
        <v>66</v>
      </c>
      <c r="BB92" s="12">
        <f t="shared" si="32"/>
        <v>56.399999999999991</v>
      </c>
      <c r="BC92" s="12">
        <f t="shared" si="32"/>
        <v>63.4</v>
      </c>
      <c r="BD92" s="12">
        <f t="shared" si="33"/>
        <v>79.400000000000006</v>
      </c>
      <c r="BE92" s="12">
        <f t="shared" si="20"/>
        <v>47.4</v>
      </c>
      <c r="BF92" s="12">
        <f t="shared" si="20"/>
        <v>63.4</v>
      </c>
      <c r="BG92" s="12">
        <f t="shared" si="20"/>
        <v>79.400000000000006</v>
      </c>
      <c r="BH92" s="12">
        <f t="shared" si="20"/>
        <v>50</v>
      </c>
      <c r="BI92" s="12">
        <f t="shared" si="21"/>
        <v>52.5</v>
      </c>
    </row>
    <row r="93" spans="1:61" ht="15.75" customHeight="1">
      <c r="A93" s="1" t="s">
        <v>189</v>
      </c>
      <c r="B93" s="3" t="s">
        <v>115</v>
      </c>
      <c r="C93" s="4" t="s">
        <v>86</v>
      </c>
      <c r="D93" s="4">
        <v>32</v>
      </c>
      <c r="E93" s="4">
        <v>464</v>
      </c>
      <c r="F93" s="4">
        <v>32</v>
      </c>
      <c r="G93" s="4">
        <v>464</v>
      </c>
      <c r="H93" s="4">
        <v>21.7</v>
      </c>
      <c r="I93" s="4">
        <v>0.60199999999999998</v>
      </c>
      <c r="J93" s="4">
        <v>0.58099999999999996</v>
      </c>
      <c r="K93" s="4">
        <v>0.37</v>
      </c>
      <c r="L93" s="4">
        <v>0.14299999999999999</v>
      </c>
      <c r="M93" s="4">
        <v>11.1</v>
      </c>
      <c r="N93" s="4">
        <v>16.5</v>
      </c>
      <c r="O93" s="4">
        <v>18.2</v>
      </c>
      <c r="P93" s="4">
        <v>2.1</v>
      </c>
      <c r="Q93" s="4">
        <v>4.9000000000000004</v>
      </c>
      <c r="R93" s="4">
        <v>11.8</v>
      </c>
      <c r="S93" s="4">
        <v>18.100000000000001</v>
      </c>
      <c r="T93" s="4">
        <v>119</v>
      </c>
      <c r="U93" s="4">
        <v>99</v>
      </c>
      <c r="V93" s="4">
        <v>0</v>
      </c>
      <c r="W93" s="4">
        <v>1.5</v>
      </c>
      <c r="X93" s="4">
        <v>0.9</v>
      </c>
      <c r="Y93" s="4">
        <v>2.4</v>
      </c>
      <c r="Z93" s="4">
        <v>0.20399999999999999</v>
      </c>
      <c r="AA93" s="13">
        <f t="shared" si="0"/>
        <v>112.31343283582089</v>
      </c>
      <c r="AB93" s="5">
        <f t="shared" si="22"/>
        <v>1.19</v>
      </c>
      <c r="AC93" s="3">
        <f t="shared" si="2"/>
        <v>20</v>
      </c>
      <c r="AD93" s="9">
        <f t="shared" si="23"/>
        <v>1.204</v>
      </c>
      <c r="AE93" s="16">
        <f t="shared" si="24"/>
        <v>1.0055248618784529</v>
      </c>
      <c r="AF93" s="16">
        <f t="shared" si="25"/>
        <v>1.5423728813559321</v>
      </c>
      <c r="AG93" s="9"/>
      <c r="AH93" s="9"/>
      <c r="AI93" s="12">
        <f t="shared" si="26"/>
        <v>46.7</v>
      </c>
      <c r="AJ93" s="12">
        <f t="shared" si="27"/>
        <v>42.3</v>
      </c>
      <c r="AK93" s="12">
        <f t="shared" si="27"/>
        <v>96.1</v>
      </c>
      <c r="AL93" s="12">
        <f t="shared" si="27"/>
        <v>90.3</v>
      </c>
      <c r="AM93" s="12">
        <f t="shared" si="27"/>
        <v>92.9</v>
      </c>
      <c r="AN93" s="12">
        <f t="shared" si="19"/>
        <v>49.3</v>
      </c>
      <c r="AO93" s="12">
        <f t="shared" si="19"/>
        <v>22.400000000000002</v>
      </c>
      <c r="AP93" s="12">
        <f t="shared" si="19"/>
        <v>92.9</v>
      </c>
      <c r="AQ93" s="12">
        <f t="shared" si="19"/>
        <v>89.7</v>
      </c>
      <c r="AR93" s="12">
        <f t="shared" si="30"/>
        <v>67.300000000000011</v>
      </c>
      <c r="AS93" s="12">
        <f t="shared" si="30"/>
        <v>66.600000000000009</v>
      </c>
      <c r="AT93" s="12">
        <f t="shared" si="30"/>
        <v>96.1</v>
      </c>
      <c r="AU93" s="12">
        <f t="shared" si="28"/>
        <v>74.400000000000006</v>
      </c>
      <c r="AV93" s="12">
        <f t="shared" si="31"/>
        <v>46.7</v>
      </c>
      <c r="AW93" s="12">
        <f t="shared" si="31"/>
        <v>97.399999999999991</v>
      </c>
      <c r="AX93" s="12">
        <f t="shared" si="29"/>
        <v>82.1</v>
      </c>
      <c r="AY93" s="9"/>
      <c r="AZ93" s="12">
        <f t="shared" si="32"/>
        <v>74.3</v>
      </c>
      <c r="BA93" s="12">
        <f t="shared" si="32"/>
        <v>66</v>
      </c>
      <c r="BB93" s="12">
        <f t="shared" si="32"/>
        <v>73</v>
      </c>
      <c r="BC93" s="12">
        <f t="shared" si="32"/>
        <v>94.8</v>
      </c>
      <c r="BD93" s="12">
        <f t="shared" si="33"/>
        <v>90.3</v>
      </c>
      <c r="BE93" s="12">
        <f t="shared" si="20"/>
        <v>97.399999999999991</v>
      </c>
      <c r="BF93" s="12">
        <f t="shared" si="20"/>
        <v>96.1</v>
      </c>
      <c r="BG93" s="12">
        <f t="shared" si="20"/>
        <v>90.3</v>
      </c>
      <c r="BH93" s="12">
        <f t="shared" si="20"/>
        <v>72.399999999999991</v>
      </c>
      <c r="BI93" s="12">
        <f t="shared" si="21"/>
        <v>82</v>
      </c>
    </row>
    <row r="94" spans="1:61" ht="15.75" customHeight="1">
      <c r="A94" s="1" t="s">
        <v>190</v>
      </c>
      <c r="B94" s="3" t="s">
        <v>104</v>
      </c>
      <c r="C94" s="4" t="s">
        <v>97</v>
      </c>
      <c r="D94" s="4">
        <v>38</v>
      </c>
      <c r="E94" s="4">
        <v>459</v>
      </c>
      <c r="F94" s="4">
        <v>38</v>
      </c>
      <c r="G94" s="4">
        <v>459</v>
      </c>
      <c r="H94" s="4">
        <v>9.8000000000000007</v>
      </c>
      <c r="I94" s="4">
        <v>0.47699999999999998</v>
      </c>
      <c r="J94" s="4">
        <v>0.46600000000000003</v>
      </c>
      <c r="K94" s="4">
        <v>0.439</v>
      </c>
      <c r="L94" s="4">
        <v>9.0999999999999998E-2</v>
      </c>
      <c r="M94" s="4">
        <v>3.6</v>
      </c>
      <c r="N94" s="4">
        <v>7.3</v>
      </c>
      <c r="O94" s="4">
        <v>11</v>
      </c>
      <c r="P94" s="4">
        <v>2.7</v>
      </c>
      <c r="Q94" s="4">
        <v>2</v>
      </c>
      <c r="R94" s="4">
        <v>16.399999999999999</v>
      </c>
      <c r="S94" s="4">
        <v>16.100000000000001</v>
      </c>
      <c r="T94" s="4">
        <v>91</v>
      </c>
      <c r="U94" s="4">
        <v>98</v>
      </c>
      <c r="V94" s="4">
        <v>0</v>
      </c>
      <c r="W94" s="4">
        <v>-0.2</v>
      </c>
      <c r="X94" s="4">
        <v>0.9</v>
      </c>
      <c r="Y94" s="4">
        <v>0.7</v>
      </c>
      <c r="Z94" s="4">
        <v>6.4000000000000001E-2</v>
      </c>
      <c r="AA94" s="13">
        <f t="shared" si="0"/>
        <v>88.992537313432834</v>
      </c>
      <c r="AB94" s="5">
        <f t="shared" si="22"/>
        <v>0.91</v>
      </c>
      <c r="AC94" s="3">
        <f t="shared" si="2"/>
        <v>-7</v>
      </c>
      <c r="AD94" s="9">
        <f t="shared" si="23"/>
        <v>0.95399999999999996</v>
      </c>
      <c r="AE94" s="16">
        <f t="shared" si="24"/>
        <v>0.68322981366459623</v>
      </c>
      <c r="AF94" s="16">
        <f t="shared" si="25"/>
        <v>0.67073170731707321</v>
      </c>
      <c r="AG94" s="9"/>
      <c r="AH94" s="9"/>
      <c r="AI94" s="12">
        <f t="shared" si="26"/>
        <v>65.3</v>
      </c>
      <c r="AJ94" s="12">
        <f t="shared" si="27"/>
        <v>41.6</v>
      </c>
      <c r="AK94" s="12">
        <f t="shared" si="27"/>
        <v>32</v>
      </c>
      <c r="AL94" s="12">
        <f t="shared" si="27"/>
        <v>27.500000000000004</v>
      </c>
      <c r="AM94" s="12">
        <f t="shared" si="27"/>
        <v>42.3</v>
      </c>
      <c r="AN94" s="12">
        <f t="shared" si="19"/>
        <v>62.8</v>
      </c>
      <c r="AO94" s="12">
        <f t="shared" si="19"/>
        <v>8.9</v>
      </c>
      <c r="AP94" s="12">
        <f t="shared" si="19"/>
        <v>48</v>
      </c>
      <c r="AQ94" s="12">
        <f t="shared" si="19"/>
        <v>36.5</v>
      </c>
      <c r="AR94" s="12">
        <f t="shared" si="30"/>
        <v>36.5</v>
      </c>
      <c r="AS94" s="12">
        <f t="shared" si="30"/>
        <v>86.5</v>
      </c>
      <c r="AT94" s="12">
        <f t="shared" si="30"/>
        <v>68.5</v>
      </c>
      <c r="AU94" s="12">
        <f t="shared" si="28"/>
        <v>40.400000000000006</v>
      </c>
      <c r="AV94" s="12">
        <f t="shared" si="31"/>
        <v>33.300000000000004</v>
      </c>
      <c r="AW94" s="12">
        <f t="shared" si="31"/>
        <v>25.6</v>
      </c>
      <c r="AX94" s="12">
        <f t="shared" si="29"/>
        <v>84</v>
      </c>
      <c r="AY94" s="9"/>
      <c r="AZ94" s="12">
        <f t="shared" si="32"/>
        <v>16</v>
      </c>
      <c r="BA94" s="12">
        <f t="shared" si="32"/>
        <v>66</v>
      </c>
      <c r="BB94" s="12">
        <f t="shared" si="32"/>
        <v>44.800000000000004</v>
      </c>
      <c r="BC94" s="12">
        <f t="shared" si="32"/>
        <v>45.5</v>
      </c>
      <c r="BD94" s="12">
        <f t="shared" si="33"/>
        <v>27.500000000000004</v>
      </c>
      <c r="BE94" s="12">
        <f t="shared" si="20"/>
        <v>25.6</v>
      </c>
      <c r="BF94" s="12">
        <f t="shared" si="20"/>
        <v>39.700000000000003</v>
      </c>
      <c r="BG94" s="12">
        <f t="shared" si="20"/>
        <v>27.500000000000004</v>
      </c>
      <c r="BH94" s="12">
        <f t="shared" si="20"/>
        <v>42.3</v>
      </c>
      <c r="BI94" s="12">
        <f t="shared" si="21"/>
        <v>32</v>
      </c>
    </row>
    <row r="95" spans="1:61" ht="15.75" customHeight="1">
      <c r="A95" s="1" t="s">
        <v>191</v>
      </c>
      <c r="B95" s="3" t="s">
        <v>99</v>
      </c>
      <c r="C95" s="4" t="s">
        <v>159</v>
      </c>
      <c r="D95" s="4">
        <v>18</v>
      </c>
      <c r="E95" s="4">
        <v>447</v>
      </c>
      <c r="F95" s="4">
        <v>18</v>
      </c>
      <c r="G95" s="4">
        <v>447</v>
      </c>
      <c r="H95" s="4">
        <v>10.9</v>
      </c>
      <c r="I95" s="4">
        <v>0.52200000000000002</v>
      </c>
      <c r="J95" s="4">
        <v>0.52</v>
      </c>
      <c r="K95" s="4">
        <v>0.55600000000000005</v>
      </c>
      <c r="L95" s="4">
        <v>2.4E-2</v>
      </c>
      <c r="M95" s="4">
        <v>3.5</v>
      </c>
      <c r="N95" s="4">
        <v>9.1999999999999993</v>
      </c>
      <c r="O95" s="4">
        <v>7.4</v>
      </c>
      <c r="P95" s="4">
        <v>1.9</v>
      </c>
      <c r="Q95" s="4">
        <v>2.4</v>
      </c>
      <c r="R95" s="4">
        <v>12.4</v>
      </c>
      <c r="S95" s="4">
        <v>14.9</v>
      </c>
      <c r="T95" s="4">
        <v>97</v>
      </c>
      <c r="U95" s="4">
        <v>108</v>
      </c>
      <c r="V95" s="4">
        <v>0</v>
      </c>
      <c r="W95" s="4">
        <v>0.1</v>
      </c>
      <c r="X95" s="4">
        <v>0.3</v>
      </c>
      <c r="Y95" s="4">
        <v>0.3</v>
      </c>
      <c r="Z95" s="4">
        <v>3.1E-2</v>
      </c>
      <c r="AA95" s="13">
        <f t="shared" si="0"/>
        <v>97.388059701492537</v>
      </c>
      <c r="AB95" s="5">
        <f t="shared" si="22"/>
        <v>0.97</v>
      </c>
      <c r="AC95" s="3">
        <f t="shared" si="2"/>
        <v>-11</v>
      </c>
      <c r="AD95" s="9">
        <f t="shared" si="23"/>
        <v>1.044</v>
      </c>
      <c r="AE95" s="16">
        <f t="shared" si="24"/>
        <v>0.49664429530201343</v>
      </c>
      <c r="AF95" s="16">
        <f t="shared" si="25"/>
        <v>0.59677419354838712</v>
      </c>
      <c r="AG95" s="9"/>
      <c r="AH95" s="9"/>
      <c r="AI95" s="12">
        <f t="shared" si="26"/>
        <v>20.5</v>
      </c>
      <c r="AJ95" s="12">
        <f t="shared" si="27"/>
        <v>40.300000000000004</v>
      </c>
      <c r="AK95" s="12">
        <f t="shared" si="27"/>
        <v>39.700000000000003</v>
      </c>
      <c r="AL95" s="12">
        <f t="shared" si="27"/>
        <v>50</v>
      </c>
      <c r="AM95" s="12">
        <f t="shared" si="27"/>
        <v>71.099999999999994</v>
      </c>
      <c r="AN95" s="12">
        <f t="shared" si="19"/>
        <v>83.3</v>
      </c>
      <c r="AO95" s="12">
        <f t="shared" si="19"/>
        <v>5.0999999999999996</v>
      </c>
      <c r="AP95" s="12">
        <f t="shared" si="19"/>
        <v>46.7</v>
      </c>
      <c r="AQ95" s="12">
        <f t="shared" si="19"/>
        <v>56.399999999999991</v>
      </c>
      <c r="AR95" s="12">
        <f t="shared" si="30"/>
        <v>15.299999999999999</v>
      </c>
      <c r="AS95" s="12">
        <f t="shared" si="30"/>
        <v>53.800000000000004</v>
      </c>
      <c r="AT95" s="12">
        <f t="shared" si="30"/>
        <v>75.599999999999994</v>
      </c>
      <c r="AU95" s="12">
        <f t="shared" si="28"/>
        <v>70.599999999999994</v>
      </c>
      <c r="AV95" s="12">
        <f t="shared" si="31"/>
        <v>25</v>
      </c>
      <c r="AW95" s="12">
        <f t="shared" si="31"/>
        <v>38.4</v>
      </c>
      <c r="AX95" s="12">
        <f t="shared" si="29"/>
        <v>34</v>
      </c>
      <c r="AY95" s="9"/>
      <c r="AZ95" s="12">
        <f t="shared" si="32"/>
        <v>42.3</v>
      </c>
      <c r="BA95" s="12">
        <f t="shared" si="32"/>
        <v>38.4</v>
      </c>
      <c r="BB95" s="12">
        <f t="shared" si="32"/>
        <v>35.199999999999996</v>
      </c>
      <c r="BC95" s="12">
        <f t="shared" si="32"/>
        <v>29.4</v>
      </c>
      <c r="BD95" s="12">
        <f t="shared" si="33"/>
        <v>50</v>
      </c>
      <c r="BE95" s="12">
        <f t="shared" si="20"/>
        <v>38.4</v>
      </c>
      <c r="BF95" s="12">
        <f t="shared" si="20"/>
        <v>30.7</v>
      </c>
      <c r="BG95" s="12">
        <f t="shared" si="20"/>
        <v>50</v>
      </c>
      <c r="BH95" s="12">
        <f t="shared" si="20"/>
        <v>25.6</v>
      </c>
      <c r="BI95" s="12">
        <f t="shared" si="21"/>
        <v>25.6</v>
      </c>
    </row>
    <row r="96" spans="1:61" ht="15.75" customHeight="1">
      <c r="A96" s="1" t="s">
        <v>192</v>
      </c>
      <c r="B96" s="4" t="s">
        <v>83</v>
      </c>
      <c r="C96" s="4" t="s">
        <v>8</v>
      </c>
      <c r="D96" s="4">
        <v>26</v>
      </c>
      <c r="E96" s="4">
        <v>447</v>
      </c>
      <c r="F96" s="4">
        <v>26</v>
      </c>
      <c r="G96" s="4">
        <v>447</v>
      </c>
      <c r="H96" s="4">
        <v>11</v>
      </c>
      <c r="I96" s="4">
        <v>0.49199999999999999</v>
      </c>
      <c r="J96" s="4">
        <v>0.47399999999999998</v>
      </c>
      <c r="K96" s="4">
        <v>0.496</v>
      </c>
      <c r="L96" s="4">
        <v>0.154</v>
      </c>
      <c r="M96" s="4">
        <v>2.9</v>
      </c>
      <c r="N96" s="4">
        <v>6.3</v>
      </c>
      <c r="O96" s="4">
        <v>14.9</v>
      </c>
      <c r="P96" s="4">
        <v>2</v>
      </c>
      <c r="Q96" s="4">
        <v>1.2</v>
      </c>
      <c r="R96" s="4">
        <v>12</v>
      </c>
      <c r="S96" s="4">
        <v>14.1</v>
      </c>
      <c r="T96" s="4">
        <v>104</v>
      </c>
      <c r="U96" s="4">
        <v>111</v>
      </c>
      <c r="V96" s="4">
        <v>0</v>
      </c>
      <c r="W96" s="4">
        <v>0.4</v>
      </c>
      <c r="X96" s="4">
        <v>0.1</v>
      </c>
      <c r="Y96" s="4">
        <v>0.5</v>
      </c>
      <c r="Z96" s="4">
        <v>4.3999999999999997E-2</v>
      </c>
      <c r="AA96" s="13">
        <f t="shared" si="0"/>
        <v>91.791044776119406</v>
      </c>
      <c r="AB96" s="5">
        <f t="shared" si="22"/>
        <v>1.04</v>
      </c>
      <c r="AC96" s="3">
        <f t="shared" si="2"/>
        <v>-7</v>
      </c>
      <c r="AD96" s="9">
        <f t="shared" si="23"/>
        <v>0.98399999999999999</v>
      </c>
      <c r="AE96" s="16">
        <f t="shared" si="24"/>
        <v>1.0567375886524824</v>
      </c>
      <c r="AF96" s="16">
        <f t="shared" si="25"/>
        <v>1.2416666666666667</v>
      </c>
      <c r="AG96" s="9"/>
      <c r="AH96" s="9"/>
      <c r="AI96" s="12">
        <f t="shared" si="26"/>
        <v>32.6</v>
      </c>
      <c r="AJ96" s="12">
        <f t="shared" si="27"/>
        <v>40.300000000000004</v>
      </c>
      <c r="AK96" s="12">
        <f t="shared" si="27"/>
        <v>40.300000000000004</v>
      </c>
      <c r="AL96" s="12">
        <f t="shared" si="27"/>
        <v>33.900000000000006</v>
      </c>
      <c r="AM96" s="12">
        <f t="shared" si="27"/>
        <v>48.699999999999996</v>
      </c>
      <c r="AN96" s="12">
        <f t="shared" si="19"/>
        <v>74.3</v>
      </c>
      <c r="AO96" s="12">
        <f t="shared" si="19"/>
        <v>26.900000000000002</v>
      </c>
      <c r="AP96" s="12">
        <f t="shared" si="19"/>
        <v>39.700000000000003</v>
      </c>
      <c r="AQ96" s="12">
        <f t="shared" si="19"/>
        <v>25.6</v>
      </c>
      <c r="AR96" s="12">
        <f t="shared" si="30"/>
        <v>53.800000000000004</v>
      </c>
      <c r="AS96" s="12">
        <f t="shared" si="30"/>
        <v>62.8</v>
      </c>
      <c r="AT96" s="12">
        <f t="shared" si="30"/>
        <v>42.3</v>
      </c>
      <c r="AU96" s="12">
        <f t="shared" si="28"/>
        <v>73.8</v>
      </c>
      <c r="AV96" s="12">
        <f t="shared" si="31"/>
        <v>17.899999999999999</v>
      </c>
      <c r="AW96" s="12">
        <f t="shared" si="31"/>
        <v>64.099999999999994</v>
      </c>
      <c r="AX96" s="12">
        <f t="shared" si="29"/>
        <v>18.600000000000009</v>
      </c>
      <c r="AY96" s="9"/>
      <c r="AZ96" s="12">
        <f t="shared" si="32"/>
        <v>52.5</v>
      </c>
      <c r="BA96" s="12">
        <f t="shared" si="32"/>
        <v>21.099999999999998</v>
      </c>
      <c r="BB96" s="12">
        <f t="shared" si="32"/>
        <v>40.300000000000004</v>
      </c>
      <c r="BC96" s="12">
        <f t="shared" si="32"/>
        <v>37.799999999999997</v>
      </c>
      <c r="BD96" s="12">
        <f t="shared" si="33"/>
        <v>33.900000000000006</v>
      </c>
      <c r="BE96" s="12">
        <f t="shared" si="20"/>
        <v>64.099999999999994</v>
      </c>
      <c r="BF96" s="12">
        <f t="shared" si="20"/>
        <v>39.700000000000003</v>
      </c>
      <c r="BG96" s="12">
        <f t="shared" si="20"/>
        <v>33.900000000000006</v>
      </c>
      <c r="BH96" s="12">
        <f t="shared" si="20"/>
        <v>76.900000000000006</v>
      </c>
      <c r="BI96" s="12">
        <f t="shared" si="21"/>
        <v>66.600000000000009</v>
      </c>
    </row>
    <row r="97" spans="1:61" ht="15.75" customHeight="1">
      <c r="A97" s="1" t="s">
        <v>193</v>
      </c>
      <c r="B97" s="3" t="s">
        <v>101</v>
      </c>
      <c r="C97" s="4" t="s">
        <v>97</v>
      </c>
      <c r="D97" s="4">
        <v>35</v>
      </c>
      <c r="E97" s="4">
        <v>445</v>
      </c>
      <c r="F97" s="4">
        <v>35</v>
      </c>
      <c r="G97" s="4">
        <v>445</v>
      </c>
      <c r="H97" s="4">
        <v>7.2</v>
      </c>
      <c r="I97" s="4">
        <v>0.433</v>
      </c>
      <c r="J97" s="4">
        <v>0.42299999999999999</v>
      </c>
      <c r="K97" s="4">
        <v>0.56100000000000005</v>
      </c>
      <c r="L97" s="4">
        <v>7.2999999999999995E-2</v>
      </c>
      <c r="M97" s="4">
        <v>4.8</v>
      </c>
      <c r="N97" s="4">
        <v>8.8000000000000007</v>
      </c>
      <c r="O97" s="4">
        <v>9.6</v>
      </c>
      <c r="P97" s="4">
        <v>1.5</v>
      </c>
      <c r="Q97" s="4">
        <v>1.4</v>
      </c>
      <c r="R97" s="4">
        <v>13.6</v>
      </c>
      <c r="S97" s="4">
        <v>14.5</v>
      </c>
      <c r="T97" s="4">
        <v>89</v>
      </c>
      <c r="U97" s="4">
        <v>102</v>
      </c>
      <c r="V97" s="4">
        <v>0</v>
      </c>
      <c r="W97" s="4">
        <v>-0.3</v>
      </c>
      <c r="X97" s="4">
        <v>0.6</v>
      </c>
      <c r="Y97" s="4">
        <v>0.3</v>
      </c>
      <c r="Z97" s="4">
        <v>3.1E-2</v>
      </c>
      <c r="AA97" s="13">
        <f t="shared" si="0"/>
        <v>80.783582089552226</v>
      </c>
      <c r="AB97" s="5">
        <f t="shared" si="22"/>
        <v>0.89</v>
      </c>
      <c r="AC97" s="3">
        <f t="shared" si="2"/>
        <v>-13</v>
      </c>
      <c r="AD97" s="9">
        <f t="shared" si="23"/>
        <v>0.86599999999999999</v>
      </c>
      <c r="AE97" s="16">
        <f t="shared" si="24"/>
        <v>0.66206896551724137</v>
      </c>
      <c r="AF97" s="16">
        <f t="shared" si="25"/>
        <v>0.70588235294117652</v>
      </c>
      <c r="AG97" s="9"/>
      <c r="AH97" s="9"/>
      <c r="AI97" s="12">
        <f t="shared" si="26"/>
        <v>55.1</v>
      </c>
      <c r="AJ97" s="12">
        <f t="shared" si="27"/>
        <v>39.700000000000003</v>
      </c>
      <c r="AK97" s="12">
        <f t="shared" si="27"/>
        <v>20.5</v>
      </c>
      <c r="AL97" s="12">
        <f t="shared" si="27"/>
        <v>16</v>
      </c>
      <c r="AM97" s="12">
        <f t="shared" si="27"/>
        <v>25</v>
      </c>
      <c r="AN97" s="12">
        <f t="shared" si="19"/>
        <v>83.899999999999991</v>
      </c>
      <c r="AO97" s="12">
        <f t="shared" si="19"/>
        <v>7.6</v>
      </c>
      <c r="AP97" s="12">
        <f t="shared" si="19"/>
        <v>57.599999999999994</v>
      </c>
      <c r="AQ97" s="12">
        <f t="shared" si="19"/>
        <v>54.400000000000006</v>
      </c>
      <c r="AR97" s="12">
        <f t="shared" si="30"/>
        <v>25</v>
      </c>
      <c r="AS97" s="12">
        <f t="shared" si="30"/>
        <v>31.4</v>
      </c>
      <c r="AT97" s="12">
        <f t="shared" si="30"/>
        <v>52.5</v>
      </c>
      <c r="AU97" s="12">
        <f t="shared" si="28"/>
        <v>62.2</v>
      </c>
      <c r="AV97" s="12">
        <f t="shared" si="31"/>
        <v>20.5</v>
      </c>
      <c r="AW97" s="12">
        <f t="shared" si="31"/>
        <v>23</v>
      </c>
      <c r="AX97" s="12">
        <f t="shared" si="29"/>
        <v>62.2</v>
      </c>
      <c r="AY97" s="9"/>
      <c r="AZ97" s="12">
        <f t="shared" si="32"/>
        <v>12.1</v>
      </c>
      <c r="BA97" s="12">
        <f t="shared" si="32"/>
        <v>53.2</v>
      </c>
      <c r="BB97" s="12">
        <f t="shared" si="32"/>
        <v>35.199999999999996</v>
      </c>
      <c r="BC97" s="12">
        <f t="shared" si="32"/>
        <v>29.4</v>
      </c>
      <c r="BD97" s="12">
        <f t="shared" si="33"/>
        <v>16</v>
      </c>
      <c r="BE97" s="12">
        <f t="shared" si="20"/>
        <v>23</v>
      </c>
      <c r="BF97" s="12">
        <f t="shared" si="20"/>
        <v>25</v>
      </c>
      <c r="BG97" s="12">
        <f t="shared" si="20"/>
        <v>16</v>
      </c>
      <c r="BH97" s="12">
        <f t="shared" si="20"/>
        <v>38.4</v>
      </c>
      <c r="BI97" s="12">
        <f t="shared" si="21"/>
        <v>35.199999999999996</v>
      </c>
    </row>
    <row r="98" spans="1:61" ht="15.75" customHeight="1">
      <c r="A98" s="1" t="s">
        <v>194</v>
      </c>
      <c r="B98" s="3" t="s">
        <v>128</v>
      </c>
      <c r="C98" s="4" t="s">
        <v>8</v>
      </c>
      <c r="D98" s="4">
        <v>32</v>
      </c>
      <c r="E98" s="4">
        <v>441</v>
      </c>
      <c r="F98" s="4">
        <v>32</v>
      </c>
      <c r="G98" s="4">
        <v>441</v>
      </c>
      <c r="H98" s="4">
        <v>7</v>
      </c>
      <c r="I98" s="4">
        <v>0.40400000000000003</v>
      </c>
      <c r="J98" s="4">
        <v>0.376</v>
      </c>
      <c r="K98" s="4">
        <v>0.32300000000000001</v>
      </c>
      <c r="L98" s="4">
        <v>0.224</v>
      </c>
      <c r="M98" s="4">
        <v>1.7</v>
      </c>
      <c r="N98" s="4">
        <v>5.9</v>
      </c>
      <c r="O98" s="4">
        <v>15.8</v>
      </c>
      <c r="P98" s="4">
        <v>2.2999999999999998</v>
      </c>
      <c r="Q98" s="4">
        <v>1.6</v>
      </c>
      <c r="R98" s="4">
        <v>14.1</v>
      </c>
      <c r="S98" s="4">
        <v>20.5</v>
      </c>
      <c r="T98" s="4">
        <v>83</v>
      </c>
      <c r="U98" s="4">
        <v>106</v>
      </c>
      <c r="V98" s="4">
        <v>0</v>
      </c>
      <c r="W98" s="4">
        <v>-0.8</v>
      </c>
      <c r="X98" s="4">
        <v>0.4</v>
      </c>
      <c r="Y98" s="4">
        <v>-0.4</v>
      </c>
      <c r="Z98" s="4">
        <v>-3.5000000000000003E-2</v>
      </c>
      <c r="AA98" s="13">
        <f t="shared" si="0"/>
        <v>75.373134328358205</v>
      </c>
      <c r="AB98" s="5">
        <f t="shared" si="22"/>
        <v>0.83</v>
      </c>
      <c r="AC98" s="3">
        <f t="shared" si="2"/>
        <v>-23</v>
      </c>
      <c r="AD98" s="9">
        <f t="shared" si="23"/>
        <v>0.80800000000000005</v>
      </c>
      <c r="AE98" s="16">
        <f t="shared" si="24"/>
        <v>0.77073170731707319</v>
      </c>
      <c r="AF98" s="16">
        <f t="shared" si="25"/>
        <v>1.1205673758865249</v>
      </c>
      <c r="AG98" s="9"/>
      <c r="AH98" s="9"/>
      <c r="AI98" s="12">
        <f t="shared" si="26"/>
        <v>46.7</v>
      </c>
      <c r="AJ98" s="12">
        <f t="shared" si="27"/>
        <v>38.4</v>
      </c>
      <c r="AK98" s="12">
        <f t="shared" si="27"/>
        <v>19.8</v>
      </c>
      <c r="AL98" s="12">
        <f t="shared" si="27"/>
        <v>10.199999999999999</v>
      </c>
      <c r="AM98" s="12">
        <f t="shared" si="27"/>
        <v>13.4</v>
      </c>
      <c r="AN98" s="12">
        <f t="shared" si="19"/>
        <v>42.3</v>
      </c>
      <c r="AO98" s="12">
        <f t="shared" si="19"/>
        <v>43.5</v>
      </c>
      <c r="AP98" s="12">
        <f t="shared" si="19"/>
        <v>19.2</v>
      </c>
      <c r="AQ98" s="12">
        <f t="shared" si="19"/>
        <v>22.400000000000002</v>
      </c>
      <c r="AR98" s="12">
        <f t="shared" si="30"/>
        <v>56.999999999999993</v>
      </c>
      <c r="AS98" s="12">
        <f t="shared" si="30"/>
        <v>73</v>
      </c>
      <c r="AT98" s="12">
        <f t="shared" si="30"/>
        <v>56.999999999999993</v>
      </c>
      <c r="AU98" s="12">
        <f t="shared" si="28"/>
        <v>59</v>
      </c>
      <c r="AV98" s="12">
        <f t="shared" si="31"/>
        <v>66</v>
      </c>
      <c r="AW98" s="12">
        <f t="shared" si="31"/>
        <v>14.099999999999998</v>
      </c>
      <c r="AX98" s="12">
        <f t="shared" si="29"/>
        <v>41.7</v>
      </c>
      <c r="AY98" s="9"/>
      <c r="AZ98" s="12">
        <f t="shared" si="32"/>
        <v>2.5</v>
      </c>
      <c r="BA98" s="12">
        <f t="shared" si="32"/>
        <v>43.5</v>
      </c>
      <c r="BB98" s="12">
        <f t="shared" si="32"/>
        <v>5.0999999999999996</v>
      </c>
      <c r="BC98" s="12">
        <f t="shared" si="32"/>
        <v>15.299999999999999</v>
      </c>
      <c r="BD98" s="12">
        <f t="shared" si="33"/>
        <v>10.199999999999999</v>
      </c>
      <c r="BE98" s="12">
        <f t="shared" si="20"/>
        <v>14.099999999999998</v>
      </c>
      <c r="BF98" s="12">
        <f t="shared" si="20"/>
        <v>14.099999999999998</v>
      </c>
      <c r="BG98" s="12">
        <f t="shared" si="20"/>
        <v>10.199999999999999</v>
      </c>
      <c r="BH98" s="12">
        <f t="shared" si="20"/>
        <v>48.699999999999996</v>
      </c>
      <c r="BI98" s="12">
        <f t="shared" si="21"/>
        <v>64.099999999999994</v>
      </c>
    </row>
    <row r="99" spans="1:61" ht="15.75" customHeight="1">
      <c r="A99" s="1" t="s">
        <v>195</v>
      </c>
      <c r="B99" s="4" t="s">
        <v>110</v>
      </c>
      <c r="C99" s="4" t="s">
        <v>8</v>
      </c>
      <c r="D99" s="4">
        <v>33</v>
      </c>
      <c r="E99" s="4">
        <v>441</v>
      </c>
      <c r="F99" s="4">
        <v>33</v>
      </c>
      <c r="G99" s="4">
        <v>441</v>
      </c>
      <c r="H99" s="4">
        <v>6</v>
      </c>
      <c r="I99" s="4">
        <v>0.38300000000000001</v>
      </c>
      <c r="J99" s="4">
        <v>0.34699999999999998</v>
      </c>
      <c r="K99" s="4">
        <v>0.47299999999999998</v>
      </c>
      <c r="L99" s="4">
        <v>0.13</v>
      </c>
      <c r="M99" s="4">
        <v>0.5</v>
      </c>
      <c r="N99" s="4">
        <v>4.5</v>
      </c>
      <c r="O99" s="4">
        <v>23</v>
      </c>
      <c r="P99" s="4">
        <v>1.3</v>
      </c>
      <c r="Q99" s="4">
        <v>1.2</v>
      </c>
      <c r="R99" s="4">
        <v>15.8</v>
      </c>
      <c r="S99" s="4">
        <v>16.7</v>
      </c>
      <c r="T99" s="4">
        <v>83</v>
      </c>
      <c r="U99" s="4">
        <v>109</v>
      </c>
      <c r="V99" s="4">
        <v>0</v>
      </c>
      <c r="W99" s="4">
        <v>-0.7</v>
      </c>
      <c r="X99" s="4">
        <v>0.2</v>
      </c>
      <c r="Y99" s="4">
        <v>-0.5</v>
      </c>
      <c r="Z99" s="4">
        <v>-4.8000000000000001E-2</v>
      </c>
      <c r="AA99" s="13">
        <f t="shared" si="0"/>
        <v>71.455223880597003</v>
      </c>
      <c r="AB99" s="5">
        <f t="shared" si="22"/>
        <v>0.83</v>
      </c>
      <c r="AC99" s="3">
        <f t="shared" si="2"/>
        <v>-26</v>
      </c>
      <c r="AD99" s="9">
        <f t="shared" si="23"/>
        <v>0.76600000000000001</v>
      </c>
      <c r="AE99" s="16">
        <f t="shared" si="24"/>
        <v>1.3772455089820359</v>
      </c>
      <c r="AF99" s="16">
        <f t="shared" si="25"/>
        <v>1.4556962025316456</v>
      </c>
      <c r="AG99" s="9"/>
      <c r="AH99" s="9"/>
      <c r="AI99" s="12">
        <f t="shared" si="26"/>
        <v>48.699999999999996</v>
      </c>
      <c r="AJ99" s="12">
        <f t="shared" si="27"/>
        <v>38.4</v>
      </c>
      <c r="AK99" s="12">
        <f t="shared" si="27"/>
        <v>14.099999999999998</v>
      </c>
      <c r="AL99" s="12">
        <f t="shared" si="27"/>
        <v>8.3000000000000007</v>
      </c>
      <c r="AM99" s="12">
        <f t="shared" si="27"/>
        <v>8.9</v>
      </c>
      <c r="AN99" s="12">
        <f t="shared" si="19"/>
        <v>71.7</v>
      </c>
      <c r="AO99" s="12">
        <f t="shared" si="19"/>
        <v>17.299999999999997</v>
      </c>
      <c r="AP99" s="12">
        <f t="shared" si="19"/>
        <v>7.6</v>
      </c>
      <c r="AQ99" s="12">
        <f t="shared" si="19"/>
        <v>9.6</v>
      </c>
      <c r="AR99" s="12">
        <f t="shared" si="30"/>
        <v>82</v>
      </c>
      <c r="AS99" s="12">
        <f t="shared" si="30"/>
        <v>25.6</v>
      </c>
      <c r="AT99" s="12">
        <f t="shared" si="30"/>
        <v>42.3</v>
      </c>
      <c r="AU99" s="12">
        <f t="shared" si="28"/>
        <v>48.8</v>
      </c>
      <c r="AV99" s="12">
        <f t="shared" si="31"/>
        <v>38.4</v>
      </c>
      <c r="AW99" s="12">
        <f t="shared" si="31"/>
        <v>14.099999999999998</v>
      </c>
      <c r="AX99" s="12">
        <f t="shared" si="29"/>
        <v>27.600000000000009</v>
      </c>
      <c r="AY99" s="9"/>
      <c r="AZ99" s="12">
        <f t="shared" si="32"/>
        <v>3.8</v>
      </c>
      <c r="BA99" s="12">
        <f t="shared" si="32"/>
        <v>32</v>
      </c>
      <c r="BB99" s="12">
        <f t="shared" si="32"/>
        <v>4.3999999999999995</v>
      </c>
      <c r="BC99" s="12">
        <f t="shared" si="32"/>
        <v>12.8</v>
      </c>
      <c r="BD99" s="12">
        <f t="shared" si="33"/>
        <v>8.3000000000000007</v>
      </c>
      <c r="BE99" s="12">
        <f t="shared" si="20"/>
        <v>14.099999999999998</v>
      </c>
      <c r="BF99" s="12">
        <f t="shared" si="20"/>
        <v>11.5</v>
      </c>
      <c r="BG99" s="12">
        <f t="shared" si="20"/>
        <v>8.3000000000000007</v>
      </c>
      <c r="BH99" s="12">
        <f t="shared" si="20"/>
        <v>87.1</v>
      </c>
      <c r="BI99" s="12">
        <f t="shared" si="21"/>
        <v>76.2</v>
      </c>
    </row>
    <row r="100" spans="1:61" ht="15.75" customHeight="1">
      <c r="A100" s="1" t="s">
        <v>196</v>
      </c>
      <c r="B100" s="3" t="s">
        <v>93</v>
      </c>
      <c r="C100" s="4" t="s">
        <v>91</v>
      </c>
      <c r="D100" s="4">
        <v>37</v>
      </c>
      <c r="E100" s="4">
        <v>437</v>
      </c>
      <c r="F100" s="4">
        <v>37</v>
      </c>
      <c r="G100" s="4">
        <v>437</v>
      </c>
      <c r="H100" s="4">
        <v>10.6</v>
      </c>
      <c r="I100" s="4">
        <v>0.53400000000000003</v>
      </c>
      <c r="J100" s="4">
        <v>0.495</v>
      </c>
      <c r="K100" s="4">
        <v>0</v>
      </c>
      <c r="L100" s="4">
        <v>0.41399999999999998</v>
      </c>
      <c r="M100" s="4">
        <v>8.4</v>
      </c>
      <c r="N100" s="4">
        <v>13.1</v>
      </c>
      <c r="O100" s="4">
        <v>3</v>
      </c>
      <c r="P100" s="4">
        <v>1.7</v>
      </c>
      <c r="Q100" s="4">
        <v>4.5999999999999996</v>
      </c>
      <c r="R100" s="4">
        <v>19.899999999999999</v>
      </c>
      <c r="S100" s="4">
        <v>15.4</v>
      </c>
      <c r="T100" s="4">
        <v>95</v>
      </c>
      <c r="U100" s="4">
        <v>95</v>
      </c>
      <c r="V100" s="4">
        <v>0</v>
      </c>
      <c r="W100" s="4">
        <v>0</v>
      </c>
      <c r="X100" s="4">
        <v>1.1000000000000001</v>
      </c>
      <c r="Y100" s="4">
        <v>1.1000000000000001</v>
      </c>
      <c r="Z100" s="4">
        <v>0.1</v>
      </c>
      <c r="AA100" s="13">
        <f t="shared" si="0"/>
        <v>99.626865671641795</v>
      </c>
      <c r="AB100" s="5">
        <f t="shared" si="22"/>
        <v>0.95</v>
      </c>
      <c r="AC100" s="3">
        <f t="shared" si="2"/>
        <v>0</v>
      </c>
      <c r="AD100" s="9">
        <f t="shared" si="23"/>
        <v>1.0680000000000001</v>
      </c>
      <c r="AE100" s="16">
        <f t="shared" si="24"/>
        <v>0.19480519480519481</v>
      </c>
      <c r="AF100" s="16">
        <f t="shared" si="25"/>
        <v>0.15075376884422112</v>
      </c>
      <c r="AG100" s="9"/>
      <c r="AH100" s="9"/>
      <c r="AI100" s="12">
        <f t="shared" si="26"/>
        <v>56.999999999999993</v>
      </c>
      <c r="AJ100" s="12">
        <f t="shared" si="27"/>
        <v>37.799999999999997</v>
      </c>
      <c r="AK100" s="12">
        <f t="shared" si="27"/>
        <v>35.799999999999997</v>
      </c>
      <c r="AL100" s="12">
        <f t="shared" si="27"/>
        <v>62.1</v>
      </c>
      <c r="AM100" s="12">
        <f t="shared" si="27"/>
        <v>58.3</v>
      </c>
      <c r="AN100" s="12">
        <f t="shared" si="19"/>
        <v>0</v>
      </c>
      <c r="AO100" s="12">
        <f t="shared" si="19"/>
        <v>91</v>
      </c>
      <c r="AP100" s="12">
        <f t="shared" si="19"/>
        <v>83.899999999999991</v>
      </c>
      <c r="AQ100" s="12">
        <f t="shared" si="19"/>
        <v>74.3</v>
      </c>
      <c r="AR100" s="12">
        <f t="shared" si="30"/>
        <v>5.7</v>
      </c>
      <c r="AS100" s="12">
        <f t="shared" si="30"/>
        <v>41</v>
      </c>
      <c r="AT100" s="12">
        <f t="shared" si="30"/>
        <v>92.9</v>
      </c>
      <c r="AU100" s="12">
        <f t="shared" si="28"/>
        <v>24.400000000000006</v>
      </c>
      <c r="AV100" s="12">
        <f t="shared" si="31"/>
        <v>30.099999999999998</v>
      </c>
      <c r="AW100" s="12">
        <f t="shared" si="31"/>
        <v>30.099999999999998</v>
      </c>
      <c r="AX100" s="12">
        <f t="shared" si="29"/>
        <v>94.3</v>
      </c>
      <c r="AY100" s="9"/>
      <c r="AZ100" s="12">
        <f t="shared" si="32"/>
        <v>28.199999999999996</v>
      </c>
      <c r="BA100" s="12">
        <f t="shared" si="32"/>
        <v>73.7</v>
      </c>
      <c r="BB100" s="12">
        <f t="shared" si="32"/>
        <v>53.2</v>
      </c>
      <c r="BC100" s="12">
        <f t="shared" si="32"/>
        <v>66</v>
      </c>
      <c r="BD100" s="12">
        <f t="shared" si="33"/>
        <v>62.1</v>
      </c>
      <c r="BE100" s="12">
        <f t="shared" si="20"/>
        <v>30.099999999999998</v>
      </c>
      <c r="BF100" s="12">
        <f t="shared" si="20"/>
        <v>63.4</v>
      </c>
      <c r="BG100" s="12">
        <f t="shared" si="20"/>
        <v>62.1</v>
      </c>
      <c r="BH100" s="12">
        <f t="shared" si="20"/>
        <v>6.4</v>
      </c>
      <c r="BI100" s="12">
        <f t="shared" si="21"/>
        <v>7.0000000000000009</v>
      </c>
    </row>
    <row r="101" spans="1:61" ht="15.75" customHeight="1">
      <c r="A101" s="1" t="s">
        <v>197</v>
      </c>
      <c r="B101" s="3" t="s">
        <v>115</v>
      </c>
      <c r="C101" s="4" t="s">
        <v>8</v>
      </c>
      <c r="D101" s="4">
        <v>18</v>
      </c>
      <c r="E101" s="4">
        <v>419</v>
      </c>
      <c r="F101" s="4">
        <v>18</v>
      </c>
      <c r="G101" s="4">
        <v>419</v>
      </c>
      <c r="H101" s="4">
        <v>15.1</v>
      </c>
      <c r="I101" s="4">
        <v>0.49</v>
      </c>
      <c r="J101" s="4">
        <v>0.44500000000000001</v>
      </c>
      <c r="K101" s="4">
        <v>0.29499999999999998</v>
      </c>
      <c r="L101" s="4">
        <v>0.28000000000000003</v>
      </c>
      <c r="M101" s="4">
        <v>3.1</v>
      </c>
      <c r="N101" s="4">
        <v>10.4</v>
      </c>
      <c r="O101" s="4">
        <v>24.9</v>
      </c>
      <c r="P101" s="4">
        <v>1.9</v>
      </c>
      <c r="Q101" s="4">
        <v>1.6</v>
      </c>
      <c r="R101" s="4">
        <v>15.1</v>
      </c>
      <c r="S101" s="4">
        <v>28.6</v>
      </c>
      <c r="T101" s="4">
        <v>93</v>
      </c>
      <c r="U101" s="4">
        <v>103</v>
      </c>
      <c r="V101" s="4">
        <v>0</v>
      </c>
      <c r="W101" s="4">
        <v>-0.2</v>
      </c>
      <c r="X101" s="4">
        <v>0.6</v>
      </c>
      <c r="Y101" s="4">
        <v>0.3</v>
      </c>
      <c r="Z101" s="4">
        <v>3.3000000000000002E-2</v>
      </c>
      <c r="AA101" s="13">
        <f t="shared" ref="AA101:AA164" si="34">(I101/$I$302)*100</f>
        <v>91.417910447761187</v>
      </c>
      <c r="AB101" s="5">
        <f t="shared" si="22"/>
        <v>0.93</v>
      </c>
      <c r="AC101" s="3">
        <f t="shared" ref="AC101:AC164" si="35">T101-U101</f>
        <v>-10</v>
      </c>
      <c r="AD101" s="9">
        <f t="shared" si="23"/>
        <v>0.98</v>
      </c>
      <c r="AE101" s="16">
        <f t="shared" si="24"/>
        <v>0.87062937062937051</v>
      </c>
      <c r="AF101" s="16">
        <f t="shared" si="25"/>
        <v>1.6490066225165563</v>
      </c>
      <c r="AG101" s="9"/>
      <c r="AH101" s="9"/>
      <c r="AI101" s="12">
        <f t="shared" si="26"/>
        <v>20.5</v>
      </c>
      <c r="AJ101" s="12">
        <f t="shared" si="27"/>
        <v>37.1</v>
      </c>
      <c r="AK101" s="12">
        <f t="shared" si="27"/>
        <v>65.3</v>
      </c>
      <c r="AL101" s="12">
        <f t="shared" si="27"/>
        <v>32.6</v>
      </c>
      <c r="AM101" s="12">
        <f t="shared" si="27"/>
        <v>31.4</v>
      </c>
      <c r="AN101" s="12">
        <f t="shared" si="19"/>
        <v>39.1</v>
      </c>
      <c r="AO101" s="12">
        <f t="shared" si="19"/>
        <v>60.199999999999996</v>
      </c>
      <c r="AP101" s="12">
        <f t="shared" si="19"/>
        <v>44.2</v>
      </c>
      <c r="AQ101" s="12">
        <f t="shared" si="19"/>
        <v>62.1</v>
      </c>
      <c r="AR101" s="12">
        <f t="shared" si="30"/>
        <v>87.8</v>
      </c>
      <c r="AS101" s="12">
        <f t="shared" si="30"/>
        <v>53.800000000000004</v>
      </c>
      <c r="AT101" s="12">
        <f t="shared" si="30"/>
        <v>56.999999999999993</v>
      </c>
      <c r="AU101" s="12">
        <f t="shared" si="28"/>
        <v>50.7</v>
      </c>
      <c r="AV101" s="12">
        <f t="shared" si="31"/>
        <v>96.7</v>
      </c>
      <c r="AW101" s="12">
        <f t="shared" si="31"/>
        <v>28.799999999999997</v>
      </c>
      <c r="AX101" s="12">
        <f t="shared" si="29"/>
        <v>58.4</v>
      </c>
      <c r="AY101" s="9"/>
      <c r="AZ101" s="12">
        <f t="shared" si="32"/>
        <v>16</v>
      </c>
      <c r="BA101" s="12">
        <f t="shared" si="32"/>
        <v>53.2</v>
      </c>
      <c r="BB101" s="12">
        <f t="shared" si="32"/>
        <v>35.199999999999996</v>
      </c>
      <c r="BC101" s="12">
        <f t="shared" si="32"/>
        <v>30.7</v>
      </c>
      <c r="BD101" s="12">
        <f t="shared" si="33"/>
        <v>32.6</v>
      </c>
      <c r="BE101" s="12">
        <f t="shared" si="20"/>
        <v>28.799999999999997</v>
      </c>
      <c r="BF101" s="12">
        <f t="shared" si="20"/>
        <v>32.6</v>
      </c>
      <c r="BG101" s="12">
        <f t="shared" si="20"/>
        <v>32.6</v>
      </c>
      <c r="BH101" s="12">
        <f t="shared" si="20"/>
        <v>62.8</v>
      </c>
      <c r="BI101" s="12">
        <f t="shared" si="21"/>
        <v>88.4</v>
      </c>
    </row>
    <row r="102" spans="1:61" ht="15.75" customHeight="1">
      <c r="A102" s="1" t="s">
        <v>198</v>
      </c>
      <c r="B102" s="3" t="s">
        <v>83</v>
      </c>
      <c r="C102" s="4" t="s">
        <v>91</v>
      </c>
      <c r="D102" s="4">
        <v>22</v>
      </c>
      <c r="E102" s="4">
        <v>415</v>
      </c>
      <c r="F102" s="4">
        <v>22</v>
      </c>
      <c r="G102" s="4">
        <v>415</v>
      </c>
      <c r="H102" s="4">
        <v>12.6</v>
      </c>
      <c r="I102" s="4">
        <v>0.55400000000000005</v>
      </c>
      <c r="J102" s="4">
        <v>0.51800000000000002</v>
      </c>
      <c r="K102" s="4">
        <v>0.105</v>
      </c>
      <c r="L102" s="4">
        <v>0.246</v>
      </c>
      <c r="M102" s="4">
        <v>8.9</v>
      </c>
      <c r="N102" s="4">
        <v>14.7</v>
      </c>
      <c r="O102" s="4">
        <v>7.5</v>
      </c>
      <c r="P102" s="4">
        <v>1.3</v>
      </c>
      <c r="Q102" s="4">
        <v>3.2</v>
      </c>
      <c r="R102" s="4">
        <v>17.600000000000001</v>
      </c>
      <c r="S102" s="4">
        <v>16.399999999999999</v>
      </c>
      <c r="T102" s="4">
        <v>104</v>
      </c>
      <c r="U102" s="4">
        <v>108</v>
      </c>
      <c r="V102" s="4">
        <v>0</v>
      </c>
      <c r="W102" s="4">
        <v>0.4</v>
      </c>
      <c r="X102" s="4">
        <v>0.2</v>
      </c>
      <c r="Y102" s="4">
        <v>0.7</v>
      </c>
      <c r="Z102" s="4">
        <v>6.7000000000000004E-2</v>
      </c>
      <c r="AA102" s="13">
        <f t="shared" si="34"/>
        <v>103.35820895522387</v>
      </c>
      <c r="AB102" s="5">
        <f t="shared" si="22"/>
        <v>1.04</v>
      </c>
      <c r="AC102" s="3">
        <f t="shared" si="35"/>
        <v>-4</v>
      </c>
      <c r="AD102" s="9">
        <f t="shared" si="23"/>
        <v>1.1080000000000001</v>
      </c>
      <c r="AE102" s="16">
        <f t="shared" si="24"/>
        <v>0.45731707317073172</v>
      </c>
      <c r="AF102" s="16">
        <f t="shared" si="25"/>
        <v>0.42613636363636359</v>
      </c>
      <c r="AG102" s="9"/>
      <c r="AH102" s="9"/>
      <c r="AI102" s="12">
        <f t="shared" si="26"/>
        <v>26.200000000000003</v>
      </c>
      <c r="AJ102" s="12">
        <f t="shared" si="27"/>
        <v>36.5</v>
      </c>
      <c r="AK102" s="12">
        <f t="shared" si="27"/>
        <v>48</v>
      </c>
      <c r="AL102" s="12">
        <f t="shared" si="27"/>
        <v>70.5</v>
      </c>
      <c r="AM102" s="12">
        <f t="shared" si="27"/>
        <v>70.5</v>
      </c>
      <c r="AN102" s="12">
        <f t="shared" si="19"/>
        <v>23.7</v>
      </c>
      <c r="AO102" s="12">
        <f t="shared" si="19"/>
        <v>51.2</v>
      </c>
      <c r="AP102" s="12">
        <f t="shared" si="19"/>
        <v>85.2</v>
      </c>
      <c r="AQ102" s="12">
        <f t="shared" si="19"/>
        <v>81.399999999999991</v>
      </c>
      <c r="AR102" s="12">
        <f t="shared" si="30"/>
        <v>16</v>
      </c>
      <c r="AS102" s="12">
        <f t="shared" si="30"/>
        <v>25.6</v>
      </c>
      <c r="AT102" s="12">
        <f t="shared" si="30"/>
        <v>81.399999999999991</v>
      </c>
      <c r="AU102" s="12">
        <f t="shared" si="28"/>
        <v>34</v>
      </c>
      <c r="AV102" s="12">
        <f t="shared" si="31"/>
        <v>35.199999999999996</v>
      </c>
      <c r="AW102" s="12">
        <f t="shared" si="31"/>
        <v>64.099999999999994</v>
      </c>
      <c r="AX102" s="12">
        <f t="shared" si="29"/>
        <v>34</v>
      </c>
      <c r="AY102" s="9"/>
      <c r="AZ102" s="12">
        <f t="shared" si="32"/>
        <v>52.5</v>
      </c>
      <c r="BA102" s="12">
        <f t="shared" si="32"/>
        <v>32</v>
      </c>
      <c r="BB102" s="12">
        <f t="shared" si="32"/>
        <v>44.800000000000004</v>
      </c>
      <c r="BC102" s="12">
        <f t="shared" si="32"/>
        <v>46.7</v>
      </c>
      <c r="BD102" s="12">
        <f t="shared" si="33"/>
        <v>70.5</v>
      </c>
      <c r="BE102" s="12">
        <f t="shared" si="20"/>
        <v>64.099999999999994</v>
      </c>
      <c r="BF102" s="12">
        <f t="shared" si="20"/>
        <v>49.3</v>
      </c>
      <c r="BG102" s="12">
        <f t="shared" si="20"/>
        <v>70.5</v>
      </c>
      <c r="BH102" s="12">
        <f t="shared" si="20"/>
        <v>20.5</v>
      </c>
      <c r="BI102" s="12">
        <f t="shared" si="21"/>
        <v>14.7</v>
      </c>
    </row>
    <row r="103" spans="1:61" ht="15.75" customHeight="1">
      <c r="A103" s="1" t="s">
        <v>199</v>
      </c>
      <c r="B103" s="3" t="s">
        <v>88</v>
      </c>
      <c r="C103" s="4" t="s">
        <v>8</v>
      </c>
      <c r="D103" s="4">
        <v>25</v>
      </c>
      <c r="E103" s="4">
        <v>405</v>
      </c>
      <c r="F103" s="4">
        <v>25</v>
      </c>
      <c r="G103" s="4">
        <v>405</v>
      </c>
      <c r="H103" s="4">
        <v>10.7</v>
      </c>
      <c r="I103" s="4">
        <v>0.498</v>
      </c>
      <c r="J103" s="4">
        <v>0.47599999999999998</v>
      </c>
      <c r="K103" s="4">
        <v>0.4</v>
      </c>
      <c r="L103" s="4">
        <v>0.12</v>
      </c>
      <c r="M103" s="4">
        <v>5.5</v>
      </c>
      <c r="N103" s="4">
        <v>6.3</v>
      </c>
      <c r="O103" s="4">
        <v>11.9</v>
      </c>
      <c r="P103" s="4">
        <v>1.9</v>
      </c>
      <c r="Q103" s="4">
        <v>1.1000000000000001</v>
      </c>
      <c r="R103" s="4">
        <v>14.9</v>
      </c>
      <c r="S103" s="4">
        <v>17.2</v>
      </c>
      <c r="T103" s="4">
        <v>96</v>
      </c>
      <c r="U103" s="4">
        <v>105</v>
      </c>
      <c r="V103" s="4">
        <v>0</v>
      </c>
      <c r="W103" s="4">
        <v>0</v>
      </c>
      <c r="X103" s="4">
        <v>0.4</v>
      </c>
      <c r="Y103" s="4">
        <v>0.4</v>
      </c>
      <c r="Z103" s="4">
        <v>4.2000000000000003E-2</v>
      </c>
      <c r="AA103" s="13">
        <f t="shared" si="34"/>
        <v>92.910447761194021</v>
      </c>
      <c r="AB103" s="5">
        <f t="shared" si="22"/>
        <v>0.96</v>
      </c>
      <c r="AC103" s="3">
        <f t="shared" si="35"/>
        <v>-9</v>
      </c>
      <c r="AD103" s="9">
        <f t="shared" si="23"/>
        <v>0.996</v>
      </c>
      <c r="AE103" s="16">
        <f t="shared" si="24"/>
        <v>0.69186046511627908</v>
      </c>
      <c r="AF103" s="16">
        <f t="shared" si="25"/>
        <v>0.79865771812080533</v>
      </c>
      <c r="AG103" s="9"/>
      <c r="AH103" s="9"/>
      <c r="AI103" s="12">
        <f t="shared" si="26"/>
        <v>31.4</v>
      </c>
      <c r="AJ103" s="12">
        <f t="shared" si="27"/>
        <v>35.199999999999996</v>
      </c>
      <c r="AK103" s="12">
        <f t="shared" si="27"/>
        <v>39.1</v>
      </c>
      <c r="AL103" s="12">
        <f t="shared" si="27"/>
        <v>36.5</v>
      </c>
      <c r="AM103" s="12">
        <f t="shared" si="27"/>
        <v>50</v>
      </c>
      <c r="AN103" s="12">
        <f t="shared" si="19"/>
        <v>57.599999999999994</v>
      </c>
      <c r="AO103" s="12">
        <f t="shared" si="19"/>
        <v>13.4</v>
      </c>
      <c r="AP103" s="12">
        <f t="shared" si="19"/>
        <v>62.8</v>
      </c>
      <c r="AQ103" s="12">
        <f t="shared" si="19"/>
        <v>25.6</v>
      </c>
      <c r="AR103" s="12">
        <f t="shared" si="30"/>
        <v>43.5</v>
      </c>
      <c r="AS103" s="12">
        <f t="shared" si="30"/>
        <v>53.800000000000004</v>
      </c>
      <c r="AT103" s="12">
        <f t="shared" si="30"/>
        <v>38.4</v>
      </c>
      <c r="AU103" s="12">
        <f t="shared" si="28"/>
        <v>52</v>
      </c>
      <c r="AV103" s="12">
        <f t="shared" si="31"/>
        <v>41.6</v>
      </c>
      <c r="AW103" s="12">
        <f t="shared" si="31"/>
        <v>33.900000000000006</v>
      </c>
      <c r="AX103" s="12">
        <f t="shared" si="29"/>
        <v>44.9</v>
      </c>
      <c r="AY103" s="9"/>
      <c r="AZ103" s="12">
        <f t="shared" si="32"/>
        <v>28.199999999999996</v>
      </c>
      <c r="BA103" s="12">
        <f t="shared" si="32"/>
        <v>43.5</v>
      </c>
      <c r="BB103" s="12">
        <f t="shared" si="32"/>
        <v>37.799999999999997</v>
      </c>
      <c r="BC103" s="12">
        <f t="shared" si="32"/>
        <v>35.799999999999997</v>
      </c>
      <c r="BD103" s="12">
        <f t="shared" si="33"/>
        <v>36.5</v>
      </c>
      <c r="BE103" s="12">
        <f t="shared" si="20"/>
        <v>33.900000000000006</v>
      </c>
      <c r="BF103" s="12">
        <f t="shared" si="20"/>
        <v>36.5</v>
      </c>
      <c r="BG103" s="12">
        <f t="shared" si="20"/>
        <v>36.5</v>
      </c>
      <c r="BH103" s="12">
        <f t="shared" si="20"/>
        <v>43.5</v>
      </c>
      <c r="BI103" s="12">
        <f t="shared" si="21"/>
        <v>44.800000000000004</v>
      </c>
    </row>
    <row r="104" spans="1:61" ht="15.75" customHeight="1">
      <c r="A104" s="1" t="s">
        <v>200</v>
      </c>
      <c r="B104" s="3" t="s">
        <v>90</v>
      </c>
      <c r="C104" s="4" t="s">
        <v>91</v>
      </c>
      <c r="D104" s="4">
        <v>38</v>
      </c>
      <c r="E104" s="4">
        <v>405</v>
      </c>
      <c r="F104" s="4">
        <v>38</v>
      </c>
      <c r="G104" s="4">
        <v>405</v>
      </c>
      <c r="H104" s="4">
        <v>12.7</v>
      </c>
      <c r="I104" s="4">
        <v>0.621</v>
      </c>
      <c r="J104" s="4">
        <v>0.60399999999999998</v>
      </c>
      <c r="K104" s="4">
        <v>0.53800000000000003</v>
      </c>
      <c r="L104" s="4">
        <v>0.16</v>
      </c>
      <c r="M104" s="4">
        <v>6.8</v>
      </c>
      <c r="N104" s="4">
        <v>10.4</v>
      </c>
      <c r="O104" s="4">
        <v>3.5</v>
      </c>
      <c r="P104" s="4">
        <v>1.6</v>
      </c>
      <c r="Q104" s="4">
        <v>1</v>
      </c>
      <c r="R104" s="4">
        <v>11</v>
      </c>
      <c r="S104" s="4">
        <v>14.5</v>
      </c>
      <c r="T104" s="4">
        <v>114</v>
      </c>
      <c r="U104" s="4">
        <v>103</v>
      </c>
      <c r="V104" s="4">
        <v>0</v>
      </c>
      <c r="W104" s="4">
        <v>0.8</v>
      </c>
      <c r="X104" s="4">
        <v>0.5</v>
      </c>
      <c r="Y104" s="4">
        <v>1.4</v>
      </c>
      <c r="Z104" s="4">
        <v>0.13400000000000001</v>
      </c>
      <c r="AA104" s="13">
        <f t="shared" si="34"/>
        <v>115.85820895522387</v>
      </c>
      <c r="AB104" s="5">
        <f t="shared" si="22"/>
        <v>1.1399999999999999</v>
      </c>
      <c r="AC104" s="3">
        <f t="shared" si="35"/>
        <v>11</v>
      </c>
      <c r="AD104" s="9">
        <f t="shared" si="23"/>
        <v>1.242</v>
      </c>
      <c r="AE104" s="16">
        <f t="shared" si="24"/>
        <v>0.2413793103448276</v>
      </c>
      <c r="AF104" s="16">
        <f t="shared" si="25"/>
        <v>0.31818181818181818</v>
      </c>
      <c r="AG104" s="9"/>
      <c r="AH104" s="9"/>
      <c r="AI104" s="12">
        <f t="shared" si="26"/>
        <v>65.3</v>
      </c>
      <c r="AJ104" s="12">
        <f t="shared" si="27"/>
        <v>35.199999999999996</v>
      </c>
      <c r="AK104" s="12">
        <f t="shared" si="27"/>
        <v>49.3</v>
      </c>
      <c r="AL104" s="12">
        <f t="shared" si="27"/>
        <v>96.7</v>
      </c>
      <c r="AM104" s="12">
        <f t="shared" si="27"/>
        <v>95.5</v>
      </c>
      <c r="AN104" s="12">
        <f t="shared" si="19"/>
        <v>80.7</v>
      </c>
      <c r="AO104" s="12">
        <f t="shared" si="19"/>
        <v>27.500000000000004</v>
      </c>
      <c r="AP104" s="12">
        <f t="shared" si="19"/>
        <v>73</v>
      </c>
      <c r="AQ104" s="12">
        <f t="shared" si="19"/>
        <v>62.1</v>
      </c>
      <c r="AR104" s="12">
        <f t="shared" si="30"/>
        <v>7.0000000000000009</v>
      </c>
      <c r="AS104" s="12">
        <f t="shared" si="30"/>
        <v>35.199999999999996</v>
      </c>
      <c r="AT104" s="12">
        <f t="shared" si="30"/>
        <v>35.799999999999997</v>
      </c>
      <c r="AU104" s="12">
        <f t="shared" si="28"/>
        <v>79.5</v>
      </c>
      <c r="AV104" s="12">
        <f t="shared" si="31"/>
        <v>20.5</v>
      </c>
      <c r="AW104" s="12">
        <f t="shared" si="31"/>
        <v>86.5</v>
      </c>
      <c r="AX104" s="12">
        <f t="shared" si="29"/>
        <v>58.4</v>
      </c>
      <c r="AY104" s="9"/>
      <c r="AZ104" s="12">
        <f t="shared" si="32"/>
        <v>60.8</v>
      </c>
      <c r="BA104" s="12">
        <f t="shared" si="32"/>
        <v>50</v>
      </c>
      <c r="BB104" s="12">
        <f t="shared" si="32"/>
        <v>60.199999999999996</v>
      </c>
      <c r="BC104" s="12">
        <f t="shared" si="32"/>
        <v>81.399999999999991</v>
      </c>
      <c r="BD104" s="12">
        <f t="shared" si="33"/>
        <v>96.7</v>
      </c>
      <c r="BE104" s="12">
        <f t="shared" si="20"/>
        <v>86.5</v>
      </c>
      <c r="BF104" s="12">
        <f t="shared" si="20"/>
        <v>87.1</v>
      </c>
      <c r="BG104" s="12">
        <f t="shared" si="20"/>
        <v>96.7</v>
      </c>
      <c r="BH104" s="12">
        <f t="shared" si="20"/>
        <v>7.0000000000000009</v>
      </c>
      <c r="BI104" s="12">
        <f t="shared" si="21"/>
        <v>12.8</v>
      </c>
    </row>
    <row r="105" spans="1:61" ht="15.75" customHeight="1">
      <c r="A105" s="1" t="s">
        <v>201</v>
      </c>
      <c r="B105" s="3" t="s">
        <v>93</v>
      </c>
      <c r="C105" s="4" t="s">
        <v>8</v>
      </c>
      <c r="D105" s="4">
        <v>31</v>
      </c>
      <c r="E105" s="4">
        <v>393</v>
      </c>
      <c r="F105" s="4">
        <v>31</v>
      </c>
      <c r="G105" s="4">
        <v>393</v>
      </c>
      <c r="H105" s="4">
        <v>13.6</v>
      </c>
      <c r="I105" s="4">
        <v>0.54400000000000004</v>
      </c>
      <c r="J105" s="4">
        <v>0.45100000000000001</v>
      </c>
      <c r="K105" s="4">
        <v>0.51400000000000001</v>
      </c>
      <c r="L105" s="4">
        <v>0.51400000000000001</v>
      </c>
      <c r="M105" s="4">
        <v>4</v>
      </c>
      <c r="N105" s="4">
        <v>6.9</v>
      </c>
      <c r="O105" s="4">
        <v>22.3</v>
      </c>
      <c r="P105" s="4">
        <v>1.9</v>
      </c>
      <c r="Q105" s="4">
        <v>1.7</v>
      </c>
      <c r="R105" s="4">
        <v>14.5</v>
      </c>
      <c r="S105" s="4">
        <v>12.1</v>
      </c>
      <c r="T105" s="4">
        <v>118</v>
      </c>
      <c r="U105" s="4">
        <v>99</v>
      </c>
      <c r="V105" s="4">
        <v>0</v>
      </c>
      <c r="W105" s="4">
        <v>0.9</v>
      </c>
      <c r="X105" s="4">
        <v>0.8</v>
      </c>
      <c r="Y105" s="4">
        <v>1.7</v>
      </c>
      <c r="Z105" s="4">
        <v>0.17100000000000001</v>
      </c>
      <c r="AA105" s="13">
        <f t="shared" si="34"/>
        <v>101.49253731343283</v>
      </c>
      <c r="AB105" s="5">
        <f t="shared" si="22"/>
        <v>1.18</v>
      </c>
      <c r="AC105" s="3">
        <f t="shared" si="35"/>
        <v>19</v>
      </c>
      <c r="AD105" s="9">
        <f t="shared" si="23"/>
        <v>1.0880000000000001</v>
      </c>
      <c r="AE105" s="16">
        <f t="shared" si="24"/>
        <v>1.8429752066115703</v>
      </c>
      <c r="AF105" s="16">
        <f t="shared" si="25"/>
        <v>1.5379310344827586</v>
      </c>
      <c r="AG105" s="9"/>
      <c r="AH105" s="9"/>
      <c r="AI105" s="12">
        <f t="shared" si="26"/>
        <v>44.2</v>
      </c>
      <c r="AJ105" s="12">
        <f t="shared" si="27"/>
        <v>34.599999999999994</v>
      </c>
      <c r="AK105" s="12">
        <f t="shared" si="27"/>
        <v>56.399999999999991</v>
      </c>
      <c r="AL105" s="12">
        <f t="shared" si="27"/>
        <v>66</v>
      </c>
      <c r="AM105" s="12">
        <f t="shared" si="27"/>
        <v>33.900000000000006</v>
      </c>
      <c r="AN105" s="12">
        <f t="shared" si="19"/>
        <v>77.5</v>
      </c>
      <c r="AO105" s="12">
        <f t="shared" si="19"/>
        <v>96.1</v>
      </c>
      <c r="AP105" s="12">
        <f t="shared" si="19"/>
        <v>51.9</v>
      </c>
      <c r="AQ105" s="12">
        <f t="shared" si="19"/>
        <v>31.4</v>
      </c>
      <c r="AR105" s="12">
        <f t="shared" si="30"/>
        <v>80.7</v>
      </c>
      <c r="AS105" s="12">
        <f t="shared" si="30"/>
        <v>53.800000000000004</v>
      </c>
      <c r="AT105" s="12">
        <f t="shared" si="30"/>
        <v>60.8</v>
      </c>
      <c r="AU105" s="12">
        <f t="shared" si="28"/>
        <v>55.8</v>
      </c>
      <c r="AV105" s="12">
        <f t="shared" si="31"/>
        <v>7.6</v>
      </c>
      <c r="AW105" s="12">
        <f t="shared" si="31"/>
        <v>96.1</v>
      </c>
      <c r="AX105" s="12">
        <f t="shared" si="29"/>
        <v>82.1</v>
      </c>
      <c r="AY105" s="9"/>
      <c r="AZ105" s="12">
        <f t="shared" si="32"/>
        <v>63.4</v>
      </c>
      <c r="BA105" s="12">
        <f t="shared" si="32"/>
        <v>63.4</v>
      </c>
      <c r="BB105" s="12">
        <f t="shared" si="32"/>
        <v>66</v>
      </c>
      <c r="BC105" s="12">
        <f t="shared" si="32"/>
        <v>91</v>
      </c>
      <c r="BD105" s="12">
        <f t="shared" si="33"/>
        <v>66</v>
      </c>
      <c r="BE105" s="12">
        <f t="shared" si="20"/>
        <v>96.1</v>
      </c>
      <c r="BF105" s="12">
        <f t="shared" si="20"/>
        <v>94.199999999999989</v>
      </c>
      <c r="BG105" s="12">
        <f t="shared" si="20"/>
        <v>66</v>
      </c>
      <c r="BH105" s="12">
        <f t="shared" si="20"/>
        <v>97.399999999999991</v>
      </c>
      <c r="BI105" s="12">
        <f t="shared" si="21"/>
        <v>81.399999999999991</v>
      </c>
    </row>
    <row r="106" spans="1:61" ht="15.75" customHeight="1">
      <c r="A106" s="1" t="s">
        <v>202</v>
      </c>
      <c r="B106" s="3" t="s">
        <v>90</v>
      </c>
      <c r="C106" s="4" t="s">
        <v>8</v>
      </c>
      <c r="D106" s="4">
        <v>34</v>
      </c>
      <c r="E106" s="4">
        <v>392</v>
      </c>
      <c r="F106" s="4">
        <v>34</v>
      </c>
      <c r="G106" s="4">
        <v>392</v>
      </c>
      <c r="H106" s="4">
        <v>6.4</v>
      </c>
      <c r="I106" s="4">
        <v>0.46600000000000003</v>
      </c>
      <c r="J106" s="4">
        <v>0.432</v>
      </c>
      <c r="K106" s="4">
        <v>0.70499999999999996</v>
      </c>
      <c r="L106" s="4">
        <v>0.13600000000000001</v>
      </c>
      <c r="M106" s="4">
        <v>1.8</v>
      </c>
      <c r="N106" s="4">
        <v>7.9</v>
      </c>
      <c r="O106" s="4">
        <v>10.9</v>
      </c>
      <c r="P106" s="4">
        <v>0.9</v>
      </c>
      <c r="Q106" s="4">
        <v>1.7</v>
      </c>
      <c r="R106" s="4">
        <v>18.399999999999999</v>
      </c>
      <c r="S106" s="4">
        <v>13.4</v>
      </c>
      <c r="T106" s="4">
        <v>88</v>
      </c>
      <c r="U106" s="4">
        <v>104</v>
      </c>
      <c r="V106" s="4">
        <v>0</v>
      </c>
      <c r="W106" s="4">
        <v>-0.3</v>
      </c>
      <c r="X106" s="4">
        <v>0.4</v>
      </c>
      <c r="Y106" s="4">
        <v>0.2</v>
      </c>
      <c r="Z106" s="4">
        <v>1.6E-2</v>
      </c>
      <c r="AA106" s="13">
        <f t="shared" si="34"/>
        <v>86.940298507462686</v>
      </c>
      <c r="AB106" s="5">
        <f t="shared" si="22"/>
        <v>0.88</v>
      </c>
      <c r="AC106" s="3">
        <f t="shared" si="35"/>
        <v>-16</v>
      </c>
      <c r="AD106" s="9">
        <f t="shared" si="23"/>
        <v>0.93200000000000005</v>
      </c>
      <c r="AE106" s="16">
        <f t="shared" si="24"/>
        <v>0.81343283582089554</v>
      </c>
      <c r="AF106" s="16">
        <f t="shared" si="25"/>
        <v>0.59239130434782616</v>
      </c>
      <c r="AG106" s="9"/>
      <c r="AH106" s="9"/>
      <c r="AI106" s="12">
        <f t="shared" si="26"/>
        <v>50.6</v>
      </c>
      <c r="AJ106" s="12">
        <f t="shared" si="27"/>
        <v>33.300000000000004</v>
      </c>
      <c r="AK106" s="12">
        <f t="shared" si="27"/>
        <v>16</v>
      </c>
      <c r="AL106" s="12">
        <f t="shared" si="27"/>
        <v>24.3</v>
      </c>
      <c r="AM106" s="12">
        <f t="shared" si="27"/>
        <v>26.200000000000003</v>
      </c>
      <c r="AN106" s="12">
        <f t="shared" si="19"/>
        <v>94.8</v>
      </c>
      <c r="AO106" s="12">
        <f t="shared" si="19"/>
        <v>19.2</v>
      </c>
      <c r="AP106" s="12">
        <f t="shared" si="19"/>
        <v>21.7</v>
      </c>
      <c r="AQ106" s="12">
        <f t="shared" si="19"/>
        <v>46.7</v>
      </c>
      <c r="AR106" s="12">
        <f t="shared" si="30"/>
        <v>35.199999999999996</v>
      </c>
      <c r="AS106" s="12">
        <f t="shared" si="30"/>
        <v>12.1</v>
      </c>
      <c r="AT106" s="12">
        <f t="shared" si="30"/>
        <v>60.8</v>
      </c>
      <c r="AU106" s="12">
        <f t="shared" si="28"/>
        <v>30.800000000000011</v>
      </c>
      <c r="AV106" s="12">
        <f t="shared" si="31"/>
        <v>14.7</v>
      </c>
      <c r="AW106" s="12">
        <f t="shared" si="31"/>
        <v>19.2</v>
      </c>
      <c r="AX106" s="12">
        <f t="shared" si="29"/>
        <v>53.3</v>
      </c>
      <c r="AY106" s="9"/>
      <c r="AZ106" s="12">
        <f t="shared" si="32"/>
        <v>12.1</v>
      </c>
      <c r="BA106" s="12">
        <f t="shared" si="32"/>
        <v>43.5</v>
      </c>
      <c r="BB106" s="12">
        <f t="shared" si="32"/>
        <v>28.799999999999997</v>
      </c>
      <c r="BC106" s="12">
        <f t="shared" si="32"/>
        <v>24.3</v>
      </c>
      <c r="BD106" s="12">
        <f t="shared" si="33"/>
        <v>24.3</v>
      </c>
      <c r="BE106" s="12">
        <f t="shared" si="20"/>
        <v>19.2</v>
      </c>
      <c r="BF106" s="12">
        <f t="shared" si="20"/>
        <v>23</v>
      </c>
      <c r="BG106" s="12">
        <f t="shared" si="20"/>
        <v>24.3</v>
      </c>
      <c r="BH106" s="12">
        <f t="shared" si="20"/>
        <v>52.5</v>
      </c>
      <c r="BI106" s="12">
        <f t="shared" si="21"/>
        <v>24.3</v>
      </c>
    </row>
    <row r="107" spans="1:61" ht="15.75" customHeight="1">
      <c r="A107" s="1" t="s">
        <v>203</v>
      </c>
      <c r="B107" s="3" t="s">
        <v>93</v>
      </c>
      <c r="C107" s="4" t="s">
        <v>8</v>
      </c>
      <c r="D107" s="4">
        <v>24</v>
      </c>
      <c r="E107" s="4">
        <v>392</v>
      </c>
      <c r="F107" s="4">
        <v>24</v>
      </c>
      <c r="G107" s="4">
        <v>392</v>
      </c>
      <c r="H107" s="4">
        <v>7.9</v>
      </c>
      <c r="I107" s="4">
        <v>0.45700000000000002</v>
      </c>
      <c r="J107" s="4">
        <v>0.376</v>
      </c>
      <c r="K107" s="4">
        <v>0.22</v>
      </c>
      <c r="L107" s="4">
        <v>0.42199999999999999</v>
      </c>
      <c r="M107" s="4">
        <v>3.4</v>
      </c>
      <c r="N107" s="4">
        <v>5.8</v>
      </c>
      <c r="O107" s="4">
        <v>7.7</v>
      </c>
      <c r="P107" s="4">
        <v>1.5</v>
      </c>
      <c r="Q107" s="4">
        <v>0.2</v>
      </c>
      <c r="R107" s="4">
        <v>10.4</v>
      </c>
      <c r="S107" s="4">
        <v>17</v>
      </c>
      <c r="T107" s="4">
        <v>95</v>
      </c>
      <c r="U107" s="4">
        <v>101</v>
      </c>
      <c r="V107" s="4">
        <v>0</v>
      </c>
      <c r="W107" s="4">
        <v>0</v>
      </c>
      <c r="X107" s="4">
        <v>0.6</v>
      </c>
      <c r="Y107" s="4">
        <v>0.6</v>
      </c>
      <c r="Z107" s="4">
        <v>6.4000000000000001E-2</v>
      </c>
      <c r="AA107" s="13">
        <f t="shared" si="34"/>
        <v>85.261194029850742</v>
      </c>
      <c r="AB107" s="5">
        <f t="shared" si="22"/>
        <v>0.95</v>
      </c>
      <c r="AC107" s="3">
        <f t="shared" si="35"/>
        <v>-6</v>
      </c>
      <c r="AD107" s="9">
        <f t="shared" si="23"/>
        <v>0.91400000000000003</v>
      </c>
      <c r="AE107" s="16">
        <f t="shared" si="24"/>
        <v>0.45294117647058824</v>
      </c>
      <c r="AF107" s="16">
        <f t="shared" si="25"/>
        <v>0.74038461538461542</v>
      </c>
      <c r="AG107" s="9"/>
      <c r="AH107" s="9"/>
      <c r="AI107" s="12">
        <f t="shared" si="26"/>
        <v>30.099999999999998</v>
      </c>
      <c r="AJ107" s="12">
        <f t="shared" si="27"/>
        <v>33.300000000000004</v>
      </c>
      <c r="AK107" s="12">
        <f t="shared" si="27"/>
        <v>23.7</v>
      </c>
      <c r="AL107" s="12">
        <f t="shared" si="27"/>
        <v>21.7</v>
      </c>
      <c r="AM107" s="12">
        <f t="shared" si="27"/>
        <v>13.4</v>
      </c>
      <c r="AN107" s="12">
        <f t="shared" si="19"/>
        <v>32.6</v>
      </c>
      <c r="AO107" s="12">
        <f t="shared" si="19"/>
        <v>91.600000000000009</v>
      </c>
      <c r="AP107" s="12">
        <f t="shared" si="19"/>
        <v>45.5</v>
      </c>
      <c r="AQ107" s="12">
        <f t="shared" si="19"/>
        <v>21.099999999999998</v>
      </c>
      <c r="AR107" s="12">
        <f t="shared" si="30"/>
        <v>17.299999999999997</v>
      </c>
      <c r="AS107" s="12">
        <f t="shared" si="30"/>
        <v>31.4</v>
      </c>
      <c r="AT107" s="12">
        <f t="shared" si="30"/>
        <v>15.299999999999999</v>
      </c>
      <c r="AU107" s="12">
        <f t="shared" si="28"/>
        <v>83.4</v>
      </c>
      <c r="AV107" s="12">
        <f t="shared" si="31"/>
        <v>41</v>
      </c>
      <c r="AW107" s="12">
        <f t="shared" si="31"/>
        <v>30.099999999999998</v>
      </c>
      <c r="AX107" s="12">
        <f t="shared" si="29"/>
        <v>71.2</v>
      </c>
      <c r="AY107" s="9"/>
      <c r="AZ107" s="12">
        <f t="shared" si="32"/>
        <v>28.199999999999996</v>
      </c>
      <c r="BA107" s="12">
        <f t="shared" si="32"/>
        <v>53.2</v>
      </c>
      <c r="BB107" s="12">
        <f t="shared" si="32"/>
        <v>42.9</v>
      </c>
      <c r="BC107" s="12">
        <f t="shared" si="32"/>
        <v>45.5</v>
      </c>
      <c r="BD107" s="12">
        <f t="shared" si="33"/>
        <v>21.7</v>
      </c>
      <c r="BE107" s="12">
        <f t="shared" si="20"/>
        <v>30.099999999999998</v>
      </c>
      <c r="BF107" s="12">
        <f t="shared" si="20"/>
        <v>43.5</v>
      </c>
      <c r="BG107" s="12">
        <f t="shared" si="20"/>
        <v>21.7</v>
      </c>
      <c r="BH107" s="12">
        <f t="shared" si="20"/>
        <v>19.2</v>
      </c>
      <c r="BI107" s="12">
        <f t="shared" si="21"/>
        <v>40.300000000000004</v>
      </c>
    </row>
    <row r="108" spans="1:61" ht="15.75" customHeight="1">
      <c r="A108" s="1" t="s">
        <v>204</v>
      </c>
      <c r="B108" s="3" t="s">
        <v>85</v>
      </c>
      <c r="C108" s="4" t="s">
        <v>8</v>
      </c>
      <c r="D108" s="4">
        <v>16</v>
      </c>
      <c r="E108" s="4">
        <v>379</v>
      </c>
      <c r="F108" s="4">
        <v>16</v>
      </c>
      <c r="G108" s="4">
        <v>379</v>
      </c>
      <c r="H108" s="4">
        <v>9.3000000000000007</v>
      </c>
      <c r="I108" s="4">
        <v>0.45100000000000001</v>
      </c>
      <c r="J108" s="4">
        <v>0.40100000000000002</v>
      </c>
      <c r="K108" s="4">
        <v>0.52700000000000002</v>
      </c>
      <c r="L108" s="4">
        <v>0.20599999999999999</v>
      </c>
      <c r="M108" s="4">
        <v>0.3</v>
      </c>
      <c r="N108" s="4">
        <v>5.9</v>
      </c>
      <c r="O108" s="4">
        <v>23.7</v>
      </c>
      <c r="P108" s="4">
        <v>2.2999999999999998</v>
      </c>
      <c r="Q108" s="4">
        <v>0.5</v>
      </c>
      <c r="R108" s="4">
        <v>17.8</v>
      </c>
      <c r="S108" s="4">
        <v>20.5</v>
      </c>
      <c r="T108" s="4">
        <v>88</v>
      </c>
      <c r="U108" s="4">
        <v>109</v>
      </c>
      <c r="V108" s="4">
        <v>0</v>
      </c>
      <c r="W108" s="4">
        <v>-0.5</v>
      </c>
      <c r="X108" s="4">
        <v>0.2</v>
      </c>
      <c r="Y108" s="4">
        <v>-0.3</v>
      </c>
      <c r="Z108" s="4">
        <v>-3.1E-2</v>
      </c>
      <c r="AA108" s="13">
        <f t="shared" si="34"/>
        <v>84.141791044776113</v>
      </c>
      <c r="AB108" s="5">
        <f t="shared" si="22"/>
        <v>0.88</v>
      </c>
      <c r="AC108" s="3">
        <f t="shared" si="35"/>
        <v>-21</v>
      </c>
      <c r="AD108" s="9">
        <f t="shared" si="23"/>
        <v>0.90200000000000002</v>
      </c>
      <c r="AE108" s="16">
        <f t="shared" si="24"/>
        <v>1.1560975609756097</v>
      </c>
      <c r="AF108" s="16">
        <f t="shared" si="25"/>
        <v>1.3314606741573032</v>
      </c>
      <c r="AG108" s="9"/>
      <c r="AH108" s="9"/>
      <c r="AI108" s="12">
        <f t="shared" si="26"/>
        <v>16.600000000000001</v>
      </c>
      <c r="AJ108" s="12">
        <f t="shared" si="27"/>
        <v>32</v>
      </c>
      <c r="AK108" s="12">
        <f t="shared" si="27"/>
        <v>29.4</v>
      </c>
      <c r="AL108" s="12">
        <f t="shared" si="27"/>
        <v>21.099999999999998</v>
      </c>
      <c r="AM108" s="12">
        <f t="shared" si="27"/>
        <v>20.5</v>
      </c>
      <c r="AN108" s="12">
        <f t="shared" si="19"/>
        <v>79.400000000000006</v>
      </c>
      <c r="AO108" s="12">
        <f t="shared" si="19"/>
        <v>40.300000000000004</v>
      </c>
      <c r="AP108" s="12">
        <f t="shared" si="19"/>
        <v>7.0000000000000009</v>
      </c>
      <c r="AQ108" s="12">
        <f t="shared" si="19"/>
        <v>22.400000000000002</v>
      </c>
      <c r="AR108" s="12">
        <f t="shared" si="30"/>
        <v>84.6</v>
      </c>
      <c r="AS108" s="12">
        <f t="shared" si="30"/>
        <v>73</v>
      </c>
      <c r="AT108" s="12">
        <f t="shared" si="30"/>
        <v>19.2</v>
      </c>
      <c r="AU108" s="12">
        <f t="shared" si="28"/>
        <v>32.099999999999994</v>
      </c>
      <c r="AV108" s="12">
        <f t="shared" si="31"/>
        <v>66</v>
      </c>
      <c r="AW108" s="12">
        <f t="shared" si="31"/>
        <v>19.2</v>
      </c>
      <c r="AX108" s="12">
        <f t="shared" si="29"/>
        <v>27.600000000000009</v>
      </c>
      <c r="AY108" s="9"/>
      <c r="AZ108" s="12">
        <f t="shared" si="32"/>
        <v>7.6</v>
      </c>
      <c r="BA108" s="12">
        <f t="shared" si="32"/>
        <v>32</v>
      </c>
      <c r="BB108" s="12">
        <f t="shared" si="32"/>
        <v>6.4</v>
      </c>
      <c r="BC108" s="12">
        <f t="shared" si="32"/>
        <v>16.600000000000001</v>
      </c>
      <c r="BD108" s="12">
        <f t="shared" si="33"/>
        <v>21.099999999999998</v>
      </c>
      <c r="BE108" s="12">
        <f t="shared" si="20"/>
        <v>19.2</v>
      </c>
      <c r="BF108" s="12">
        <f t="shared" si="20"/>
        <v>17.299999999999997</v>
      </c>
      <c r="BG108" s="12">
        <f t="shared" si="20"/>
        <v>21.099999999999998</v>
      </c>
      <c r="BH108" s="12">
        <f t="shared" si="20"/>
        <v>79.400000000000006</v>
      </c>
      <c r="BI108" s="12">
        <f t="shared" si="21"/>
        <v>73</v>
      </c>
    </row>
    <row r="109" spans="1:61" ht="15.75" customHeight="1">
      <c r="A109" s="1" t="s">
        <v>205</v>
      </c>
      <c r="B109" s="3" t="s">
        <v>110</v>
      </c>
      <c r="C109" s="4" t="s">
        <v>8</v>
      </c>
      <c r="D109" s="4">
        <v>29</v>
      </c>
      <c r="E109" s="4">
        <v>379</v>
      </c>
      <c r="F109" s="4">
        <v>29</v>
      </c>
      <c r="G109" s="4">
        <v>379</v>
      </c>
      <c r="H109" s="4">
        <v>5.4</v>
      </c>
      <c r="I109" s="4">
        <v>0.39500000000000002</v>
      </c>
      <c r="J109" s="4">
        <v>0.36699999999999999</v>
      </c>
      <c r="K109" s="4">
        <v>0.51900000000000002</v>
      </c>
      <c r="L109" s="4">
        <v>0.16500000000000001</v>
      </c>
      <c r="M109" s="4">
        <v>1.9</v>
      </c>
      <c r="N109" s="4">
        <v>4.3</v>
      </c>
      <c r="O109" s="4">
        <v>24.8</v>
      </c>
      <c r="P109" s="4">
        <v>2.2000000000000002</v>
      </c>
      <c r="Q109" s="4">
        <v>0.2</v>
      </c>
      <c r="R109" s="4">
        <v>28.6</v>
      </c>
      <c r="S109" s="4">
        <v>14.4</v>
      </c>
      <c r="T109" s="4">
        <v>80</v>
      </c>
      <c r="U109" s="4">
        <v>111</v>
      </c>
      <c r="V109" s="4">
        <v>0</v>
      </c>
      <c r="W109" s="4">
        <v>-0.7</v>
      </c>
      <c r="X109" s="4">
        <v>0.1</v>
      </c>
      <c r="Y109" s="4">
        <v>-0.6</v>
      </c>
      <c r="Z109" s="4">
        <v>-6.4000000000000001E-2</v>
      </c>
      <c r="AA109" s="13">
        <f t="shared" si="34"/>
        <v>73.694029850746261</v>
      </c>
      <c r="AB109" s="5">
        <f t="shared" si="22"/>
        <v>0.8</v>
      </c>
      <c r="AC109" s="3">
        <f t="shared" si="35"/>
        <v>-31</v>
      </c>
      <c r="AD109" s="9">
        <f t="shared" si="23"/>
        <v>0.79</v>
      </c>
      <c r="AE109" s="16">
        <f t="shared" si="24"/>
        <v>1.7222222222222223</v>
      </c>
      <c r="AF109" s="16">
        <f t="shared" si="25"/>
        <v>0.86713286713286708</v>
      </c>
      <c r="AG109" s="9"/>
      <c r="AH109" s="9"/>
      <c r="AI109" s="12">
        <f t="shared" si="26"/>
        <v>41</v>
      </c>
      <c r="AJ109" s="12">
        <f t="shared" si="27"/>
        <v>32</v>
      </c>
      <c r="AK109" s="12">
        <f t="shared" si="27"/>
        <v>12.1</v>
      </c>
      <c r="AL109" s="12">
        <f t="shared" si="27"/>
        <v>9.6</v>
      </c>
      <c r="AM109" s="12">
        <f t="shared" si="27"/>
        <v>10.8</v>
      </c>
      <c r="AN109" s="12">
        <f t="shared" si="19"/>
        <v>78.8</v>
      </c>
      <c r="AO109" s="12">
        <f t="shared" si="19"/>
        <v>28.799999999999997</v>
      </c>
      <c r="AP109" s="12">
        <f t="shared" si="19"/>
        <v>23</v>
      </c>
      <c r="AQ109" s="12">
        <f t="shared" si="19"/>
        <v>6.4</v>
      </c>
      <c r="AR109" s="12">
        <f t="shared" si="30"/>
        <v>87.1</v>
      </c>
      <c r="AS109" s="12">
        <f t="shared" si="30"/>
        <v>69.8</v>
      </c>
      <c r="AT109" s="12">
        <f t="shared" si="30"/>
        <v>15.299999999999999</v>
      </c>
      <c r="AU109" s="12">
        <f t="shared" si="28"/>
        <v>4.5</v>
      </c>
      <c r="AV109" s="12">
        <f t="shared" si="31"/>
        <v>19.8</v>
      </c>
      <c r="AW109" s="12">
        <f t="shared" si="31"/>
        <v>11.5</v>
      </c>
      <c r="AX109" s="12">
        <f t="shared" si="29"/>
        <v>18.600000000000009</v>
      </c>
      <c r="AY109" s="9"/>
      <c r="AZ109" s="12">
        <f t="shared" si="32"/>
        <v>3.8</v>
      </c>
      <c r="BA109" s="12">
        <f t="shared" si="32"/>
        <v>21.099999999999998</v>
      </c>
      <c r="BB109" s="12">
        <f t="shared" si="32"/>
        <v>2.5</v>
      </c>
      <c r="BC109" s="12">
        <f t="shared" si="32"/>
        <v>10.8</v>
      </c>
      <c r="BD109" s="12">
        <f t="shared" si="33"/>
        <v>9.6</v>
      </c>
      <c r="BE109" s="12">
        <f t="shared" si="20"/>
        <v>11.5</v>
      </c>
      <c r="BF109" s="12">
        <f t="shared" si="20"/>
        <v>10.199999999999999</v>
      </c>
      <c r="BG109" s="12">
        <f t="shared" si="20"/>
        <v>9.6</v>
      </c>
      <c r="BH109" s="12">
        <f t="shared" si="20"/>
        <v>93.5</v>
      </c>
      <c r="BI109" s="12">
        <f t="shared" si="21"/>
        <v>50</v>
      </c>
    </row>
    <row r="110" spans="1:61" ht="15.75" customHeight="1">
      <c r="A110" s="1" t="s">
        <v>206</v>
      </c>
      <c r="B110" s="3" t="s">
        <v>104</v>
      </c>
      <c r="C110" s="4" t="s">
        <v>91</v>
      </c>
      <c r="D110" s="4">
        <v>26</v>
      </c>
      <c r="E110" s="4">
        <v>352</v>
      </c>
      <c r="F110" s="4">
        <v>26</v>
      </c>
      <c r="G110" s="4">
        <v>352</v>
      </c>
      <c r="H110" s="4">
        <v>21</v>
      </c>
      <c r="I110" s="4">
        <v>0.61199999999999999</v>
      </c>
      <c r="J110" s="4">
        <v>0.57499999999999996</v>
      </c>
      <c r="K110" s="4">
        <v>2.3E-2</v>
      </c>
      <c r="L110" s="4">
        <v>0.46</v>
      </c>
      <c r="M110" s="4">
        <v>11.5</v>
      </c>
      <c r="N110" s="4">
        <v>17.2</v>
      </c>
      <c r="O110" s="4">
        <v>6.8</v>
      </c>
      <c r="P110" s="4">
        <v>3.3</v>
      </c>
      <c r="Q110" s="4">
        <v>4.5999999999999996</v>
      </c>
      <c r="R110" s="4">
        <v>11.1</v>
      </c>
      <c r="S110" s="4">
        <v>15</v>
      </c>
      <c r="T110" s="4">
        <v>123</v>
      </c>
      <c r="U110" s="4">
        <v>91</v>
      </c>
      <c r="V110" s="4">
        <v>0</v>
      </c>
      <c r="W110" s="4">
        <v>1.1000000000000001</v>
      </c>
      <c r="X110" s="4">
        <v>1.1000000000000001</v>
      </c>
      <c r="Y110" s="4">
        <v>2.2000000000000002</v>
      </c>
      <c r="Z110" s="4">
        <v>0.25</v>
      </c>
      <c r="AA110" s="13">
        <f t="shared" si="34"/>
        <v>114.17910447761193</v>
      </c>
      <c r="AB110" s="5">
        <f t="shared" si="22"/>
        <v>1.23</v>
      </c>
      <c r="AC110" s="3">
        <f t="shared" si="35"/>
        <v>32</v>
      </c>
      <c r="AD110" s="9">
        <f t="shared" si="23"/>
        <v>1.224</v>
      </c>
      <c r="AE110" s="16">
        <f t="shared" si="24"/>
        <v>0.45333333333333331</v>
      </c>
      <c r="AF110" s="16">
        <f t="shared" si="25"/>
        <v>0.61261261261261257</v>
      </c>
      <c r="AG110" s="9"/>
      <c r="AH110" s="9"/>
      <c r="AI110" s="12">
        <f t="shared" si="26"/>
        <v>32.6</v>
      </c>
      <c r="AJ110" s="12">
        <f t="shared" si="27"/>
        <v>31.4</v>
      </c>
      <c r="AK110" s="12">
        <f t="shared" si="27"/>
        <v>93.5</v>
      </c>
      <c r="AL110" s="12">
        <f t="shared" si="27"/>
        <v>94.199999999999989</v>
      </c>
      <c r="AM110" s="12">
        <f t="shared" si="27"/>
        <v>91.600000000000009</v>
      </c>
      <c r="AN110" s="12">
        <f t="shared" si="19"/>
        <v>12.1</v>
      </c>
      <c r="AO110" s="12">
        <f t="shared" si="19"/>
        <v>95.5</v>
      </c>
      <c r="AP110" s="12">
        <f t="shared" si="19"/>
        <v>93.5</v>
      </c>
      <c r="AQ110" s="12">
        <f t="shared" si="19"/>
        <v>93.5</v>
      </c>
      <c r="AR110" s="12">
        <f t="shared" si="30"/>
        <v>12.8</v>
      </c>
      <c r="AS110" s="12">
        <f t="shared" si="30"/>
        <v>96.1</v>
      </c>
      <c r="AT110" s="12">
        <f t="shared" si="30"/>
        <v>92.9</v>
      </c>
      <c r="AU110" s="12">
        <f t="shared" si="28"/>
        <v>78.3</v>
      </c>
      <c r="AV110" s="12">
        <f t="shared" si="31"/>
        <v>26.900000000000002</v>
      </c>
      <c r="AW110" s="12">
        <f t="shared" si="31"/>
        <v>99.3</v>
      </c>
      <c r="AX110" s="12">
        <f t="shared" si="29"/>
        <v>98.1</v>
      </c>
      <c r="AY110" s="9"/>
      <c r="AZ110" s="12">
        <f t="shared" si="32"/>
        <v>68.5</v>
      </c>
      <c r="BA110" s="12">
        <f t="shared" si="32"/>
        <v>73.7</v>
      </c>
      <c r="BB110" s="12">
        <f t="shared" si="32"/>
        <v>71.7</v>
      </c>
      <c r="BC110" s="12">
        <f t="shared" si="32"/>
        <v>98</v>
      </c>
      <c r="BD110" s="12">
        <f t="shared" si="33"/>
        <v>94.199999999999989</v>
      </c>
      <c r="BE110" s="12">
        <f t="shared" si="20"/>
        <v>99.3</v>
      </c>
      <c r="BF110" s="12">
        <f t="shared" si="20"/>
        <v>100</v>
      </c>
      <c r="BG110" s="12">
        <f t="shared" si="20"/>
        <v>94.199999999999989</v>
      </c>
      <c r="BH110" s="12">
        <f t="shared" si="20"/>
        <v>19.8</v>
      </c>
      <c r="BI110" s="12">
        <f t="shared" si="21"/>
        <v>26.900000000000002</v>
      </c>
    </row>
    <row r="111" spans="1:61" ht="15.75" customHeight="1">
      <c r="A111" s="1" t="s">
        <v>207</v>
      </c>
      <c r="B111" s="3" t="s">
        <v>101</v>
      </c>
      <c r="C111" s="4" t="s">
        <v>86</v>
      </c>
      <c r="D111" s="4">
        <v>12</v>
      </c>
      <c r="E111" s="4">
        <v>351</v>
      </c>
      <c r="F111" s="4">
        <v>12</v>
      </c>
      <c r="G111" s="4">
        <v>351</v>
      </c>
      <c r="H111" s="4">
        <v>16</v>
      </c>
      <c r="I111" s="4">
        <v>0.55200000000000005</v>
      </c>
      <c r="J111" s="4">
        <v>0.52900000000000003</v>
      </c>
      <c r="K111" s="4">
        <v>0.29799999999999999</v>
      </c>
      <c r="L111" s="4">
        <v>0.183</v>
      </c>
      <c r="M111" s="4">
        <v>2.9</v>
      </c>
      <c r="N111" s="4">
        <v>7.8</v>
      </c>
      <c r="O111" s="4">
        <v>19.899999999999999</v>
      </c>
      <c r="P111" s="4">
        <v>2.9</v>
      </c>
      <c r="Q111" s="4">
        <v>0.7</v>
      </c>
      <c r="R111" s="4">
        <v>13.1</v>
      </c>
      <c r="S111" s="4">
        <v>16.2</v>
      </c>
      <c r="T111" s="4">
        <v>109</v>
      </c>
      <c r="U111" s="4">
        <v>100</v>
      </c>
      <c r="V111" s="4">
        <v>0</v>
      </c>
      <c r="W111" s="4">
        <v>0.6</v>
      </c>
      <c r="X111" s="4">
        <v>0.6</v>
      </c>
      <c r="Y111" s="4">
        <v>1.2</v>
      </c>
      <c r="Z111" s="4">
        <v>0.14099999999999999</v>
      </c>
      <c r="AA111" s="13">
        <f t="shared" si="34"/>
        <v>102.98507462686568</v>
      </c>
      <c r="AB111" s="5">
        <f t="shared" si="22"/>
        <v>1.0900000000000001</v>
      </c>
      <c r="AC111" s="3">
        <f t="shared" si="35"/>
        <v>9</v>
      </c>
      <c r="AD111" s="9">
        <f t="shared" si="23"/>
        <v>1.1040000000000001</v>
      </c>
      <c r="AE111" s="16">
        <f t="shared" si="24"/>
        <v>1.228395061728395</v>
      </c>
      <c r="AF111" s="16">
        <f t="shared" si="25"/>
        <v>1.5190839694656488</v>
      </c>
      <c r="AG111" s="9"/>
      <c r="AH111" s="9"/>
      <c r="AI111" s="12">
        <f t="shared" si="26"/>
        <v>12.8</v>
      </c>
      <c r="AJ111" s="12">
        <f t="shared" si="27"/>
        <v>30.7</v>
      </c>
      <c r="AK111" s="12">
        <f t="shared" si="27"/>
        <v>71.7</v>
      </c>
      <c r="AL111" s="12">
        <f t="shared" si="27"/>
        <v>69.199999999999989</v>
      </c>
      <c r="AM111" s="12">
        <f t="shared" si="27"/>
        <v>76.2</v>
      </c>
      <c r="AN111" s="12">
        <f t="shared" si="19"/>
        <v>39.700000000000003</v>
      </c>
      <c r="AO111" s="12">
        <f t="shared" si="19"/>
        <v>32</v>
      </c>
      <c r="AP111" s="12">
        <f t="shared" si="19"/>
        <v>39.700000000000003</v>
      </c>
      <c r="AQ111" s="12">
        <f t="shared" si="19"/>
        <v>44.800000000000004</v>
      </c>
      <c r="AR111" s="12">
        <f t="shared" si="30"/>
        <v>75</v>
      </c>
      <c r="AS111" s="12">
        <f t="shared" si="30"/>
        <v>92.300000000000011</v>
      </c>
      <c r="AT111" s="12">
        <f t="shared" si="30"/>
        <v>26.200000000000003</v>
      </c>
      <c r="AU111" s="12">
        <f t="shared" si="28"/>
        <v>66.699999999999989</v>
      </c>
      <c r="AV111" s="12">
        <f t="shared" si="31"/>
        <v>33.900000000000006</v>
      </c>
      <c r="AW111" s="12">
        <f t="shared" si="31"/>
        <v>78.8</v>
      </c>
      <c r="AX111" s="12">
        <f t="shared" si="29"/>
        <v>79.5</v>
      </c>
      <c r="AY111" s="9"/>
      <c r="AZ111" s="12">
        <f t="shared" si="32"/>
        <v>58.3</v>
      </c>
      <c r="BA111" s="12">
        <f t="shared" si="32"/>
        <v>53.2</v>
      </c>
      <c r="BB111" s="12">
        <f t="shared" si="32"/>
        <v>56.399999999999991</v>
      </c>
      <c r="BC111" s="12">
        <f t="shared" si="32"/>
        <v>83.3</v>
      </c>
      <c r="BD111" s="12">
        <f t="shared" si="33"/>
        <v>69.199999999999989</v>
      </c>
      <c r="BE111" s="12">
        <f t="shared" si="20"/>
        <v>78.8</v>
      </c>
      <c r="BF111" s="12">
        <f t="shared" si="20"/>
        <v>83.899999999999991</v>
      </c>
      <c r="BG111" s="12">
        <f t="shared" si="20"/>
        <v>69.199999999999989</v>
      </c>
      <c r="BH111" s="12">
        <f t="shared" si="20"/>
        <v>83.899999999999991</v>
      </c>
      <c r="BI111" s="12">
        <f t="shared" si="21"/>
        <v>80.7</v>
      </c>
    </row>
    <row r="112" spans="1:61" ht="15.75" customHeight="1">
      <c r="A112" s="1" t="s">
        <v>208</v>
      </c>
      <c r="B112" s="3" t="s">
        <v>99</v>
      </c>
      <c r="C112" s="4" t="s">
        <v>86</v>
      </c>
      <c r="D112" s="4">
        <v>31</v>
      </c>
      <c r="E112" s="4">
        <v>336</v>
      </c>
      <c r="F112" s="4">
        <v>31</v>
      </c>
      <c r="G112" s="4">
        <v>336</v>
      </c>
      <c r="H112" s="4">
        <v>10.6</v>
      </c>
      <c r="I112" s="4">
        <v>0.51700000000000002</v>
      </c>
      <c r="J112" s="4">
        <v>0.50600000000000001</v>
      </c>
      <c r="K112" s="4">
        <v>0.61599999999999999</v>
      </c>
      <c r="L112" s="4">
        <v>0.23300000000000001</v>
      </c>
      <c r="M112" s="4">
        <v>5.4</v>
      </c>
      <c r="N112" s="4">
        <v>7.8</v>
      </c>
      <c r="O112" s="4">
        <v>4.3</v>
      </c>
      <c r="P112" s="4">
        <v>2.4</v>
      </c>
      <c r="Q112" s="4">
        <v>3</v>
      </c>
      <c r="R112" s="4">
        <v>13.7</v>
      </c>
      <c r="S112" s="4">
        <v>15</v>
      </c>
      <c r="T112" s="4">
        <v>96</v>
      </c>
      <c r="U112" s="4">
        <v>108</v>
      </c>
      <c r="V112" s="4">
        <v>0</v>
      </c>
      <c r="W112" s="4">
        <v>0</v>
      </c>
      <c r="X112" s="4">
        <v>0.2</v>
      </c>
      <c r="Y112" s="4">
        <v>0.2</v>
      </c>
      <c r="Z112" s="4">
        <v>2.5999999999999999E-2</v>
      </c>
      <c r="AA112" s="13">
        <f t="shared" si="34"/>
        <v>96.455223880597003</v>
      </c>
      <c r="AB112" s="5">
        <f t="shared" si="22"/>
        <v>0.96</v>
      </c>
      <c r="AC112" s="3">
        <f t="shared" si="35"/>
        <v>-12</v>
      </c>
      <c r="AD112" s="9">
        <f t="shared" si="23"/>
        <v>1.034</v>
      </c>
      <c r="AE112" s="16">
        <f t="shared" si="24"/>
        <v>0.28666666666666668</v>
      </c>
      <c r="AF112" s="16">
        <f t="shared" si="25"/>
        <v>0.31386861313868614</v>
      </c>
      <c r="AG112" s="9"/>
      <c r="AH112" s="9"/>
      <c r="AI112" s="12">
        <f t="shared" si="26"/>
        <v>44.2</v>
      </c>
      <c r="AJ112" s="12">
        <f t="shared" si="27"/>
        <v>30.099999999999998</v>
      </c>
      <c r="AK112" s="12">
        <f t="shared" si="27"/>
        <v>35.799999999999997</v>
      </c>
      <c r="AL112" s="12">
        <f t="shared" si="27"/>
        <v>47.4</v>
      </c>
      <c r="AM112" s="12">
        <f t="shared" si="27"/>
        <v>65.3</v>
      </c>
      <c r="AN112" s="12">
        <f t="shared" si="19"/>
        <v>89.1</v>
      </c>
      <c r="AO112" s="12">
        <f t="shared" si="19"/>
        <v>46.1</v>
      </c>
      <c r="AP112" s="12">
        <f t="shared" si="19"/>
        <v>61.5</v>
      </c>
      <c r="AQ112" s="12">
        <f t="shared" si="19"/>
        <v>44.800000000000004</v>
      </c>
      <c r="AR112" s="12">
        <f t="shared" si="30"/>
        <v>8.3000000000000007</v>
      </c>
      <c r="AS112" s="12">
        <f t="shared" si="30"/>
        <v>78.2</v>
      </c>
      <c r="AT112" s="12">
        <f t="shared" si="30"/>
        <v>80.100000000000009</v>
      </c>
      <c r="AU112" s="12">
        <f t="shared" si="28"/>
        <v>60.9</v>
      </c>
      <c r="AV112" s="12">
        <f t="shared" si="31"/>
        <v>26.900000000000002</v>
      </c>
      <c r="AW112" s="12">
        <f t="shared" si="31"/>
        <v>33.900000000000006</v>
      </c>
      <c r="AX112" s="12">
        <f t="shared" si="29"/>
        <v>34</v>
      </c>
      <c r="AY112" s="9"/>
      <c r="AZ112" s="12">
        <f t="shared" si="32"/>
        <v>28.199999999999996</v>
      </c>
      <c r="BA112" s="12">
        <f t="shared" si="32"/>
        <v>32</v>
      </c>
      <c r="BB112" s="12">
        <f t="shared" si="32"/>
        <v>28.799999999999997</v>
      </c>
      <c r="BC112" s="12">
        <f t="shared" si="32"/>
        <v>27.500000000000004</v>
      </c>
      <c r="BD112" s="12">
        <f t="shared" si="33"/>
        <v>47.4</v>
      </c>
      <c r="BE112" s="12">
        <f t="shared" si="20"/>
        <v>33.900000000000006</v>
      </c>
      <c r="BF112" s="12">
        <f t="shared" si="20"/>
        <v>26.900000000000002</v>
      </c>
      <c r="BG112" s="12">
        <f t="shared" si="20"/>
        <v>47.4</v>
      </c>
      <c r="BH112" s="12">
        <f t="shared" si="20"/>
        <v>9.6</v>
      </c>
      <c r="BI112" s="12">
        <f t="shared" si="21"/>
        <v>12.1</v>
      </c>
    </row>
    <row r="113" spans="1:61" ht="15.75" customHeight="1">
      <c r="A113" s="1" t="s">
        <v>209</v>
      </c>
      <c r="B113" s="3" t="s">
        <v>85</v>
      </c>
      <c r="C113" s="4" t="s">
        <v>8</v>
      </c>
      <c r="D113" s="4">
        <v>21</v>
      </c>
      <c r="E113" s="4">
        <v>335</v>
      </c>
      <c r="F113" s="4">
        <v>21</v>
      </c>
      <c r="G113" s="4">
        <v>335</v>
      </c>
      <c r="H113" s="4">
        <v>10.6</v>
      </c>
      <c r="I113" s="4">
        <v>0.53500000000000003</v>
      </c>
      <c r="J113" s="4">
        <v>0.47299999999999998</v>
      </c>
      <c r="K113" s="4">
        <v>0.26700000000000002</v>
      </c>
      <c r="L113" s="4">
        <v>0.307</v>
      </c>
      <c r="M113" s="4">
        <v>2.2000000000000002</v>
      </c>
      <c r="N113" s="4">
        <v>6.8</v>
      </c>
      <c r="O113" s="4">
        <v>26.6</v>
      </c>
      <c r="P113" s="4">
        <v>2.2999999999999998</v>
      </c>
      <c r="Q113" s="4">
        <v>0.3</v>
      </c>
      <c r="R113" s="4">
        <v>22.7</v>
      </c>
      <c r="S113" s="4">
        <v>14.7</v>
      </c>
      <c r="T113" s="4">
        <v>101</v>
      </c>
      <c r="U113" s="4">
        <v>109</v>
      </c>
      <c r="V113" s="4">
        <v>0</v>
      </c>
      <c r="W113" s="4">
        <v>0.2</v>
      </c>
      <c r="X113" s="4">
        <v>0.1</v>
      </c>
      <c r="Y113" s="4">
        <v>0.4</v>
      </c>
      <c r="Z113" s="4">
        <v>4.5999999999999999E-2</v>
      </c>
      <c r="AA113" s="13">
        <f t="shared" si="34"/>
        <v>99.81343283582089</v>
      </c>
      <c r="AB113" s="5">
        <f t="shared" si="22"/>
        <v>1.01</v>
      </c>
      <c r="AC113" s="3">
        <f t="shared" si="35"/>
        <v>-8</v>
      </c>
      <c r="AD113" s="9">
        <f t="shared" si="23"/>
        <v>1.07</v>
      </c>
      <c r="AE113" s="16">
        <f t="shared" si="24"/>
        <v>1.8095238095238098</v>
      </c>
      <c r="AF113" s="16">
        <f t="shared" si="25"/>
        <v>1.1718061674008811</v>
      </c>
      <c r="AG113" s="9"/>
      <c r="AH113" s="9"/>
      <c r="AI113" s="12">
        <f t="shared" si="26"/>
        <v>25</v>
      </c>
      <c r="AJ113" s="12">
        <f t="shared" si="27"/>
        <v>29.4</v>
      </c>
      <c r="AK113" s="12">
        <f t="shared" si="27"/>
        <v>35.799999999999997</v>
      </c>
      <c r="AL113" s="12">
        <f t="shared" si="27"/>
        <v>62.8</v>
      </c>
      <c r="AM113" s="12">
        <f t="shared" si="27"/>
        <v>48</v>
      </c>
      <c r="AN113" s="12">
        <f t="shared" si="19"/>
        <v>37.1</v>
      </c>
      <c r="AO113" s="12">
        <f t="shared" si="19"/>
        <v>69.199999999999989</v>
      </c>
      <c r="AP113" s="12">
        <f t="shared" si="19"/>
        <v>26.200000000000003</v>
      </c>
      <c r="AQ113" s="12">
        <f t="shared" si="19"/>
        <v>29.4</v>
      </c>
      <c r="AR113" s="12">
        <f t="shared" si="30"/>
        <v>90.3</v>
      </c>
      <c r="AS113" s="12">
        <f t="shared" si="30"/>
        <v>73</v>
      </c>
      <c r="AT113" s="12">
        <f t="shared" si="30"/>
        <v>17.299999999999997</v>
      </c>
      <c r="AU113" s="12">
        <f t="shared" si="28"/>
        <v>14.799999999999997</v>
      </c>
      <c r="AV113" s="12">
        <f t="shared" si="31"/>
        <v>22.400000000000002</v>
      </c>
      <c r="AW113" s="12">
        <f t="shared" si="31"/>
        <v>51.2</v>
      </c>
      <c r="AX113" s="12">
        <f t="shared" si="29"/>
        <v>27.600000000000009</v>
      </c>
      <c r="AY113" s="9"/>
      <c r="AZ113" s="12">
        <f t="shared" si="32"/>
        <v>44.800000000000004</v>
      </c>
      <c r="BA113" s="12">
        <f t="shared" si="32"/>
        <v>21.099999999999998</v>
      </c>
      <c r="BB113" s="12">
        <f t="shared" si="32"/>
        <v>37.799999999999997</v>
      </c>
      <c r="BC113" s="12">
        <f t="shared" si="32"/>
        <v>38.4</v>
      </c>
      <c r="BD113" s="12">
        <f t="shared" si="33"/>
        <v>62.8</v>
      </c>
      <c r="BE113" s="12">
        <f t="shared" si="20"/>
        <v>51.2</v>
      </c>
      <c r="BF113" s="12">
        <f t="shared" si="20"/>
        <v>37.799999999999997</v>
      </c>
      <c r="BG113" s="12">
        <f t="shared" si="20"/>
        <v>62.8</v>
      </c>
      <c r="BH113" s="12">
        <f t="shared" si="20"/>
        <v>96.1</v>
      </c>
      <c r="BI113" s="12">
        <f t="shared" si="21"/>
        <v>64.7</v>
      </c>
    </row>
    <row r="114" spans="1:61" ht="15.75" customHeight="1">
      <c r="A114" s="1" t="s">
        <v>210</v>
      </c>
      <c r="B114" s="3" t="s">
        <v>85</v>
      </c>
      <c r="C114" s="4" t="s">
        <v>86</v>
      </c>
      <c r="D114" s="4">
        <v>15</v>
      </c>
      <c r="E114" s="4">
        <v>329</v>
      </c>
      <c r="F114" s="4">
        <v>15</v>
      </c>
      <c r="G114" s="4">
        <v>329</v>
      </c>
      <c r="H114" s="4">
        <v>12.9</v>
      </c>
      <c r="I114" s="4">
        <v>0.496</v>
      </c>
      <c r="J114" s="4">
        <v>0.44700000000000001</v>
      </c>
      <c r="K114" s="4">
        <v>0.30099999999999999</v>
      </c>
      <c r="L114" s="4">
        <v>0.24299999999999999</v>
      </c>
      <c r="M114" s="4">
        <v>6.6</v>
      </c>
      <c r="N114" s="4">
        <v>14.6</v>
      </c>
      <c r="O114" s="4">
        <v>13.2</v>
      </c>
      <c r="P114" s="4">
        <v>2.5</v>
      </c>
      <c r="Q114" s="4">
        <v>9.1999999999999993</v>
      </c>
      <c r="R114" s="4">
        <v>23</v>
      </c>
      <c r="S114" s="4">
        <v>20.100000000000001</v>
      </c>
      <c r="T114" s="4">
        <v>87</v>
      </c>
      <c r="U114" s="4">
        <v>99</v>
      </c>
      <c r="V114" s="4">
        <v>0</v>
      </c>
      <c r="W114" s="4">
        <v>-0.4</v>
      </c>
      <c r="X114" s="4">
        <v>0.6</v>
      </c>
      <c r="Y114" s="4">
        <v>0.2</v>
      </c>
      <c r="Z114" s="4">
        <v>2.3E-2</v>
      </c>
      <c r="AA114" s="13">
        <f t="shared" si="34"/>
        <v>92.537313432835816</v>
      </c>
      <c r="AB114" s="5">
        <f t="shared" si="22"/>
        <v>0.87</v>
      </c>
      <c r="AC114" s="3">
        <f t="shared" si="35"/>
        <v>-12</v>
      </c>
      <c r="AD114" s="9">
        <f t="shared" si="23"/>
        <v>0.99199999999999999</v>
      </c>
      <c r="AE114" s="16">
        <f t="shared" si="24"/>
        <v>0.65671641791044766</v>
      </c>
      <c r="AF114" s="16">
        <f t="shared" si="25"/>
        <v>0.57391304347826089</v>
      </c>
      <c r="AG114" s="9"/>
      <c r="AH114" s="9"/>
      <c r="AI114" s="12">
        <f t="shared" si="26"/>
        <v>15.299999999999999</v>
      </c>
      <c r="AJ114" s="12">
        <f t="shared" si="27"/>
        <v>28.799999999999997</v>
      </c>
      <c r="AK114" s="12">
        <f t="shared" si="27"/>
        <v>50.6</v>
      </c>
      <c r="AL114" s="12">
        <f t="shared" si="27"/>
        <v>34.599999999999994</v>
      </c>
      <c r="AM114" s="12">
        <f t="shared" si="27"/>
        <v>32.6</v>
      </c>
      <c r="AN114" s="12">
        <f t="shared" si="19"/>
        <v>40.300000000000004</v>
      </c>
      <c r="AO114" s="12">
        <f t="shared" si="19"/>
        <v>50</v>
      </c>
      <c r="AP114" s="12">
        <f t="shared" si="19"/>
        <v>71.099999999999994</v>
      </c>
      <c r="AQ114" s="12">
        <f t="shared" si="19"/>
        <v>80.7</v>
      </c>
      <c r="AR114" s="12">
        <f t="shared" si="30"/>
        <v>48</v>
      </c>
      <c r="AS114" s="12">
        <f t="shared" si="30"/>
        <v>80.100000000000009</v>
      </c>
      <c r="AT114" s="12">
        <f t="shared" si="30"/>
        <v>100</v>
      </c>
      <c r="AU114" s="12">
        <f t="shared" si="28"/>
        <v>14.200000000000003</v>
      </c>
      <c r="AV114" s="12">
        <f t="shared" si="31"/>
        <v>61.5</v>
      </c>
      <c r="AW114" s="12">
        <f t="shared" si="31"/>
        <v>17.899999999999999</v>
      </c>
      <c r="AX114" s="12">
        <f t="shared" si="29"/>
        <v>82.1</v>
      </c>
      <c r="AY114" s="9"/>
      <c r="AZ114" s="12">
        <f t="shared" si="32"/>
        <v>8.3000000000000007</v>
      </c>
      <c r="BA114" s="12">
        <f t="shared" si="32"/>
        <v>53.2</v>
      </c>
      <c r="BB114" s="12">
        <f t="shared" si="32"/>
        <v>28.799999999999997</v>
      </c>
      <c r="BC114" s="12">
        <f t="shared" si="32"/>
        <v>25.6</v>
      </c>
      <c r="BD114" s="12">
        <f t="shared" si="33"/>
        <v>34.599999999999994</v>
      </c>
      <c r="BE114" s="12">
        <f t="shared" si="20"/>
        <v>17.899999999999999</v>
      </c>
      <c r="BF114" s="12">
        <f t="shared" si="20"/>
        <v>26.900000000000002</v>
      </c>
      <c r="BG114" s="12">
        <f t="shared" si="20"/>
        <v>34.599999999999994</v>
      </c>
      <c r="BH114" s="12">
        <f t="shared" si="20"/>
        <v>37.799999999999997</v>
      </c>
      <c r="BI114" s="12">
        <f t="shared" si="21"/>
        <v>23</v>
      </c>
    </row>
    <row r="115" spans="1:61" ht="15.75" customHeight="1">
      <c r="A115" s="1" t="s">
        <v>211</v>
      </c>
      <c r="B115" s="3" t="s">
        <v>110</v>
      </c>
      <c r="C115" s="4" t="s">
        <v>8</v>
      </c>
      <c r="D115" s="4">
        <v>22</v>
      </c>
      <c r="E115" s="4">
        <v>328</v>
      </c>
      <c r="F115" s="4">
        <v>22</v>
      </c>
      <c r="G115" s="4">
        <v>328</v>
      </c>
      <c r="H115" s="4">
        <v>6</v>
      </c>
      <c r="I115" s="4">
        <v>0.41499999999999998</v>
      </c>
      <c r="J115" s="4">
        <v>0.38700000000000001</v>
      </c>
      <c r="K115" s="4">
        <v>0.48399999999999999</v>
      </c>
      <c r="L115" s="4">
        <v>0.28999999999999998</v>
      </c>
      <c r="M115" s="4">
        <v>2.2000000000000002</v>
      </c>
      <c r="N115" s="4">
        <v>5</v>
      </c>
      <c r="O115" s="4">
        <v>12.9</v>
      </c>
      <c r="P115" s="4">
        <v>2.2999999999999998</v>
      </c>
      <c r="Q115" s="4">
        <v>2.8</v>
      </c>
      <c r="R115" s="4">
        <v>23.9</v>
      </c>
      <c r="S115" s="4">
        <v>12.9</v>
      </c>
      <c r="T115" s="4">
        <v>78</v>
      </c>
      <c r="U115" s="4">
        <v>109</v>
      </c>
      <c r="V115" s="4">
        <v>0</v>
      </c>
      <c r="W115" s="4">
        <v>-0.6</v>
      </c>
      <c r="X115" s="4">
        <v>0.2</v>
      </c>
      <c r="Y115" s="4">
        <v>-0.4</v>
      </c>
      <c r="Z115" s="4">
        <v>-4.9000000000000002E-2</v>
      </c>
      <c r="AA115" s="13">
        <f t="shared" si="34"/>
        <v>77.425373134328339</v>
      </c>
      <c r="AB115" s="5">
        <f t="shared" si="22"/>
        <v>0.78</v>
      </c>
      <c r="AC115" s="3">
        <f t="shared" si="35"/>
        <v>-31</v>
      </c>
      <c r="AD115" s="9">
        <f t="shared" si="23"/>
        <v>0.83</v>
      </c>
      <c r="AE115" s="16">
        <f t="shared" si="24"/>
        <v>1</v>
      </c>
      <c r="AF115" s="16">
        <f t="shared" si="25"/>
        <v>0.53974895397489542</v>
      </c>
      <c r="AG115" s="9"/>
      <c r="AH115" s="9"/>
      <c r="AI115" s="12">
        <f t="shared" si="26"/>
        <v>26.200000000000003</v>
      </c>
      <c r="AJ115" s="12">
        <f t="shared" si="27"/>
        <v>28.199999999999996</v>
      </c>
      <c r="AK115" s="12">
        <f t="shared" si="27"/>
        <v>14.099999999999998</v>
      </c>
      <c r="AL115" s="12">
        <f t="shared" si="27"/>
        <v>13.4</v>
      </c>
      <c r="AM115" s="12">
        <f t="shared" si="27"/>
        <v>16.600000000000001</v>
      </c>
      <c r="AN115" s="12">
        <f t="shared" si="19"/>
        <v>73.7</v>
      </c>
      <c r="AO115" s="12">
        <f t="shared" si="19"/>
        <v>63.4</v>
      </c>
      <c r="AP115" s="12">
        <f t="shared" si="19"/>
        <v>26.200000000000003</v>
      </c>
      <c r="AQ115" s="12">
        <f t="shared" si="19"/>
        <v>16</v>
      </c>
      <c r="AR115" s="12">
        <f t="shared" si="30"/>
        <v>46.1</v>
      </c>
      <c r="AS115" s="12">
        <f t="shared" si="30"/>
        <v>73</v>
      </c>
      <c r="AT115" s="12">
        <f t="shared" si="30"/>
        <v>78.8</v>
      </c>
      <c r="AU115" s="12">
        <f t="shared" si="28"/>
        <v>12.900000000000006</v>
      </c>
      <c r="AV115" s="12">
        <f t="shared" si="31"/>
        <v>10.8</v>
      </c>
      <c r="AW115" s="12">
        <f t="shared" si="31"/>
        <v>8.9</v>
      </c>
      <c r="AX115" s="12">
        <f t="shared" si="29"/>
        <v>27.600000000000009</v>
      </c>
      <c r="AY115" s="9"/>
      <c r="AZ115" s="12">
        <f t="shared" si="32"/>
        <v>5.7</v>
      </c>
      <c r="BA115" s="12">
        <f t="shared" si="32"/>
        <v>32</v>
      </c>
      <c r="BB115" s="12">
        <f t="shared" si="32"/>
        <v>5.0999999999999996</v>
      </c>
      <c r="BC115" s="12">
        <f t="shared" si="32"/>
        <v>12.1</v>
      </c>
      <c r="BD115" s="12">
        <f t="shared" si="33"/>
        <v>13.4</v>
      </c>
      <c r="BE115" s="12">
        <f t="shared" si="20"/>
        <v>8.9</v>
      </c>
      <c r="BF115" s="12">
        <f t="shared" si="20"/>
        <v>10.199999999999999</v>
      </c>
      <c r="BG115" s="12">
        <f t="shared" si="20"/>
        <v>13.4</v>
      </c>
      <c r="BH115" s="12">
        <f t="shared" si="20"/>
        <v>71.7</v>
      </c>
      <c r="BI115" s="12">
        <f t="shared" si="21"/>
        <v>21.099999999999998</v>
      </c>
    </row>
    <row r="116" spans="1:61" ht="15.75" customHeight="1">
      <c r="A116" s="1" t="s">
        <v>212</v>
      </c>
      <c r="B116" s="3" t="s">
        <v>88</v>
      </c>
      <c r="C116" s="4" t="s">
        <v>8</v>
      </c>
      <c r="D116" s="4">
        <v>17</v>
      </c>
      <c r="E116" s="4">
        <v>304</v>
      </c>
      <c r="F116" s="4">
        <v>17</v>
      </c>
      <c r="G116" s="4">
        <v>304</v>
      </c>
      <c r="H116" s="4">
        <v>14.3</v>
      </c>
      <c r="I116" s="4">
        <v>0.46500000000000002</v>
      </c>
      <c r="J116" s="4">
        <v>0.40600000000000003</v>
      </c>
      <c r="K116" s="4">
        <v>0.26100000000000001</v>
      </c>
      <c r="L116" s="4">
        <v>0.312</v>
      </c>
      <c r="M116" s="4">
        <v>5.5</v>
      </c>
      <c r="N116" s="4">
        <v>10.5</v>
      </c>
      <c r="O116" s="4">
        <v>15</v>
      </c>
      <c r="P116" s="4">
        <v>2.7</v>
      </c>
      <c r="Q116" s="4">
        <v>1.2</v>
      </c>
      <c r="R116" s="4">
        <v>10.3</v>
      </c>
      <c r="S116" s="4">
        <v>26</v>
      </c>
      <c r="T116" s="4">
        <v>96</v>
      </c>
      <c r="U116" s="4">
        <v>101</v>
      </c>
      <c r="V116" s="4">
        <v>0</v>
      </c>
      <c r="W116" s="4">
        <v>0</v>
      </c>
      <c r="X116" s="4">
        <v>0.5</v>
      </c>
      <c r="Y116" s="4">
        <v>0.5</v>
      </c>
      <c r="Z116" s="4">
        <v>6.8000000000000005E-2</v>
      </c>
      <c r="AA116" s="13">
        <f t="shared" si="34"/>
        <v>86.753731343283576</v>
      </c>
      <c r="AB116" s="5">
        <f t="shared" si="22"/>
        <v>0.96</v>
      </c>
      <c r="AC116" s="3">
        <f t="shared" si="35"/>
        <v>-5</v>
      </c>
      <c r="AD116" s="9">
        <f t="shared" si="23"/>
        <v>0.93</v>
      </c>
      <c r="AE116" s="16">
        <f t="shared" si="24"/>
        <v>0.57692307692307687</v>
      </c>
      <c r="AF116" s="16">
        <f t="shared" si="25"/>
        <v>1.4563106796116503</v>
      </c>
      <c r="AG116" s="9"/>
      <c r="AH116" s="9"/>
      <c r="AI116" s="12">
        <f t="shared" si="26"/>
        <v>18.5</v>
      </c>
      <c r="AJ116" s="12">
        <f t="shared" si="27"/>
        <v>27.500000000000004</v>
      </c>
      <c r="AK116" s="12">
        <f t="shared" si="27"/>
        <v>63.4</v>
      </c>
      <c r="AL116" s="12">
        <f t="shared" si="27"/>
        <v>23</v>
      </c>
      <c r="AM116" s="12">
        <f t="shared" si="27"/>
        <v>21.7</v>
      </c>
      <c r="AN116" s="12">
        <f t="shared" si="19"/>
        <v>35.799999999999997</v>
      </c>
      <c r="AO116" s="12">
        <f t="shared" si="19"/>
        <v>71.099999999999994</v>
      </c>
      <c r="AP116" s="12">
        <f t="shared" si="19"/>
        <v>62.8</v>
      </c>
      <c r="AQ116" s="12">
        <f t="shared" si="19"/>
        <v>63.4</v>
      </c>
      <c r="AR116" s="12">
        <f t="shared" si="30"/>
        <v>54.400000000000006</v>
      </c>
      <c r="AS116" s="12">
        <f t="shared" si="30"/>
        <v>86.5</v>
      </c>
      <c r="AT116" s="12">
        <f t="shared" si="30"/>
        <v>42.3</v>
      </c>
      <c r="AU116" s="12">
        <f t="shared" si="28"/>
        <v>84.7</v>
      </c>
      <c r="AV116" s="12">
        <f t="shared" si="31"/>
        <v>91.600000000000009</v>
      </c>
      <c r="AW116" s="12">
        <f t="shared" si="31"/>
        <v>33.900000000000006</v>
      </c>
      <c r="AX116" s="12">
        <f t="shared" si="29"/>
        <v>71.2</v>
      </c>
      <c r="AY116" s="9"/>
      <c r="AZ116" s="12">
        <f t="shared" si="32"/>
        <v>28.199999999999996</v>
      </c>
      <c r="BA116" s="12">
        <f t="shared" si="32"/>
        <v>50</v>
      </c>
      <c r="BB116" s="12">
        <f t="shared" si="32"/>
        <v>40.300000000000004</v>
      </c>
      <c r="BC116" s="12">
        <f t="shared" si="32"/>
        <v>47.4</v>
      </c>
      <c r="BD116" s="12">
        <f t="shared" si="33"/>
        <v>23</v>
      </c>
      <c r="BE116" s="12">
        <f t="shared" si="20"/>
        <v>33.900000000000006</v>
      </c>
      <c r="BF116" s="12">
        <f t="shared" si="20"/>
        <v>47.4</v>
      </c>
      <c r="BG116" s="12">
        <f t="shared" si="20"/>
        <v>23</v>
      </c>
      <c r="BH116" s="12">
        <f t="shared" si="20"/>
        <v>28.199999999999996</v>
      </c>
      <c r="BI116" s="12">
        <f t="shared" si="21"/>
        <v>76.900000000000006</v>
      </c>
    </row>
    <row r="117" spans="1:61" ht="15.75" customHeight="1">
      <c r="A117" s="1" t="s">
        <v>213</v>
      </c>
      <c r="B117" s="3" t="s">
        <v>85</v>
      </c>
      <c r="C117" s="4" t="s">
        <v>8</v>
      </c>
      <c r="D117" s="4">
        <v>29</v>
      </c>
      <c r="E117" s="4">
        <v>257</v>
      </c>
      <c r="F117" s="4">
        <v>29</v>
      </c>
      <c r="G117" s="4">
        <v>257</v>
      </c>
      <c r="H117" s="4">
        <v>5.0999999999999996</v>
      </c>
      <c r="I117" s="4">
        <v>0.41299999999999998</v>
      </c>
      <c r="J117" s="4">
        <v>0.371</v>
      </c>
      <c r="K117" s="4">
        <v>0.33</v>
      </c>
      <c r="L117" s="4">
        <v>0.25900000000000001</v>
      </c>
      <c r="M117" s="4">
        <v>1.4</v>
      </c>
      <c r="N117" s="4">
        <v>4.2</v>
      </c>
      <c r="O117" s="4">
        <v>11.8</v>
      </c>
      <c r="P117" s="4">
        <v>1.8</v>
      </c>
      <c r="Q117" s="4">
        <v>1</v>
      </c>
      <c r="R117" s="4">
        <v>14.4</v>
      </c>
      <c r="S117" s="4">
        <v>25.3</v>
      </c>
      <c r="T117" s="4">
        <v>78</v>
      </c>
      <c r="U117" s="4">
        <v>111</v>
      </c>
      <c r="V117" s="4">
        <v>0</v>
      </c>
      <c r="W117" s="4">
        <v>-0.8</v>
      </c>
      <c r="X117" s="4">
        <v>0</v>
      </c>
      <c r="Y117" s="4">
        <v>-0.8</v>
      </c>
      <c r="Z117" s="4">
        <v>-0.12</v>
      </c>
      <c r="AA117" s="13">
        <f t="shared" si="34"/>
        <v>77.052238805970148</v>
      </c>
      <c r="AB117" s="5">
        <f t="shared" si="22"/>
        <v>0.78</v>
      </c>
      <c r="AC117" s="3">
        <f t="shared" si="35"/>
        <v>-33</v>
      </c>
      <c r="AD117" s="9">
        <f t="shared" si="23"/>
        <v>0.82599999999999996</v>
      </c>
      <c r="AE117" s="16">
        <f t="shared" si="24"/>
        <v>0.466403162055336</v>
      </c>
      <c r="AF117" s="16">
        <f t="shared" si="25"/>
        <v>0.81944444444444442</v>
      </c>
      <c r="AG117" s="9"/>
      <c r="AH117" s="9"/>
      <c r="AI117" s="12">
        <f t="shared" si="26"/>
        <v>41</v>
      </c>
      <c r="AJ117" s="12">
        <f t="shared" si="27"/>
        <v>26.200000000000003</v>
      </c>
      <c r="AK117" s="12">
        <f t="shared" si="27"/>
        <v>10.8</v>
      </c>
      <c r="AL117" s="12">
        <f t="shared" si="27"/>
        <v>12.1</v>
      </c>
      <c r="AM117" s="12">
        <f t="shared" si="27"/>
        <v>12.1</v>
      </c>
      <c r="AN117" s="12">
        <f t="shared" si="19"/>
        <v>42.9</v>
      </c>
      <c r="AO117" s="12">
        <f t="shared" si="19"/>
        <v>53.2</v>
      </c>
      <c r="AP117" s="12">
        <f t="shared" si="19"/>
        <v>14.099999999999998</v>
      </c>
      <c r="AQ117" s="12">
        <f t="shared" si="19"/>
        <v>5.0999999999999996</v>
      </c>
      <c r="AR117" s="12">
        <f t="shared" si="30"/>
        <v>42.9</v>
      </c>
      <c r="AS117" s="12">
        <f t="shared" si="30"/>
        <v>48</v>
      </c>
      <c r="AT117" s="12">
        <f t="shared" si="30"/>
        <v>35.799999999999997</v>
      </c>
      <c r="AU117" s="12">
        <f t="shared" si="28"/>
        <v>57.1</v>
      </c>
      <c r="AV117" s="12">
        <f t="shared" si="31"/>
        <v>90.3</v>
      </c>
      <c r="AW117" s="12">
        <f t="shared" si="31"/>
        <v>8.9</v>
      </c>
      <c r="AX117" s="12">
        <f t="shared" si="29"/>
        <v>18.600000000000009</v>
      </c>
      <c r="AY117" s="9"/>
      <c r="AZ117" s="12">
        <f t="shared" si="32"/>
        <v>2.5</v>
      </c>
      <c r="BA117" s="12">
        <f t="shared" si="32"/>
        <v>8.9</v>
      </c>
      <c r="BB117" s="12">
        <f t="shared" si="32"/>
        <v>1.9</v>
      </c>
      <c r="BC117" s="12">
        <f t="shared" si="32"/>
        <v>5.7</v>
      </c>
      <c r="BD117" s="12">
        <f t="shared" si="33"/>
        <v>12.1</v>
      </c>
      <c r="BE117" s="12">
        <f t="shared" si="20"/>
        <v>8.9</v>
      </c>
      <c r="BF117" s="12">
        <f t="shared" si="20"/>
        <v>8.3000000000000007</v>
      </c>
      <c r="BG117" s="12">
        <f t="shared" si="20"/>
        <v>12.1</v>
      </c>
      <c r="BH117" s="12">
        <f t="shared" si="20"/>
        <v>21.7</v>
      </c>
      <c r="BI117" s="12">
        <f t="shared" si="21"/>
        <v>46.7</v>
      </c>
    </row>
    <row r="118" spans="1:61" ht="15.75" customHeight="1">
      <c r="A118" s="1" t="s">
        <v>214</v>
      </c>
      <c r="B118" s="3" t="s">
        <v>104</v>
      </c>
      <c r="C118" s="4" t="s">
        <v>8</v>
      </c>
      <c r="D118" s="4">
        <v>26</v>
      </c>
      <c r="E118" s="4">
        <v>257</v>
      </c>
      <c r="F118" s="4">
        <v>26</v>
      </c>
      <c r="G118" s="4">
        <v>257</v>
      </c>
      <c r="H118" s="4">
        <v>9.4</v>
      </c>
      <c r="I118" s="4">
        <v>0.50700000000000001</v>
      </c>
      <c r="J118" s="4">
        <v>0.44600000000000001</v>
      </c>
      <c r="K118" s="4">
        <v>0.56799999999999995</v>
      </c>
      <c r="L118" s="4">
        <v>0.36499999999999999</v>
      </c>
      <c r="M118" s="4">
        <v>4.2</v>
      </c>
      <c r="N118" s="4">
        <v>4.9000000000000004</v>
      </c>
      <c r="O118" s="4">
        <v>11.6</v>
      </c>
      <c r="P118" s="4">
        <v>1.8</v>
      </c>
      <c r="Q118" s="4">
        <v>0.3</v>
      </c>
      <c r="R118" s="4">
        <v>14</v>
      </c>
      <c r="S118" s="4">
        <v>17.5</v>
      </c>
      <c r="T118" s="4">
        <v>102</v>
      </c>
      <c r="U118" s="4">
        <v>103</v>
      </c>
      <c r="V118" s="4">
        <v>0</v>
      </c>
      <c r="W118" s="4">
        <v>0.2</v>
      </c>
      <c r="X118" s="4">
        <v>0.4</v>
      </c>
      <c r="Y118" s="4">
        <v>0.6</v>
      </c>
      <c r="Z118" s="4">
        <v>8.8999999999999996E-2</v>
      </c>
      <c r="AA118" s="13">
        <f t="shared" si="34"/>
        <v>94.589552238805965</v>
      </c>
      <c r="AB118" s="5">
        <f t="shared" si="22"/>
        <v>1.02</v>
      </c>
      <c r="AC118" s="3">
        <f t="shared" si="35"/>
        <v>-1</v>
      </c>
      <c r="AD118" s="9">
        <f t="shared" si="23"/>
        <v>1.014</v>
      </c>
      <c r="AE118" s="16">
        <f t="shared" si="24"/>
        <v>0.66285714285714281</v>
      </c>
      <c r="AF118" s="16">
        <f t="shared" si="25"/>
        <v>0.82857142857142851</v>
      </c>
      <c r="AG118" s="9"/>
      <c r="AH118" s="9"/>
      <c r="AI118" s="12">
        <f t="shared" si="26"/>
        <v>32.6</v>
      </c>
      <c r="AJ118" s="12">
        <f t="shared" si="27"/>
        <v>26.200000000000003</v>
      </c>
      <c r="AK118" s="12">
        <f t="shared" si="27"/>
        <v>30.099999999999998</v>
      </c>
      <c r="AL118" s="12">
        <f t="shared" si="27"/>
        <v>42.9</v>
      </c>
      <c r="AM118" s="12">
        <f t="shared" si="27"/>
        <v>32</v>
      </c>
      <c r="AN118" s="12">
        <f t="shared" si="19"/>
        <v>85.2</v>
      </c>
      <c r="AO118" s="12">
        <f t="shared" si="19"/>
        <v>81.399999999999991</v>
      </c>
      <c r="AP118" s="12">
        <f t="shared" si="19"/>
        <v>53.2</v>
      </c>
      <c r="AQ118" s="12">
        <f t="shared" si="19"/>
        <v>15.299999999999999</v>
      </c>
      <c r="AR118" s="12">
        <f t="shared" si="30"/>
        <v>41</v>
      </c>
      <c r="AS118" s="12">
        <f t="shared" si="30"/>
        <v>48</v>
      </c>
      <c r="AT118" s="12">
        <f t="shared" si="30"/>
        <v>17.299999999999997</v>
      </c>
      <c r="AU118" s="12">
        <f t="shared" si="28"/>
        <v>59.699999999999996</v>
      </c>
      <c r="AV118" s="12">
        <f t="shared" si="31"/>
        <v>42.9</v>
      </c>
      <c r="AW118" s="12">
        <f t="shared" si="31"/>
        <v>55.7</v>
      </c>
      <c r="AX118" s="12">
        <f t="shared" si="29"/>
        <v>58.4</v>
      </c>
      <c r="AY118" s="9"/>
      <c r="AZ118" s="12">
        <f t="shared" si="32"/>
        <v>44.800000000000004</v>
      </c>
      <c r="BA118" s="12">
        <f t="shared" si="32"/>
        <v>43.5</v>
      </c>
      <c r="BB118" s="12">
        <f t="shared" si="32"/>
        <v>42.9</v>
      </c>
      <c r="BC118" s="12">
        <f t="shared" si="32"/>
        <v>59.599999999999994</v>
      </c>
      <c r="BD118" s="12">
        <f t="shared" si="33"/>
        <v>42.9</v>
      </c>
      <c r="BE118" s="12">
        <f t="shared" si="20"/>
        <v>55.7</v>
      </c>
      <c r="BF118" s="12">
        <f t="shared" si="20"/>
        <v>60.199999999999996</v>
      </c>
      <c r="BG118" s="12">
        <f t="shared" si="20"/>
        <v>42.9</v>
      </c>
      <c r="BH118" s="12">
        <f t="shared" si="20"/>
        <v>39.1</v>
      </c>
      <c r="BI118" s="12">
        <f t="shared" si="21"/>
        <v>48</v>
      </c>
    </row>
    <row r="119" spans="1:61" ht="15.75" customHeight="1">
      <c r="A119" s="1" t="s">
        <v>215</v>
      </c>
      <c r="B119" s="3" t="s">
        <v>128</v>
      </c>
      <c r="C119" s="4" t="s">
        <v>124</v>
      </c>
      <c r="D119" s="4">
        <v>27</v>
      </c>
      <c r="E119" s="4">
        <v>253</v>
      </c>
      <c r="F119" s="4">
        <v>27</v>
      </c>
      <c r="G119" s="4">
        <v>253</v>
      </c>
      <c r="H119" s="4">
        <v>9</v>
      </c>
      <c r="I119" s="4">
        <v>0.61399999999999999</v>
      </c>
      <c r="J119" s="4">
        <v>0.61499999999999999</v>
      </c>
      <c r="K119" s="4">
        <v>0</v>
      </c>
      <c r="L119" s="4">
        <v>7.6999999999999999E-2</v>
      </c>
      <c r="M119" s="4">
        <v>4.7</v>
      </c>
      <c r="N119" s="4">
        <v>11.9</v>
      </c>
      <c r="O119" s="4">
        <v>5.8</v>
      </c>
      <c r="P119" s="4">
        <v>1.8</v>
      </c>
      <c r="Q119" s="4">
        <v>4.5</v>
      </c>
      <c r="R119" s="4">
        <v>30.9</v>
      </c>
      <c r="S119" s="4">
        <v>6.7</v>
      </c>
      <c r="T119" s="4">
        <v>96</v>
      </c>
      <c r="U119" s="4">
        <v>103</v>
      </c>
      <c r="V119" s="4">
        <v>0</v>
      </c>
      <c r="W119" s="4">
        <v>0</v>
      </c>
      <c r="X119" s="4">
        <v>0.3</v>
      </c>
      <c r="Y119" s="4">
        <v>0.4</v>
      </c>
      <c r="Z119" s="4">
        <v>5.8000000000000003E-2</v>
      </c>
      <c r="AA119" s="13">
        <f t="shared" si="34"/>
        <v>114.55223880597015</v>
      </c>
      <c r="AB119" s="5">
        <f t="shared" si="22"/>
        <v>0.96</v>
      </c>
      <c r="AC119" s="3">
        <f t="shared" si="35"/>
        <v>-7</v>
      </c>
      <c r="AD119" s="9">
        <f t="shared" si="23"/>
        <v>1.228</v>
      </c>
      <c r="AE119" s="16">
        <f t="shared" si="24"/>
        <v>0.86567164179104472</v>
      </c>
      <c r="AF119" s="16">
        <f t="shared" si="25"/>
        <v>0.18770226537216828</v>
      </c>
      <c r="AG119" s="9"/>
      <c r="AH119" s="9"/>
      <c r="AI119" s="12">
        <f t="shared" si="26"/>
        <v>35.199999999999996</v>
      </c>
      <c r="AJ119" s="12">
        <f t="shared" si="27"/>
        <v>25.6</v>
      </c>
      <c r="AK119" s="12">
        <f t="shared" si="27"/>
        <v>27.500000000000004</v>
      </c>
      <c r="AL119" s="12">
        <f t="shared" si="27"/>
        <v>94.8</v>
      </c>
      <c r="AM119" s="12">
        <f t="shared" si="27"/>
        <v>98</v>
      </c>
      <c r="AN119" s="12">
        <f t="shared" si="19"/>
        <v>0</v>
      </c>
      <c r="AO119" s="12">
        <f t="shared" si="19"/>
        <v>8.3000000000000007</v>
      </c>
      <c r="AP119" s="12">
        <f t="shared" si="19"/>
        <v>56.399999999999991</v>
      </c>
      <c r="AQ119" s="12">
        <f t="shared" si="19"/>
        <v>69.199999999999989</v>
      </c>
      <c r="AR119" s="12">
        <f t="shared" si="30"/>
        <v>10.199999999999999</v>
      </c>
      <c r="AS119" s="12">
        <f t="shared" si="30"/>
        <v>48</v>
      </c>
      <c r="AT119" s="12">
        <f t="shared" si="30"/>
        <v>92.300000000000011</v>
      </c>
      <c r="AU119" s="12">
        <f t="shared" si="28"/>
        <v>2.6000000000000085</v>
      </c>
      <c r="AV119" s="12">
        <f t="shared" si="31"/>
        <v>0.6</v>
      </c>
      <c r="AW119" s="12">
        <f t="shared" si="31"/>
        <v>33.900000000000006</v>
      </c>
      <c r="AX119" s="12">
        <f t="shared" si="29"/>
        <v>58.4</v>
      </c>
      <c r="AY119" s="9"/>
      <c r="AZ119" s="12">
        <f t="shared" si="32"/>
        <v>28.199999999999996</v>
      </c>
      <c r="BA119" s="12">
        <f t="shared" si="32"/>
        <v>38.4</v>
      </c>
      <c r="BB119" s="12">
        <f t="shared" si="32"/>
        <v>37.799999999999997</v>
      </c>
      <c r="BC119" s="12">
        <f t="shared" si="32"/>
        <v>42.3</v>
      </c>
      <c r="BD119" s="12">
        <f t="shared" si="33"/>
        <v>94.8</v>
      </c>
      <c r="BE119" s="12">
        <f t="shared" si="20"/>
        <v>33.900000000000006</v>
      </c>
      <c r="BF119" s="12">
        <f t="shared" si="20"/>
        <v>39.700000000000003</v>
      </c>
      <c r="BG119" s="12">
        <f t="shared" si="20"/>
        <v>94.8</v>
      </c>
      <c r="BH119" s="12">
        <f t="shared" si="20"/>
        <v>60.199999999999996</v>
      </c>
      <c r="BI119" s="12">
        <f t="shared" si="21"/>
        <v>8.3000000000000007</v>
      </c>
    </row>
    <row r="120" spans="1:61" ht="15.75" customHeight="1">
      <c r="A120" s="1" t="s">
        <v>216</v>
      </c>
      <c r="B120" s="3" t="s">
        <v>128</v>
      </c>
      <c r="C120" s="4" t="s">
        <v>108</v>
      </c>
      <c r="D120" s="4">
        <v>9</v>
      </c>
      <c r="E120" s="4">
        <v>249</v>
      </c>
      <c r="F120" s="4">
        <v>9</v>
      </c>
      <c r="G120" s="4">
        <v>249</v>
      </c>
      <c r="H120" s="4">
        <v>18.600000000000001</v>
      </c>
      <c r="I120" s="4">
        <v>0.52</v>
      </c>
      <c r="J120" s="4">
        <v>0.48699999999999999</v>
      </c>
      <c r="K120" s="4">
        <v>0</v>
      </c>
      <c r="L120" s="4">
        <v>0.316</v>
      </c>
      <c r="M120" s="4">
        <v>10.9</v>
      </c>
      <c r="N120" s="4">
        <v>14.4</v>
      </c>
      <c r="O120" s="4">
        <v>9.5</v>
      </c>
      <c r="P120" s="4">
        <v>3.1</v>
      </c>
      <c r="Q120" s="4">
        <v>5.3</v>
      </c>
      <c r="R120" s="4">
        <v>14.8</v>
      </c>
      <c r="S120" s="4">
        <v>17.899999999999999</v>
      </c>
      <c r="T120" s="4">
        <v>103</v>
      </c>
      <c r="U120" s="4">
        <v>100</v>
      </c>
      <c r="V120" s="4">
        <v>0</v>
      </c>
      <c r="W120" s="4">
        <v>0.3</v>
      </c>
      <c r="X120" s="4">
        <v>0.4</v>
      </c>
      <c r="Y120" s="4">
        <v>0.7</v>
      </c>
      <c r="Z120" s="4">
        <v>0.11700000000000001</v>
      </c>
      <c r="AA120" s="13">
        <f t="shared" si="34"/>
        <v>97.014925373134332</v>
      </c>
      <c r="AB120" s="5">
        <f t="shared" si="22"/>
        <v>1.03</v>
      </c>
      <c r="AC120" s="3">
        <f t="shared" si="35"/>
        <v>3</v>
      </c>
      <c r="AD120" s="9">
        <f t="shared" si="23"/>
        <v>1.04</v>
      </c>
      <c r="AE120" s="16">
        <f t="shared" si="24"/>
        <v>0.53072625698324027</v>
      </c>
      <c r="AF120" s="16">
        <f t="shared" si="25"/>
        <v>0.64189189189189189</v>
      </c>
      <c r="AG120" s="9"/>
      <c r="AH120" s="9"/>
      <c r="AI120" s="12">
        <f t="shared" si="26"/>
        <v>9.6</v>
      </c>
      <c r="AJ120" s="12">
        <f t="shared" si="27"/>
        <v>25</v>
      </c>
      <c r="AK120" s="12">
        <f t="shared" si="27"/>
        <v>85.2</v>
      </c>
      <c r="AL120" s="12">
        <f t="shared" si="27"/>
        <v>48</v>
      </c>
      <c r="AM120" s="12">
        <f t="shared" si="27"/>
        <v>54.400000000000006</v>
      </c>
      <c r="AN120" s="12">
        <f t="shared" si="19"/>
        <v>0</v>
      </c>
      <c r="AO120" s="12">
        <f t="shared" si="19"/>
        <v>71.7</v>
      </c>
      <c r="AP120" s="12">
        <f t="shared" si="19"/>
        <v>92.300000000000011</v>
      </c>
      <c r="AQ120" s="12">
        <f t="shared" si="19"/>
        <v>80.100000000000009</v>
      </c>
      <c r="AR120" s="12">
        <f t="shared" si="30"/>
        <v>24.3</v>
      </c>
      <c r="AS120" s="12">
        <f t="shared" si="30"/>
        <v>94.8</v>
      </c>
      <c r="AT120" s="12">
        <f t="shared" si="30"/>
        <v>97.399999999999991</v>
      </c>
      <c r="AU120" s="12">
        <f t="shared" si="28"/>
        <v>52.6</v>
      </c>
      <c r="AV120" s="12">
        <f t="shared" si="31"/>
        <v>45.5</v>
      </c>
      <c r="AW120" s="12">
        <f t="shared" si="31"/>
        <v>58.3</v>
      </c>
      <c r="AX120" s="12">
        <f t="shared" si="29"/>
        <v>79.5</v>
      </c>
      <c r="AY120" s="9"/>
      <c r="AZ120" s="12">
        <f t="shared" si="32"/>
        <v>48.699999999999996</v>
      </c>
      <c r="BA120" s="12">
        <f t="shared" si="32"/>
        <v>43.5</v>
      </c>
      <c r="BB120" s="12">
        <f t="shared" si="32"/>
        <v>44.800000000000004</v>
      </c>
      <c r="BC120" s="12">
        <f t="shared" si="32"/>
        <v>75.599999999999994</v>
      </c>
      <c r="BD120" s="12">
        <f t="shared" si="33"/>
        <v>48</v>
      </c>
      <c r="BE120" s="12">
        <f t="shared" si="20"/>
        <v>58.3</v>
      </c>
      <c r="BF120" s="12">
        <f t="shared" si="20"/>
        <v>73.7</v>
      </c>
      <c r="BG120" s="12">
        <f t="shared" si="20"/>
        <v>48</v>
      </c>
      <c r="BH120" s="12">
        <f t="shared" si="20"/>
        <v>26.900000000000002</v>
      </c>
      <c r="BI120" s="12">
        <f t="shared" si="21"/>
        <v>29.4</v>
      </c>
    </row>
    <row r="121" spans="1:61" ht="15.75" customHeight="1">
      <c r="A121" s="1" t="s">
        <v>217</v>
      </c>
      <c r="B121" s="3" t="s">
        <v>90</v>
      </c>
      <c r="C121" s="4" t="s">
        <v>8</v>
      </c>
      <c r="D121" s="4">
        <v>31</v>
      </c>
      <c r="E121" s="4">
        <v>248</v>
      </c>
      <c r="F121" s="4">
        <v>31</v>
      </c>
      <c r="G121" s="4">
        <v>248</v>
      </c>
      <c r="H121" s="4">
        <v>12.4</v>
      </c>
      <c r="I121" s="4">
        <v>0.55900000000000005</v>
      </c>
      <c r="J121" s="4">
        <v>0.53100000000000003</v>
      </c>
      <c r="K121" s="4">
        <v>0.57799999999999996</v>
      </c>
      <c r="L121" s="4">
        <v>0.14099999999999999</v>
      </c>
      <c r="M121" s="4">
        <v>0.5</v>
      </c>
      <c r="N121" s="4">
        <v>3.3</v>
      </c>
      <c r="O121" s="4">
        <v>18.3</v>
      </c>
      <c r="P121" s="4">
        <v>3</v>
      </c>
      <c r="Q121" s="4">
        <v>1.7</v>
      </c>
      <c r="R121" s="4">
        <v>17.100000000000001</v>
      </c>
      <c r="S121" s="4">
        <v>15.2</v>
      </c>
      <c r="T121" s="4">
        <v>103</v>
      </c>
      <c r="U121" s="4">
        <v>101</v>
      </c>
      <c r="V121" s="4">
        <v>0</v>
      </c>
      <c r="W121" s="4">
        <v>0.2</v>
      </c>
      <c r="X121" s="4">
        <v>0.4</v>
      </c>
      <c r="Y121" s="4">
        <v>0.6</v>
      </c>
      <c r="Z121" s="4">
        <v>0.1</v>
      </c>
      <c r="AA121" s="13">
        <f t="shared" si="34"/>
        <v>104.29104477611941</v>
      </c>
      <c r="AB121" s="5">
        <f t="shared" si="22"/>
        <v>1.03</v>
      </c>
      <c r="AC121" s="3">
        <f t="shared" si="35"/>
        <v>2</v>
      </c>
      <c r="AD121" s="9">
        <f t="shared" si="23"/>
        <v>1.1180000000000001</v>
      </c>
      <c r="AE121" s="16">
        <f t="shared" si="24"/>
        <v>1.2039473684210527</v>
      </c>
      <c r="AF121" s="16">
        <f t="shared" si="25"/>
        <v>1.0701754385964912</v>
      </c>
      <c r="AG121" s="9"/>
      <c r="AH121" s="9"/>
      <c r="AI121" s="12">
        <f t="shared" si="26"/>
        <v>44.2</v>
      </c>
      <c r="AJ121" s="12">
        <f t="shared" si="27"/>
        <v>24.3</v>
      </c>
      <c r="AK121" s="12">
        <f t="shared" si="27"/>
        <v>46.7</v>
      </c>
      <c r="AL121" s="12">
        <f t="shared" si="27"/>
        <v>73.7</v>
      </c>
      <c r="AM121" s="12">
        <f t="shared" si="27"/>
        <v>78.2</v>
      </c>
      <c r="AN121" s="12">
        <f t="shared" si="19"/>
        <v>85.8</v>
      </c>
      <c r="AO121" s="12">
        <f t="shared" si="19"/>
        <v>20.5</v>
      </c>
      <c r="AP121" s="12">
        <f t="shared" si="19"/>
        <v>7.6</v>
      </c>
      <c r="AQ121" s="12">
        <f t="shared" si="19"/>
        <v>3.2</v>
      </c>
      <c r="AR121" s="12">
        <f t="shared" si="30"/>
        <v>67.900000000000006</v>
      </c>
      <c r="AS121" s="12">
        <f t="shared" si="30"/>
        <v>93.5</v>
      </c>
      <c r="AT121" s="12">
        <f t="shared" si="30"/>
        <v>60.8</v>
      </c>
      <c r="AU121" s="12">
        <f t="shared" si="28"/>
        <v>35.900000000000006</v>
      </c>
      <c r="AV121" s="12">
        <f t="shared" si="31"/>
        <v>29.4</v>
      </c>
      <c r="AW121" s="12">
        <f t="shared" si="31"/>
        <v>58.3</v>
      </c>
      <c r="AX121" s="12">
        <f t="shared" si="29"/>
        <v>71.2</v>
      </c>
      <c r="AY121" s="9"/>
      <c r="AZ121" s="12">
        <f t="shared" si="32"/>
        <v>44.800000000000004</v>
      </c>
      <c r="BA121" s="12">
        <f t="shared" si="32"/>
        <v>43.5</v>
      </c>
      <c r="BB121" s="12">
        <f t="shared" si="32"/>
        <v>42.9</v>
      </c>
      <c r="BC121" s="12">
        <f t="shared" si="32"/>
        <v>66</v>
      </c>
      <c r="BD121" s="12">
        <f t="shared" si="33"/>
        <v>73.7</v>
      </c>
      <c r="BE121" s="12">
        <f t="shared" si="20"/>
        <v>58.3</v>
      </c>
      <c r="BF121" s="12">
        <f t="shared" si="20"/>
        <v>70.5</v>
      </c>
      <c r="BG121" s="12">
        <f t="shared" si="20"/>
        <v>73.7</v>
      </c>
      <c r="BH121" s="12">
        <f t="shared" si="20"/>
        <v>83.3</v>
      </c>
      <c r="BI121" s="12">
        <f t="shared" si="21"/>
        <v>60.8</v>
      </c>
    </row>
    <row r="122" spans="1:61" ht="15.75" customHeight="1">
      <c r="A122" s="1" t="s">
        <v>218</v>
      </c>
      <c r="B122" s="3" t="s">
        <v>115</v>
      </c>
      <c r="C122" s="4" t="s">
        <v>124</v>
      </c>
      <c r="D122" s="4">
        <v>12</v>
      </c>
      <c r="E122" s="4">
        <v>238</v>
      </c>
      <c r="F122" s="4">
        <v>12</v>
      </c>
      <c r="G122" s="4">
        <v>238</v>
      </c>
      <c r="H122" s="4">
        <v>17.5</v>
      </c>
      <c r="I122" s="4">
        <v>0.48699999999999999</v>
      </c>
      <c r="J122" s="4">
        <v>0.434</v>
      </c>
      <c r="K122" s="4">
        <v>3.3000000000000002E-2</v>
      </c>
      <c r="L122" s="4">
        <v>0.44600000000000001</v>
      </c>
      <c r="M122" s="4">
        <v>10.4</v>
      </c>
      <c r="N122" s="4">
        <v>20.6</v>
      </c>
      <c r="O122" s="4">
        <v>9.1999999999999993</v>
      </c>
      <c r="P122" s="4">
        <v>3.2</v>
      </c>
      <c r="Q122" s="4">
        <v>4.4000000000000004</v>
      </c>
      <c r="R122" s="4">
        <v>16.7</v>
      </c>
      <c r="S122" s="4">
        <v>33.1</v>
      </c>
      <c r="T122" s="4">
        <v>88</v>
      </c>
      <c r="U122" s="4">
        <v>95</v>
      </c>
      <c r="V122" s="4">
        <v>0</v>
      </c>
      <c r="W122" s="4">
        <v>-0.4</v>
      </c>
      <c r="X122" s="4">
        <v>0.6</v>
      </c>
      <c r="Y122" s="4">
        <v>0.2</v>
      </c>
      <c r="Z122" s="4">
        <v>0.03</v>
      </c>
      <c r="AA122" s="13">
        <f t="shared" si="34"/>
        <v>90.858208955223873</v>
      </c>
      <c r="AB122" s="5">
        <f t="shared" si="22"/>
        <v>0.88</v>
      </c>
      <c r="AC122" s="3">
        <f t="shared" si="35"/>
        <v>-7</v>
      </c>
      <c r="AD122" s="9">
        <f t="shared" si="23"/>
        <v>0.97399999999999998</v>
      </c>
      <c r="AE122" s="16">
        <f t="shared" si="24"/>
        <v>0.27794561933534739</v>
      </c>
      <c r="AF122" s="16">
        <f t="shared" si="25"/>
        <v>0.55089820359281438</v>
      </c>
      <c r="AG122" s="9"/>
      <c r="AH122" s="9"/>
      <c r="AI122" s="12">
        <f t="shared" si="26"/>
        <v>12.8</v>
      </c>
      <c r="AJ122" s="12">
        <f t="shared" si="27"/>
        <v>23.7</v>
      </c>
      <c r="AK122" s="12">
        <f t="shared" si="27"/>
        <v>78.8</v>
      </c>
      <c r="AL122" s="12">
        <f t="shared" si="27"/>
        <v>30.7</v>
      </c>
      <c r="AM122" s="12">
        <f t="shared" si="27"/>
        <v>27.500000000000004</v>
      </c>
      <c r="AN122" s="12">
        <f t="shared" si="19"/>
        <v>13.4</v>
      </c>
      <c r="AO122" s="12">
        <f t="shared" si="19"/>
        <v>94.8</v>
      </c>
      <c r="AP122" s="12">
        <f t="shared" si="19"/>
        <v>90.3</v>
      </c>
      <c r="AQ122" s="12">
        <f t="shared" si="19"/>
        <v>99.3</v>
      </c>
      <c r="AR122" s="12">
        <f t="shared" si="30"/>
        <v>21.7</v>
      </c>
      <c r="AS122" s="12">
        <f t="shared" si="30"/>
        <v>95.5</v>
      </c>
      <c r="AT122" s="12">
        <f t="shared" si="30"/>
        <v>91</v>
      </c>
      <c r="AU122" s="12">
        <f t="shared" si="28"/>
        <v>39.200000000000003</v>
      </c>
      <c r="AV122" s="12">
        <f t="shared" si="31"/>
        <v>100</v>
      </c>
      <c r="AW122" s="12">
        <f t="shared" si="31"/>
        <v>19.2</v>
      </c>
      <c r="AX122" s="12">
        <f t="shared" si="29"/>
        <v>94.3</v>
      </c>
      <c r="AY122" s="9"/>
      <c r="AZ122" s="12">
        <f t="shared" si="32"/>
        <v>8.3000000000000007</v>
      </c>
      <c r="BA122" s="12">
        <f t="shared" si="32"/>
        <v>53.2</v>
      </c>
      <c r="BB122" s="12">
        <f t="shared" si="32"/>
        <v>28.799999999999997</v>
      </c>
      <c r="BC122" s="12">
        <f t="shared" si="32"/>
        <v>28.799999999999997</v>
      </c>
      <c r="BD122" s="12">
        <f t="shared" si="33"/>
        <v>30.7</v>
      </c>
      <c r="BE122" s="12">
        <f t="shared" si="20"/>
        <v>19.2</v>
      </c>
      <c r="BF122" s="12">
        <f t="shared" si="20"/>
        <v>39.700000000000003</v>
      </c>
      <c r="BG122" s="12">
        <f t="shared" si="20"/>
        <v>30.7</v>
      </c>
      <c r="BH122" s="12">
        <f t="shared" si="20"/>
        <v>8.9</v>
      </c>
      <c r="BI122" s="12">
        <f t="shared" si="21"/>
        <v>22.400000000000002</v>
      </c>
    </row>
    <row r="123" spans="1:61" ht="15.75" customHeight="1">
      <c r="A123" s="1" t="s">
        <v>219</v>
      </c>
      <c r="B123" s="3" t="s">
        <v>101</v>
      </c>
      <c r="C123" s="4" t="s">
        <v>86</v>
      </c>
      <c r="D123" s="4">
        <v>27</v>
      </c>
      <c r="E123" s="4">
        <v>231</v>
      </c>
      <c r="F123" s="4">
        <v>27</v>
      </c>
      <c r="G123" s="4">
        <v>231</v>
      </c>
      <c r="H123" s="4">
        <v>10.5</v>
      </c>
      <c r="I123" s="4">
        <v>0.47699999999999998</v>
      </c>
      <c r="J123" s="4">
        <v>0.46200000000000002</v>
      </c>
      <c r="K123" s="4">
        <v>0.39700000000000002</v>
      </c>
      <c r="L123" s="4">
        <v>0.14099999999999999</v>
      </c>
      <c r="M123" s="4">
        <v>6.8</v>
      </c>
      <c r="N123" s="4">
        <v>12.1</v>
      </c>
      <c r="O123" s="4">
        <v>17.2</v>
      </c>
      <c r="P123" s="4">
        <v>1.3</v>
      </c>
      <c r="Q123" s="4">
        <v>2.2000000000000002</v>
      </c>
      <c r="R123" s="4">
        <v>20.2</v>
      </c>
      <c r="S123" s="4">
        <v>19.8</v>
      </c>
      <c r="T123" s="4">
        <v>90</v>
      </c>
      <c r="U123" s="4">
        <v>100</v>
      </c>
      <c r="V123" s="4">
        <v>0</v>
      </c>
      <c r="W123" s="4">
        <v>-0.2</v>
      </c>
      <c r="X123" s="4">
        <v>0.4</v>
      </c>
      <c r="Y123" s="4">
        <v>0.2</v>
      </c>
      <c r="Z123" s="4">
        <v>3.4000000000000002E-2</v>
      </c>
      <c r="AA123" s="13">
        <f t="shared" si="34"/>
        <v>88.992537313432834</v>
      </c>
      <c r="AB123" s="5">
        <f t="shared" si="22"/>
        <v>0.9</v>
      </c>
      <c r="AC123" s="3">
        <f t="shared" si="35"/>
        <v>-10</v>
      </c>
      <c r="AD123" s="9">
        <f t="shared" si="23"/>
        <v>0.95399999999999996</v>
      </c>
      <c r="AE123" s="16">
        <f t="shared" si="24"/>
        <v>0.86868686868686862</v>
      </c>
      <c r="AF123" s="16">
        <f t="shared" si="25"/>
        <v>0.85148514851485146</v>
      </c>
      <c r="AG123" s="9"/>
      <c r="AH123" s="9"/>
      <c r="AI123" s="12">
        <f t="shared" si="26"/>
        <v>35.199999999999996</v>
      </c>
      <c r="AJ123" s="12">
        <f t="shared" si="27"/>
        <v>23</v>
      </c>
      <c r="AK123" s="12">
        <f t="shared" si="27"/>
        <v>35.199999999999996</v>
      </c>
      <c r="AL123" s="12">
        <f t="shared" si="27"/>
        <v>27.500000000000004</v>
      </c>
      <c r="AM123" s="12">
        <f t="shared" si="27"/>
        <v>39.700000000000003</v>
      </c>
      <c r="AN123" s="12">
        <f t="shared" si="19"/>
        <v>55.7</v>
      </c>
      <c r="AO123" s="12">
        <f t="shared" si="19"/>
        <v>20.5</v>
      </c>
      <c r="AP123" s="12">
        <f t="shared" si="19"/>
        <v>73</v>
      </c>
      <c r="AQ123" s="12">
        <f t="shared" si="19"/>
        <v>70.5</v>
      </c>
      <c r="AR123" s="12">
        <f t="shared" si="30"/>
        <v>64.099999999999994</v>
      </c>
      <c r="AS123" s="12">
        <f t="shared" si="30"/>
        <v>25.6</v>
      </c>
      <c r="AT123" s="12">
        <f t="shared" si="30"/>
        <v>73</v>
      </c>
      <c r="AU123" s="12">
        <f t="shared" si="28"/>
        <v>23.099999999999994</v>
      </c>
      <c r="AV123" s="12">
        <f t="shared" si="31"/>
        <v>59.599999999999994</v>
      </c>
      <c r="AW123" s="12">
        <f t="shared" si="31"/>
        <v>24.3</v>
      </c>
      <c r="AX123" s="12">
        <f t="shared" si="29"/>
        <v>79.5</v>
      </c>
      <c r="AY123" s="9"/>
      <c r="AZ123" s="12">
        <f t="shared" si="32"/>
        <v>16</v>
      </c>
      <c r="BA123" s="12">
        <f t="shared" si="32"/>
        <v>43.5</v>
      </c>
      <c r="BB123" s="12">
        <f t="shared" si="32"/>
        <v>28.799999999999997</v>
      </c>
      <c r="BC123" s="12">
        <f t="shared" si="32"/>
        <v>31.4</v>
      </c>
      <c r="BD123" s="12">
        <f t="shared" si="33"/>
        <v>27.500000000000004</v>
      </c>
      <c r="BE123" s="12">
        <f t="shared" si="20"/>
        <v>24.3</v>
      </c>
      <c r="BF123" s="12">
        <f t="shared" si="20"/>
        <v>32.6</v>
      </c>
      <c r="BG123" s="12">
        <f t="shared" si="20"/>
        <v>27.500000000000004</v>
      </c>
      <c r="BH123" s="12">
        <f t="shared" si="20"/>
        <v>61.5</v>
      </c>
      <c r="BI123" s="12">
        <f t="shared" si="21"/>
        <v>49.3</v>
      </c>
    </row>
    <row r="124" spans="1:61" ht="15.75" customHeight="1">
      <c r="A124" s="1" t="s">
        <v>220</v>
      </c>
      <c r="B124" s="3" t="s">
        <v>88</v>
      </c>
      <c r="C124" s="4" t="s">
        <v>124</v>
      </c>
      <c r="D124" s="4">
        <v>28</v>
      </c>
      <c r="E124" s="4">
        <v>221</v>
      </c>
      <c r="F124" s="4">
        <v>28</v>
      </c>
      <c r="G124" s="4">
        <v>221</v>
      </c>
      <c r="H124" s="4">
        <v>6.9</v>
      </c>
      <c r="I124" s="4">
        <v>0.44400000000000001</v>
      </c>
      <c r="J124" s="4">
        <v>0.42899999999999999</v>
      </c>
      <c r="K124" s="4">
        <v>0</v>
      </c>
      <c r="L124" s="4">
        <v>0.14299999999999999</v>
      </c>
      <c r="M124" s="4">
        <v>9.5</v>
      </c>
      <c r="N124" s="4">
        <v>10.6</v>
      </c>
      <c r="O124" s="4">
        <v>10.9</v>
      </c>
      <c r="P124" s="4">
        <v>2.1</v>
      </c>
      <c r="Q124" s="4">
        <v>0.8</v>
      </c>
      <c r="R124" s="4">
        <v>24.4</v>
      </c>
      <c r="S124" s="4">
        <v>10.1</v>
      </c>
      <c r="T124" s="4">
        <v>92</v>
      </c>
      <c r="U124" s="4">
        <v>104</v>
      </c>
      <c r="V124" s="4">
        <v>0</v>
      </c>
      <c r="W124" s="4">
        <v>-0.1</v>
      </c>
      <c r="X124" s="4">
        <v>0.3</v>
      </c>
      <c r="Y124" s="4">
        <v>0.2</v>
      </c>
      <c r="Z124" s="4">
        <v>3.6999999999999998E-2</v>
      </c>
      <c r="AA124" s="13">
        <f t="shared" si="34"/>
        <v>82.835820895522389</v>
      </c>
      <c r="AB124" s="5">
        <f t="shared" si="22"/>
        <v>0.92</v>
      </c>
      <c r="AC124" s="3">
        <f t="shared" si="35"/>
        <v>-12</v>
      </c>
      <c r="AD124" s="9">
        <f t="shared" si="23"/>
        <v>0.88800000000000001</v>
      </c>
      <c r="AE124" s="16">
        <f t="shared" si="24"/>
        <v>1.0792079207920793</v>
      </c>
      <c r="AF124" s="16">
        <f t="shared" si="25"/>
        <v>0.44672131147540989</v>
      </c>
      <c r="AG124" s="9"/>
      <c r="AH124" s="9"/>
      <c r="AI124" s="12">
        <f t="shared" si="26"/>
        <v>39.700000000000003</v>
      </c>
      <c r="AJ124" s="12">
        <f t="shared" si="27"/>
        <v>22.400000000000002</v>
      </c>
      <c r="AK124" s="12">
        <f t="shared" si="27"/>
        <v>19.2</v>
      </c>
      <c r="AL124" s="12">
        <f t="shared" si="27"/>
        <v>19.2</v>
      </c>
      <c r="AM124" s="12">
        <f t="shared" si="27"/>
        <v>25.6</v>
      </c>
      <c r="AN124" s="12">
        <f t="shared" si="19"/>
        <v>0</v>
      </c>
      <c r="AO124" s="12">
        <f t="shared" si="19"/>
        <v>22.400000000000002</v>
      </c>
      <c r="AP124" s="12">
        <f t="shared" si="19"/>
        <v>87.8</v>
      </c>
      <c r="AQ124" s="12">
        <f t="shared" si="19"/>
        <v>64.7</v>
      </c>
      <c r="AR124" s="12">
        <f t="shared" si="30"/>
        <v>35.199999999999996</v>
      </c>
      <c r="AS124" s="12">
        <f t="shared" si="30"/>
        <v>66.600000000000009</v>
      </c>
      <c r="AT124" s="12">
        <f t="shared" si="30"/>
        <v>28.799999999999997</v>
      </c>
      <c r="AU124" s="12">
        <f t="shared" si="28"/>
        <v>11.599999999999994</v>
      </c>
      <c r="AV124" s="12">
        <f t="shared" si="31"/>
        <v>1.9</v>
      </c>
      <c r="AW124" s="12">
        <f t="shared" si="31"/>
        <v>28.199999999999996</v>
      </c>
      <c r="AX124" s="12">
        <f t="shared" si="29"/>
        <v>53.3</v>
      </c>
      <c r="AY124" s="9"/>
      <c r="AZ124" s="12">
        <f t="shared" si="32"/>
        <v>19.8</v>
      </c>
      <c r="BA124" s="12">
        <f t="shared" si="32"/>
        <v>38.4</v>
      </c>
      <c r="BB124" s="12">
        <f t="shared" si="32"/>
        <v>28.799999999999997</v>
      </c>
      <c r="BC124" s="12">
        <f t="shared" si="32"/>
        <v>32</v>
      </c>
      <c r="BD124" s="12">
        <f t="shared" si="33"/>
        <v>19.2</v>
      </c>
      <c r="BE124" s="12">
        <f t="shared" si="20"/>
        <v>28.199999999999996</v>
      </c>
      <c r="BF124" s="12">
        <f t="shared" si="20"/>
        <v>26.900000000000002</v>
      </c>
      <c r="BG124" s="12">
        <f t="shared" si="20"/>
        <v>19.2</v>
      </c>
      <c r="BH124" s="12">
        <f t="shared" si="20"/>
        <v>78.8</v>
      </c>
      <c r="BI124" s="12">
        <f t="shared" si="21"/>
        <v>16.600000000000001</v>
      </c>
    </row>
    <row r="125" spans="1:61" ht="15.75" customHeight="1">
      <c r="A125" s="1" t="s">
        <v>221</v>
      </c>
      <c r="B125" s="3" t="s">
        <v>110</v>
      </c>
      <c r="C125" s="4" t="s">
        <v>86</v>
      </c>
      <c r="D125" s="4">
        <v>27</v>
      </c>
      <c r="E125" s="4">
        <v>217</v>
      </c>
      <c r="F125" s="4">
        <v>27</v>
      </c>
      <c r="G125" s="4">
        <v>217</v>
      </c>
      <c r="H125" s="4">
        <v>15.7</v>
      </c>
      <c r="I125" s="4">
        <v>0.53600000000000003</v>
      </c>
      <c r="J125" s="4">
        <v>0.45200000000000001</v>
      </c>
      <c r="K125" s="4">
        <v>8.3000000000000004E-2</v>
      </c>
      <c r="L125" s="4">
        <v>0.42899999999999999</v>
      </c>
      <c r="M125" s="4">
        <v>7.7</v>
      </c>
      <c r="N125" s="4">
        <v>15.1</v>
      </c>
      <c r="O125" s="4">
        <v>10.1</v>
      </c>
      <c r="P125" s="4">
        <v>1.4</v>
      </c>
      <c r="Q125" s="4">
        <v>0.9</v>
      </c>
      <c r="R125" s="4">
        <v>12.3</v>
      </c>
      <c r="S125" s="4">
        <v>23.9</v>
      </c>
      <c r="T125" s="4">
        <v>104</v>
      </c>
      <c r="U125" s="4">
        <v>102</v>
      </c>
      <c r="V125" s="4">
        <v>0</v>
      </c>
      <c r="W125" s="4">
        <v>0.3</v>
      </c>
      <c r="X125" s="4">
        <v>0.3</v>
      </c>
      <c r="Y125" s="4">
        <v>0.7</v>
      </c>
      <c r="Z125" s="4">
        <v>0.12</v>
      </c>
      <c r="AA125" s="13">
        <f t="shared" si="34"/>
        <v>100</v>
      </c>
      <c r="AB125" s="5">
        <f t="shared" si="22"/>
        <v>1.04</v>
      </c>
      <c r="AC125" s="3">
        <f t="shared" si="35"/>
        <v>2</v>
      </c>
      <c r="AD125" s="9">
        <f t="shared" si="23"/>
        <v>1.0720000000000001</v>
      </c>
      <c r="AE125" s="16">
        <f t="shared" si="24"/>
        <v>0.42259414225941422</v>
      </c>
      <c r="AF125" s="16">
        <f t="shared" si="25"/>
        <v>0.82113821138211374</v>
      </c>
      <c r="AG125" s="9"/>
      <c r="AH125" s="9"/>
      <c r="AI125" s="12">
        <f t="shared" si="26"/>
        <v>35.199999999999996</v>
      </c>
      <c r="AJ125" s="12">
        <f t="shared" si="27"/>
        <v>21.7</v>
      </c>
      <c r="AK125" s="12">
        <f t="shared" si="27"/>
        <v>69.8</v>
      </c>
      <c r="AL125" s="12">
        <f t="shared" si="27"/>
        <v>63.4</v>
      </c>
      <c r="AM125" s="12">
        <f t="shared" si="27"/>
        <v>34.599999999999994</v>
      </c>
      <c r="AN125" s="12">
        <f t="shared" si="19"/>
        <v>22.400000000000002</v>
      </c>
      <c r="AO125" s="12">
        <f t="shared" si="19"/>
        <v>92.9</v>
      </c>
      <c r="AP125" s="12">
        <f t="shared" si="19"/>
        <v>80.7</v>
      </c>
      <c r="AQ125" s="12">
        <f t="shared" si="19"/>
        <v>85.8</v>
      </c>
      <c r="AR125" s="12">
        <f t="shared" si="30"/>
        <v>28.199999999999996</v>
      </c>
      <c r="AS125" s="12">
        <f t="shared" si="30"/>
        <v>28.799999999999997</v>
      </c>
      <c r="AT125" s="12">
        <f t="shared" si="30"/>
        <v>30.099999999999998</v>
      </c>
      <c r="AU125" s="12">
        <f t="shared" si="28"/>
        <v>72.5</v>
      </c>
      <c r="AV125" s="12">
        <f t="shared" si="31"/>
        <v>83.3</v>
      </c>
      <c r="AW125" s="12">
        <f t="shared" si="31"/>
        <v>64.099999999999994</v>
      </c>
      <c r="AX125" s="12">
        <f t="shared" si="29"/>
        <v>62.2</v>
      </c>
      <c r="AY125" s="9"/>
      <c r="AZ125" s="12">
        <f t="shared" si="32"/>
        <v>48.699999999999996</v>
      </c>
      <c r="BA125" s="12">
        <f t="shared" si="32"/>
        <v>38.4</v>
      </c>
      <c r="BB125" s="12">
        <f t="shared" si="32"/>
        <v>44.800000000000004</v>
      </c>
      <c r="BC125" s="12">
        <f t="shared" si="32"/>
        <v>76.900000000000006</v>
      </c>
      <c r="BD125" s="12">
        <f t="shared" si="33"/>
        <v>63.4</v>
      </c>
      <c r="BE125" s="12">
        <f t="shared" si="20"/>
        <v>64.099999999999994</v>
      </c>
      <c r="BF125" s="12">
        <f t="shared" si="20"/>
        <v>70.5</v>
      </c>
      <c r="BG125" s="12">
        <f t="shared" si="20"/>
        <v>63.4</v>
      </c>
      <c r="BH125" s="12">
        <f t="shared" si="20"/>
        <v>15.299999999999999</v>
      </c>
      <c r="BI125" s="12">
        <f t="shared" si="21"/>
        <v>47.4</v>
      </c>
    </row>
    <row r="126" spans="1:61" ht="15.75" customHeight="1">
      <c r="A126" s="1" t="s">
        <v>222</v>
      </c>
      <c r="B126" s="3" t="s">
        <v>106</v>
      </c>
      <c r="C126" s="4" t="s">
        <v>86</v>
      </c>
      <c r="D126" s="4">
        <v>21</v>
      </c>
      <c r="E126" s="4">
        <v>213</v>
      </c>
      <c r="F126" s="4">
        <v>21</v>
      </c>
      <c r="G126" s="4">
        <v>213</v>
      </c>
      <c r="H126" s="4">
        <v>3.1</v>
      </c>
      <c r="I126" s="4">
        <v>0.38300000000000001</v>
      </c>
      <c r="J126" s="4">
        <v>0.34100000000000003</v>
      </c>
      <c r="K126" s="4">
        <v>0.377</v>
      </c>
      <c r="L126" s="4">
        <v>0.34799999999999998</v>
      </c>
      <c r="M126" s="4">
        <v>5.0999999999999996</v>
      </c>
      <c r="N126" s="4">
        <v>10.1</v>
      </c>
      <c r="O126" s="4">
        <v>9.4</v>
      </c>
      <c r="P126" s="4">
        <v>1.7</v>
      </c>
      <c r="Q126" s="4">
        <v>0.4</v>
      </c>
      <c r="R126" s="4">
        <v>19.3</v>
      </c>
      <c r="S126" s="4">
        <v>21.4</v>
      </c>
      <c r="T126" s="4">
        <v>74</v>
      </c>
      <c r="U126" s="4">
        <v>99</v>
      </c>
      <c r="V126" s="4">
        <v>0</v>
      </c>
      <c r="W126" s="4">
        <v>-0.7</v>
      </c>
      <c r="X126" s="4">
        <v>0.4</v>
      </c>
      <c r="Y126" s="4">
        <v>-0.3</v>
      </c>
      <c r="Z126" s="4">
        <v>-5.7000000000000002E-2</v>
      </c>
      <c r="AA126" s="13">
        <f t="shared" si="34"/>
        <v>71.455223880597003</v>
      </c>
      <c r="AB126" s="5">
        <f t="shared" si="22"/>
        <v>0.74</v>
      </c>
      <c r="AC126" s="3">
        <f t="shared" si="35"/>
        <v>-25</v>
      </c>
      <c r="AD126" s="9">
        <f t="shared" si="23"/>
        <v>0.76600000000000001</v>
      </c>
      <c r="AE126" s="16">
        <f t="shared" si="24"/>
        <v>0.43925233644859818</v>
      </c>
      <c r="AF126" s="16">
        <f t="shared" si="25"/>
        <v>0.48704663212435234</v>
      </c>
      <c r="AG126" s="9"/>
      <c r="AH126" s="9"/>
      <c r="AI126" s="12">
        <f t="shared" si="26"/>
        <v>25</v>
      </c>
      <c r="AJ126" s="12">
        <f t="shared" si="27"/>
        <v>21.099999999999998</v>
      </c>
      <c r="AK126" s="12">
        <f t="shared" si="27"/>
        <v>7.0000000000000009</v>
      </c>
      <c r="AL126" s="12">
        <f t="shared" si="27"/>
        <v>8.3000000000000007</v>
      </c>
      <c r="AM126" s="12">
        <f t="shared" si="27"/>
        <v>7.6</v>
      </c>
      <c r="AN126" s="12">
        <f t="shared" si="19"/>
        <v>51.9</v>
      </c>
      <c r="AO126" s="12">
        <f t="shared" si="19"/>
        <v>78.8</v>
      </c>
      <c r="AP126" s="12">
        <f t="shared" si="19"/>
        <v>59.599999999999994</v>
      </c>
      <c r="AQ126" s="12">
        <f t="shared" si="19"/>
        <v>59.599999999999994</v>
      </c>
      <c r="AR126" s="12">
        <f t="shared" si="30"/>
        <v>23.7</v>
      </c>
      <c r="AS126" s="12">
        <f t="shared" si="30"/>
        <v>41</v>
      </c>
      <c r="AT126" s="12">
        <f t="shared" si="30"/>
        <v>18.5</v>
      </c>
      <c r="AU126" s="12">
        <f t="shared" si="28"/>
        <v>27.600000000000009</v>
      </c>
      <c r="AV126" s="12">
        <f t="shared" si="31"/>
        <v>71.099999999999994</v>
      </c>
      <c r="AW126" s="12">
        <f t="shared" si="31"/>
        <v>6.4</v>
      </c>
      <c r="AX126" s="12">
        <f t="shared" si="29"/>
        <v>82.1</v>
      </c>
      <c r="AY126" s="9"/>
      <c r="AZ126" s="12">
        <f t="shared" si="32"/>
        <v>3.8</v>
      </c>
      <c r="BA126" s="12">
        <f t="shared" si="32"/>
        <v>43.5</v>
      </c>
      <c r="BB126" s="12">
        <f t="shared" si="32"/>
        <v>6.4</v>
      </c>
      <c r="BC126" s="12">
        <f t="shared" si="32"/>
        <v>11.5</v>
      </c>
      <c r="BD126" s="12">
        <f t="shared" si="33"/>
        <v>8.3000000000000007</v>
      </c>
      <c r="BE126" s="12">
        <f t="shared" si="20"/>
        <v>6.4</v>
      </c>
      <c r="BF126" s="12">
        <f t="shared" si="20"/>
        <v>12.1</v>
      </c>
      <c r="BG126" s="12">
        <f t="shared" si="20"/>
        <v>8.3000000000000007</v>
      </c>
      <c r="BH126" s="12">
        <f t="shared" si="20"/>
        <v>17.299999999999997</v>
      </c>
      <c r="BI126" s="12">
        <f t="shared" si="21"/>
        <v>17.899999999999999</v>
      </c>
    </row>
    <row r="127" spans="1:61" ht="15.75" customHeight="1">
      <c r="A127" s="1" t="s">
        <v>223</v>
      </c>
      <c r="B127" s="3" t="s">
        <v>83</v>
      </c>
      <c r="C127" s="4" t="s">
        <v>108</v>
      </c>
      <c r="D127" s="4">
        <v>20</v>
      </c>
      <c r="E127" s="4">
        <v>210</v>
      </c>
      <c r="F127" s="4">
        <v>20</v>
      </c>
      <c r="G127" s="4">
        <v>210</v>
      </c>
      <c r="H127" s="4">
        <v>13.7</v>
      </c>
      <c r="I127" s="4">
        <v>0.56100000000000005</v>
      </c>
      <c r="J127" s="4">
        <v>0.54700000000000004</v>
      </c>
      <c r="K127" s="4">
        <v>0.44600000000000001</v>
      </c>
      <c r="L127" s="4">
        <v>0.16200000000000001</v>
      </c>
      <c r="M127" s="4">
        <v>2.2999999999999998</v>
      </c>
      <c r="N127" s="4">
        <v>12</v>
      </c>
      <c r="O127" s="4">
        <v>9.3000000000000007</v>
      </c>
      <c r="P127" s="4">
        <v>1.2</v>
      </c>
      <c r="Q127" s="4">
        <v>2.1</v>
      </c>
      <c r="R127" s="4">
        <v>13.1</v>
      </c>
      <c r="S127" s="4">
        <v>19.3</v>
      </c>
      <c r="T127" s="4">
        <v>103</v>
      </c>
      <c r="U127" s="4">
        <v>109</v>
      </c>
      <c r="V127" s="4">
        <v>0</v>
      </c>
      <c r="W127" s="4">
        <v>0.2</v>
      </c>
      <c r="X127" s="4">
        <v>0.1</v>
      </c>
      <c r="Y127" s="4">
        <v>0.3</v>
      </c>
      <c r="Z127" s="4">
        <v>5.8999999999999997E-2</v>
      </c>
      <c r="AA127" s="13">
        <f t="shared" si="34"/>
        <v>104.66417910447761</v>
      </c>
      <c r="AB127" s="5">
        <f t="shared" si="22"/>
        <v>1.03</v>
      </c>
      <c r="AC127" s="3">
        <f t="shared" si="35"/>
        <v>-6</v>
      </c>
      <c r="AD127" s="9">
        <f t="shared" si="23"/>
        <v>1.1220000000000001</v>
      </c>
      <c r="AE127" s="16">
        <f t="shared" si="24"/>
        <v>0.48186528497409331</v>
      </c>
      <c r="AF127" s="16">
        <f t="shared" si="25"/>
        <v>0.70992366412213748</v>
      </c>
      <c r="AG127" s="9"/>
      <c r="AH127" s="9"/>
      <c r="AI127" s="12">
        <f t="shared" si="26"/>
        <v>22.400000000000002</v>
      </c>
      <c r="AJ127" s="12">
        <f t="shared" si="27"/>
        <v>20.5</v>
      </c>
      <c r="AK127" s="12">
        <f t="shared" si="27"/>
        <v>57.599999999999994</v>
      </c>
      <c r="AL127" s="12">
        <f t="shared" si="27"/>
        <v>75</v>
      </c>
      <c r="AM127" s="12">
        <f t="shared" si="27"/>
        <v>84.6</v>
      </c>
      <c r="AN127" s="12">
        <f t="shared" ref="AN127:AQ190" si="36">(PERCENTRANK(K$3:K$298,K127))*100</f>
        <v>67.300000000000011</v>
      </c>
      <c r="AO127" s="12">
        <f t="shared" si="36"/>
        <v>28.199999999999996</v>
      </c>
      <c r="AP127" s="12">
        <f t="shared" si="36"/>
        <v>28.199999999999996</v>
      </c>
      <c r="AQ127" s="12">
        <f t="shared" si="36"/>
        <v>69.8</v>
      </c>
      <c r="AR127" s="12">
        <f t="shared" si="30"/>
        <v>23</v>
      </c>
      <c r="AS127" s="12">
        <f t="shared" si="30"/>
        <v>20.5</v>
      </c>
      <c r="AT127" s="12">
        <f t="shared" si="30"/>
        <v>71.7</v>
      </c>
      <c r="AU127" s="12">
        <f t="shared" si="28"/>
        <v>66.699999999999989</v>
      </c>
      <c r="AV127" s="12">
        <f t="shared" si="31"/>
        <v>57.599999999999994</v>
      </c>
      <c r="AW127" s="12">
        <f t="shared" si="31"/>
        <v>58.3</v>
      </c>
      <c r="AX127" s="12">
        <f t="shared" si="29"/>
        <v>27.600000000000009</v>
      </c>
      <c r="AY127" s="9"/>
      <c r="AZ127" s="12">
        <f t="shared" si="32"/>
        <v>44.800000000000004</v>
      </c>
      <c r="BA127" s="12">
        <f t="shared" si="32"/>
        <v>21.099999999999998</v>
      </c>
      <c r="BB127" s="12">
        <f t="shared" si="32"/>
        <v>35.199999999999996</v>
      </c>
      <c r="BC127" s="12">
        <f t="shared" si="32"/>
        <v>42.9</v>
      </c>
      <c r="BD127" s="12">
        <f t="shared" si="33"/>
        <v>75</v>
      </c>
      <c r="BE127" s="12">
        <f t="shared" si="20"/>
        <v>58.3</v>
      </c>
      <c r="BF127" s="12">
        <f t="shared" si="20"/>
        <v>43.5</v>
      </c>
      <c r="BG127" s="12">
        <f t="shared" si="20"/>
        <v>75</v>
      </c>
      <c r="BH127" s="12">
        <f t="shared" si="20"/>
        <v>24.3</v>
      </c>
      <c r="BI127" s="12">
        <f t="shared" si="21"/>
        <v>36.5</v>
      </c>
    </row>
    <row r="128" spans="1:61" ht="15.75" customHeight="1">
      <c r="A128" s="1" t="s">
        <v>224</v>
      </c>
      <c r="B128" s="4" t="s">
        <v>115</v>
      </c>
      <c r="C128" s="4" t="s">
        <v>97</v>
      </c>
      <c r="D128" s="4">
        <v>19</v>
      </c>
      <c r="E128" s="4">
        <v>198</v>
      </c>
      <c r="F128" s="4">
        <v>19</v>
      </c>
      <c r="G128" s="4">
        <v>198</v>
      </c>
      <c r="H128" s="4">
        <v>6.7</v>
      </c>
      <c r="I128" s="4">
        <v>0.41</v>
      </c>
      <c r="J128" s="4">
        <v>0.4</v>
      </c>
      <c r="K128" s="4">
        <v>0.08</v>
      </c>
      <c r="L128" s="4">
        <v>0.28000000000000003</v>
      </c>
      <c r="M128" s="4">
        <v>5.9</v>
      </c>
      <c r="N128" s="4">
        <v>8.8000000000000007</v>
      </c>
      <c r="O128" s="4">
        <v>10.6</v>
      </c>
      <c r="P128" s="4">
        <v>0.5</v>
      </c>
      <c r="Q128" s="4">
        <v>1.9</v>
      </c>
      <c r="R128" s="4">
        <v>11.1</v>
      </c>
      <c r="S128" s="4">
        <v>14.5</v>
      </c>
      <c r="T128" s="4">
        <v>89</v>
      </c>
      <c r="U128" s="4">
        <v>108</v>
      </c>
      <c r="V128" s="4">
        <v>0</v>
      </c>
      <c r="W128" s="4">
        <v>-0.1</v>
      </c>
      <c r="X128" s="4">
        <v>0.1</v>
      </c>
      <c r="Y128" s="4">
        <v>0</v>
      </c>
      <c r="Z128" s="4">
        <v>-2E-3</v>
      </c>
      <c r="AA128" s="13">
        <f t="shared" si="34"/>
        <v>76.492537313432834</v>
      </c>
      <c r="AB128" s="5">
        <f t="shared" si="22"/>
        <v>0.89</v>
      </c>
      <c r="AC128" s="3">
        <f t="shared" si="35"/>
        <v>-19</v>
      </c>
      <c r="AD128" s="9">
        <f t="shared" si="23"/>
        <v>0.82</v>
      </c>
      <c r="AE128" s="16">
        <f t="shared" si="24"/>
        <v>0.73103448275862071</v>
      </c>
      <c r="AF128" s="16">
        <f t="shared" si="25"/>
        <v>0.95495495495495497</v>
      </c>
      <c r="AG128" s="9"/>
      <c r="AH128" s="9"/>
      <c r="AI128" s="12">
        <f t="shared" si="26"/>
        <v>21.7</v>
      </c>
      <c r="AJ128" s="12">
        <f t="shared" si="27"/>
        <v>19.8</v>
      </c>
      <c r="AK128" s="12">
        <f t="shared" si="27"/>
        <v>17.299999999999997</v>
      </c>
      <c r="AL128" s="12">
        <f t="shared" si="27"/>
        <v>11.5</v>
      </c>
      <c r="AM128" s="12">
        <f t="shared" si="27"/>
        <v>19.8</v>
      </c>
      <c r="AN128" s="12">
        <f t="shared" si="36"/>
        <v>21.099999999999998</v>
      </c>
      <c r="AO128" s="12">
        <f t="shared" si="36"/>
        <v>60.199999999999996</v>
      </c>
      <c r="AP128" s="12">
        <f t="shared" si="36"/>
        <v>67.300000000000011</v>
      </c>
      <c r="AQ128" s="12">
        <f t="shared" si="36"/>
        <v>54.400000000000006</v>
      </c>
      <c r="AR128" s="12">
        <f t="shared" si="30"/>
        <v>33.300000000000004</v>
      </c>
      <c r="AS128" s="12">
        <f t="shared" si="30"/>
        <v>7.6</v>
      </c>
      <c r="AT128" s="12">
        <f t="shared" si="30"/>
        <v>66.600000000000009</v>
      </c>
      <c r="AU128" s="12">
        <f t="shared" si="28"/>
        <v>78.3</v>
      </c>
      <c r="AV128" s="12">
        <f t="shared" si="31"/>
        <v>20.5</v>
      </c>
      <c r="AW128" s="12">
        <f t="shared" si="31"/>
        <v>23</v>
      </c>
      <c r="AX128" s="12">
        <f t="shared" si="29"/>
        <v>34</v>
      </c>
      <c r="AY128" s="9"/>
      <c r="AZ128" s="12">
        <f t="shared" si="32"/>
        <v>19.8</v>
      </c>
      <c r="BA128" s="12">
        <f t="shared" si="32"/>
        <v>21.099999999999998</v>
      </c>
      <c r="BB128" s="12">
        <f t="shared" si="32"/>
        <v>17.299999999999997</v>
      </c>
      <c r="BC128" s="12">
        <f t="shared" si="32"/>
        <v>20.5</v>
      </c>
      <c r="BD128" s="12">
        <f t="shared" si="33"/>
        <v>11.5</v>
      </c>
      <c r="BE128" s="12">
        <f t="shared" si="20"/>
        <v>23</v>
      </c>
      <c r="BF128" s="12">
        <f t="shared" si="20"/>
        <v>19.2</v>
      </c>
      <c r="BG128" s="12">
        <f t="shared" si="20"/>
        <v>11.5</v>
      </c>
      <c r="BH128" s="12">
        <f t="shared" si="20"/>
        <v>47.4</v>
      </c>
      <c r="BI128" s="12">
        <f t="shared" si="21"/>
        <v>55.1</v>
      </c>
    </row>
    <row r="129" spans="1:61" ht="15.75" customHeight="1">
      <c r="A129" s="1" t="s">
        <v>225</v>
      </c>
      <c r="B129" s="3" t="s">
        <v>110</v>
      </c>
      <c r="C129" s="4" t="s">
        <v>8</v>
      </c>
      <c r="D129" s="4">
        <v>23</v>
      </c>
      <c r="E129" s="4">
        <v>185</v>
      </c>
      <c r="F129" s="4">
        <v>23</v>
      </c>
      <c r="G129" s="4">
        <v>185</v>
      </c>
      <c r="H129" s="4">
        <v>5.7</v>
      </c>
      <c r="I129" s="4">
        <v>0.33400000000000002</v>
      </c>
      <c r="J129" s="4">
        <v>0.26200000000000001</v>
      </c>
      <c r="K129" s="4">
        <v>0.45200000000000001</v>
      </c>
      <c r="L129" s="4">
        <v>0.23799999999999999</v>
      </c>
      <c r="M129" s="4">
        <v>1.8</v>
      </c>
      <c r="N129" s="4">
        <v>2.8</v>
      </c>
      <c r="O129" s="4">
        <v>23.2</v>
      </c>
      <c r="P129" s="4">
        <v>2.2999999999999998</v>
      </c>
      <c r="Q129" s="4">
        <v>0</v>
      </c>
      <c r="R129" s="4">
        <v>14.7</v>
      </c>
      <c r="S129" s="4">
        <v>13.1</v>
      </c>
      <c r="T129" s="4">
        <v>85</v>
      </c>
      <c r="U129" s="4">
        <v>106</v>
      </c>
      <c r="V129" s="4">
        <v>0</v>
      </c>
      <c r="W129" s="4">
        <v>-0.2</v>
      </c>
      <c r="X129" s="4">
        <v>0.2</v>
      </c>
      <c r="Y129" s="4">
        <v>0</v>
      </c>
      <c r="Z129" s="4">
        <v>-6.0000000000000001E-3</v>
      </c>
      <c r="AA129" s="13">
        <f t="shared" si="34"/>
        <v>62.31343283582089</v>
      </c>
      <c r="AB129" s="5">
        <f t="shared" si="22"/>
        <v>0.85</v>
      </c>
      <c r="AC129" s="3">
        <f t="shared" si="35"/>
        <v>-21</v>
      </c>
      <c r="AD129" s="9">
        <f t="shared" si="23"/>
        <v>0.66800000000000004</v>
      </c>
      <c r="AE129" s="16">
        <f t="shared" si="24"/>
        <v>1.7709923664122138</v>
      </c>
      <c r="AF129" s="16">
        <f t="shared" si="25"/>
        <v>1.5782312925170068</v>
      </c>
      <c r="AG129" s="9"/>
      <c r="AH129" s="9"/>
      <c r="AI129" s="12">
        <f t="shared" si="26"/>
        <v>29.4</v>
      </c>
      <c r="AJ129" s="12">
        <f t="shared" si="27"/>
        <v>19.2</v>
      </c>
      <c r="AK129" s="12">
        <f t="shared" si="27"/>
        <v>12.8</v>
      </c>
      <c r="AL129" s="12">
        <f t="shared" si="27"/>
        <v>4.3999999999999995</v>
      </c>
      <c r="AM129" s="12">
        <f t="shared" si="27"/>
        <v>4.3999999999999995</v>
      </c>
      <c r="AN129" s="12">
        <f t="shared" si="36"/>
        <v>70.5</v>
      </c>
      <c r="AO129" s="12">
        <f t="shared" si="36"/>
        <v>48.699999999999996</v>
      </c>
      <c r="AP129" s="12">
        <f t="shared" si="36"/>
        <v>21.7</v>
      </c>
      <c r="AQ129" s="12">
        <f t="shared" si="36"/>
        <v>2.5</v>
      </c>
      <c r="AR129" s="12">
        <f t="shared" si="30"/>
        <v>82.6</v>
      </c>
      <c r="AS129" s="12">
        <f t="shared" si="30"/>
        <v>73</v>
      </c>
      <c r="AT129" s="12">
        <f t="shared" si="30"/>
        <v>0</v>
      </c>
      <c r="AU129" s="12">
        <f t="shared" si="28"/>
        <v>53.3</v>
      </c>
      <c r="AV129" s="12">
        <f t="shared" si="31"/>
        <v>12.8</v>
      </c>
      <c r="AW129" s="12">
        <f t="shared" si="31"/>
        <v>16.600000000000001</v>
      </c>
      <c r="AX129" s="12">
        <f t="shared" si="29"/>
        <v>41.7</v>
      </c>
      <c r="AY129" s="9"/>
      <c r="AZ129" s="12">
        <f t="shared" si="32"/>
        <v>16</v>
      </c>
      <c r="BA129" s="12">
        <f t="shared" si="32"/>
        <v>32</v>
      </c>
      <c r="BB129" s="12">
        <f t="shared" si="32"/>
        <v>17.299999999999997</v>
      </c>
      <c r="BC129" s="12">
        <f t="shared" si="32"/>
        <v>19.2</v>
      </c>
      <c r="BD129" s="12">
        <f t="shared" si="33"/>
        <v>4.3999999999999995</v>
      </c>
      <c r="BE129" s="12">
        <f t="shared" si="20"/>
        <v>16.600000000000001</v>
      </c>
      <c r="BF129" s="12">
        <f t="shared" si="20"/>
        <v>17.299999999999997</v>
      </c>
      <c r="BG129" s="12">
        <f t="shared" si="20"/>
        <v>4.3999999999999995</v>
      </c>
      <c r="BH129" s="12">
        <f t="shared" si="20"/>
        <v>95.5</v>
      </c>
      <c r="BI129" s="12">
        <f t="shared" si="21"/>
        <v>85.2</v>
      </c>
    </row>
    <row r="130" spans="1:61" ht="15.75" customHeight="1">
      <c r="A130" s="1" t="s">
        <v>226</v>
      </c>
      <c r="B130" s="3" t="s">
        <v>81</v>
      </c>
      <c r="C130" s="4" t="s">
        <v>91</v>
      </c>
      <c r="D130" s="4">
        <v>22</v>
      </c>
      <c r="E130" s="4">
        <v>175</v>
      </c>
      <c r="F130" s="4">
        <v>22</v>
      </c>
      <c r="G130" s="4">
        <v>175</v>
      </c>
      <c r="H130" s="4">
        <v>5.7</v>
      </c>
      <c r="I130" s="4">
        <v>0.34399999999999997</v>
      </c>
      <c r="J130" s="4">
        <v>0.32400000000000001</v>
      </c>
      <c r="K130" s="4">
        <v>0.35299999999999998</v>
      </c>
      <c r="L130" s="4">
        <v>5.8999999999999997E-2</v>
      </c>
      <c r="M130" s="4">
        <v>12</v>
      </c>
      <c r="N130" s="4">
        <v>16</v>
      </c>
      <c r="O130" s="4">
        <v>7.9</v>
      </c>
      <c r="P130" s="4">
        <v>0.6</v>
      </c>
      <c r="Q130" s="4">
        <v>3.9</v>
      </c>
      <c r="R130" s="4">
        <v>25.6</v>
      </c>
      <c r="S130" s="4">
        <v>11.5</v>
      </c>
      <c r="T130" s="4">
        <v>80</v>
      </c>
      <c r="U130" s="4">
        <v>114</v>
      </c>
      <c r="V130" s="4">
        <v>0</v>
      </c>
      <c r="W130" s="4">
        <v>-0.3</v>
      </c>
      <c r="X130" s="4">
        <v>-0.1</v>
      </c>
      <c r="Y130" s="4">
        <v>-0.3</v>
      </c>
      <c r="Z130" s="4">
        <v>-7.1999999999999995E-2</v>
      </c>
      <c r="AA130" s="13">
        <f t="shared" si="34"/>
        <v>64.179104477611943</v>
      </c>
      <c r="AB130" s="5">
        <f t="shared" si="22"/>
        <v>0.8</v>
      </c>
      <c r="AC130" s="3">
        <f t="shared" si="35"/>
        <v>-34</v>
      </c>
      <c r="AD130" s="9">
        <f t="shared" si="23"/>
        <v>0.68799999999999994</v>
      </c>
      <c r="AE130" s="16">
        <f t="shared" si="24"/>
        <v>0.68695652173913047</v>
      </c>
      <c r="AF130" s="16">
        <f t="shared" si="25"/>
        <v>0.30859375</v>
      </c>
      <c r="AG130" s="9"/>
      <c r="AH130" s="9"/>
      <c r="AI130" s="12">
        <f t="shared" si="26"/>
        <v>26.200000000000003</v>
      </c>
      <c r="AJ130" s="12">
        <f t="shared" si="27"/>
        <v>18.5</v>
      </c>
      <c r="AK130" s="12">
        <f t="shared" si="27"/>
        <v>12.8</v>
      </c>
      <c r="AL130" s="12">
        <f t="shared" si="27"/>
        <v>5.0999999999999996</v>
      </c>
      <c r="AM130" s="12">
        <f t="shared" si="27"/>
        <v>5.7</v>
      </c>
      <c r="AN130" s="12">
        <f t="shared" si="36"/>
        <v>47.4</v>
      </c>
      <c r="AO130" s="12">
        <f t="shared" si="36"/>
        <v>7.0000000000000009</v>
      </c>
      <c r="AP130" s="12">
        <f t="shared" si="36"/>
        <v>96.1</v>
      </c>
      <c r="AQ130" s="12">
        <f t="shared" si="36"/>
        <v>87.8</v>
      </c>
      <c r="AR130" s="12">
        <f t="shared" si="30"/>
        <v>19.2</v>
      </c>
      <c r="AS130" s="12">
        <f t="shared" si="30"/>
        <v>8.9</v>
      </c>
      <c r="AT130" s="12">
        <f t="shared" si="30"/>
        <v>88.4</v>
      </c>
      <c r="AU130" s="12">
        <f t="shared" si="28"/>
        <v>8.3999999999999915</v>
      </c>
      <c r="AV130" s="12">
        <f t="shared" si="31"/>
        <v>3.8</v>
      </c>
      <c r="AW130" s="12">
        <f t="shared" si="31"/>
        <v>11.5</v>
      </c>
      <c r="AX130" s="12">
        <f t="shared" si="29"/>
        <v>7.6999999999999886</v>
      </c>
      <c r="AY130" s="9"/>
      <c r="AZ130" s="12">
        <f t="shared" si="32"/>
        <v>12.1</v>
      </c>
      <c r="BA130" s="12">
        <f t="shared" si="32"/>
        <v>4.3999999999999995</v>
      </c>
      <c r="BB130" s="12">
        <f t="shared" si="32"/>
        <v>6.4</v>
      </c>
      <c r="BC130" s="12">
        <f t="shared" si="32"/>
        <v>10.199999999999999</v>
      </c>
      <c r="BD130" s="12">
        <f t="shared" si="33"/>
        <v>5.0999999999999996</v>
      </c>
      <c r="BE130" s="12">
        <f t="shared" si="20"/>
        <v>11.5</v>
      </c>
      <c r="BF130" s="12">
        <f t="shared" si="20"/>
        <v>7.0000000000000009</v>
      </c>
      <c r="BG130" s="12">
        <f t="shared" si="20"/>
        <v>5.0999999999999996</v>
      </c>
      <c r="BH130" s="12">
        <f t="shared" si="20"/>
        <v>42.9</v>
      </c>
      <c r="BI130" s="12">
        <f t="shared" si="21"/>
        <v>10.8</v>
      </c>
    </row>
    <row r="131" spans="1:61" ht="15.75" customHeight="1">
      <c r="A131" s="1" t="s">
        <v>227</v>
      </c>
      <c r="B131" s="3" t="s">
        <v>99</v>
      </c>
      <c r="C131" s="4" t="s">
        <v>86</v>
      </c>
      <c r="D131" s="4">
        <v>17</v>
      </c>
      <c r="E131" s="4">
        <v>160</v>
      </c>
      <c r="F131" s="4">
        <v>17</v>
      </c>
      <c r="G131" s="4">
        <v>160</v>
      </c>
      <c r="H131" s="4">
        <v>9.9</v>
      </c>
      <c r="I131" s="4">
        <v>0.44900000000000001</v>
      </c>
      <c r="J131" s="4">
        <v>0.379</v>
      </c>
      <c r="K131" s="4">
        <v>0</v>
      </c>
      <c r="L131" s="4">
        <v>0.34499999999999997</v>
      </c>
      <c r="M131" s="4">
        <v>10.5</v>
      </c>
      <c r="N131" s="4">
        <v>14.9</v>
      </c>
      <c r="O131" s="4">
        <v>8.6</v>
      </c>
      <c r="P131" s="4">
        <v>0.3</v>
      </c>
      <c r="Q131" s="4">
        <v>5.0999999999999996</v>
      </c>
      <c r="R131" s="4">
        <v>19.3</v>
      </c>
      <c r="S131" s="4">
        <v>11.9</v>
      </c>
      <c r="T131" s="4">
        <v>97</v>
      </c>
      <c r="U131" s="4">
        <v>108</v>
      </c>
      <c r="V131" s="4">
        <v>0</v>
      </c>
      <c r="W131" s="4">
        <v>0</v>
      </c>
      <c r="X131" s="4">
        <v>0.1</v>
      </c>
      <c r="Y131" s="4">
        <v>0.1</v>
      </c>
      <c r="Z131" s="4">
        <v>2.9000000000000001E-2</v>
      </c>
      <c r="AA131" s="13">
        <f t="shared" si="34"/>
        <v>83.768656716417908</v>
      </c>
      <c r="AB131" s="5">
        <f t="shared" si="22"/>
        <v>0.97</v>
      </c>
      <c r="AC131" s="3">
        <f t="shared" si="35"/>
        <v>-11</v>
      </c>
      <c r="AD131" s="9">
        <f t="shared" si="23"/>
        <v>0.89800000000000002</v>
      </c>
      <c r="AE131" s="16">
        <f t="shared" si="24"/>
        <v>0.72268907563025209</v>
      </c>
      <c r="AF131" s="16">
        <f t="shared" si="25"/>
        <v>0.44559585492227977</v>
      </c>
      <c r="AG131" s="9"/>
      <c r="AH131" s="9"/>
      <c r="AI131" s="12">
        <f t="shared" si="26"/>
        <v>18.5</v>
      </c>
      <c r="AJ131" s="12">
        <f t="shared" si="27"/>
        <v>17.899999999999999</v>
      </c>
      <c r="AK131" s="12">
        <f t="shared" si="27"/>
        <v>33.300000000000004</v>
      </c>
      <c r="AL131" s="12">
        <f t="shared" si="27"/>
        <v>19.8</v>
      </c>
      <c r="AM131" s="12">
        <f t="shared" ref="AM131:AP194" si="37">(PERCENTRANK(J$3:J$298,J131))*100</f>
        <v>14.7</v>
      </c>
      <c r="AN131" s="12">
        <f t="shared" si="36"/>
        <v>0</v>
      </c>
      <c r="AO131" s="12">
        <f t="shared" si="36"/>
        <v>77.5</v>
      </c>
      <c r="AP131" s="12">
        <f t="shared" si="36"/>
        <v>91</v>
      </c>
      <c r="AQ131" s="12">
        <f t="shared" si="36"/>
        <v>82.6</v>
      </c>
      <c r="AR131" s="12">
        <f t="shared" si="30"/>
        <v>20.5</v>
      </c>
      <c r="AS131" s="12">
        <f t="shared" si="30"/>
        <v>7.0000000000000009</v>
      </c>
      <c r="AT131" s="12">
        <f t="shared" si="30"/>
        <v>96.7</v>
      </c>
      <c r="AU131" s="12">
        <f t="shared" si="28"/>
        <v>27.600000000000009</v>
      </c>
      <c r="AV131" s="12">
        <f t="shared" si="31"/>
        <v>5.0999999999999996</v>
      </c>
      <c r="AW131" s="12">
        <f t="shared" si="31"/>
        <v>38.4</v>
      </c>
      <c r="AX131" s="12">
        <f t="shared" si="29"/>
        <v>34</v>
      </c>
      <c r="AY131" s="9"/>
      <c r="AZ131" s="12">
        <f t="shared" si="32"/>
        <v>28.199999999999996</v>
      </c>
      <c r="BA131" s="12">
        <f t="shared" si="32"/>
        <v>21.099999999999998</v>
      </c>
      <c r="BB131" s="12">
        <f t="shared" si="32"/>
        <v>26.200000000000003</v>
      </c>
      <c r="BC131" s="12">
        <f t="shared" si="32"/>
        <v>28.199999999999996</v>
      </c>
      <c r="BD131" s="12">
        <f t="shared" si="33"/>
        <v>19.8</v>
      </c>
      <c r="BE131" s="12">
        <f t="shared" si="33"/>
        <v>38.4</v>
      </c>
      <c r="BF131" s="12">
        <f t="shared" si="33"/>
        <v>30.7</v>
      </c>
      <c r="BG131" s="12">
        <f t="shared" si="33"/>
        <v>19.8</v>
      </c>
      <c r="BH131" s="12">
        <f t="shared" si="33"/>
        <v>46.7</v>
      </c>
      <c r="BI131" s="12">
        <f t="shared" si="33"/>
        <v>16</v>
      </c>
    </row>
    <row r="132" spans="1:61" ht="15.75" customHeight="1">
      <c r="A132" s="1" t="s">
        <v>228</v>
      </c>
      <c r="B132" s="3" t="s">
        <v>81</v>
      </c>
      <c r="C132" s="4" t="s">
        <v>97</v>
      </c>
      <c r="D132" s="4">
        <v>14</v>
      </c>
      <c r="E132" s="4">
        <v>141</v>
      </c>
      <c r="F132" s="4">
        <v>14</v>
      </c>
      <c r="G132" s="4">
        <v>141</v>
      </c>
      <c r="H132" s="4">
        <v>7.7</v>
      </c>
      <c r="I132" s="4">
        <v>0.57199999999999995</v>
      </c>
      <c r="J132" s="4">
        <v>0.58099999999999996</v>
      </c>
      <c r="K132" s="4">
        <v>0.38700000000000001</v>
      </c>
      <c r="L132" s="4">
        <v>9.7000000000000003E-2</v>
      </c>
      <c r="M132" s="4">
        <v>5.8</v>
      </c>
      <c r="N132" s="4">
        <v>8.9</v>
      </c>
      <c r="O132" s="4">
        <v>6.3</v>
      </c>
      <c r="P132" s="4">
        <v>1.4</v>
      </c>
      <c r="Q132" s="4">
        <v>2.4</v>
      </c>
      <c r="R132" s="4">
        <v>27.1</v>
      </c>
      <c r="S132" s="4">
        <v>13.5</v>
      </c>
      <c r="T132" s="4">
        <v>90</v>
      </c>
      <c r="U132" s="4">
        <v>115</v>
      </c>
      <c r="V132" s="4">
        <v>0</v>
      </c>
      <c r="W132" s="4">
        <v>-0.1</v>
      </c>
      <c r="X132" s="4">
        <v>-0.1</v>
      </c>
      <c r="Y132" s="4">
        <v>-0.1</v>
      </c>
      <c r="Z132" s="4">
        <v>-0.04</v>
      </c>
      <c r="AA132" s="13">
        <f t="shared" si="34"/>
        <v>106.71641791044775</v>
      </c>
      <c r="AB132" s="5">
        <f t="shared" ref="AB132:AB195" si="38">(T132/100)</f>
        <v>0.9</v>
      </c>
      <c r="AC132" s="3">
        <f t="shared" si="35"/>
        <v>-25</v>
      </c>
      <c r="AD132" s="9">
        <f t="shared" ref="AD132:AD195" si="39">2*I132</f>
        <v>1.1439999999999999</v>
      </c>
      <c r="AE132" s="16">
        <f t="shared" ref="AE132:AE195" si="40">IF(S132=0,0,O132/S132)</f>
        <v>0.46666666666666667</v>
      </c>
      <c r="AF132" s="16">
        <f t="shared" ref="AF132:AF195" si="41">IF(R132=0,0,O132/R132)</f>
        <v>0.23247232472324722</v>
      </c>
      <c r="AG132" s="9"/>
      <c r="AH132" s="9"/>
      <c r="AI132" s="12">
        <f t="shared" ref="AI132:AI195" si="42">(PERCENTRANK(F$3:F$298,F132))*100</f>
        <v>14.7</v>
      </c>
      <c r="AJ132" s="12">
        <f t="shared" ref="AJ132:AP195" si="43">(PERCENTRANK(G$3:G$298,G132))*100</f>
        <v>17.299999999999997</v>
      </c>
      <c r="AK132" s="12">
        <f t="shared" si="43"/>
        <v>23</v>
      </c>
      <c r="AL132" s="12">
        <f t="shared" si="43"/>
        <v>81.399999999999991</v>
      </c>
      <c r="AM132" s="12">
        <f t="shared" si="37"/>
        <v>92.9</v>
      </c>
      <c r="AN132" s="12">
        <f t="shared" si="36"/>
        <v>54.400000000000006</v>
      </c>
      <c r="AO132" s="12">
        <f t="shared" si="36"/>
        <v>10.8</v>
      </c>
      <c r="AP132" s="12">
        <f t="shared" si="36"/>
        <v>66</v>
      </c>
      <c r="AQ132" s="12">
        <f t="shared" si="36"/>
        <v>55.7</v>
      </c>
      <c r="AR132" s="12">
        <f t="shared" si="30"/>
        <v>12.1</v>
      </c>
      <c r="AS132" s="12">
        <f t="shared" si="30"/>
        <v>28.799999999999997</v>
      </c>
      <c r="AT132" s="12">
        <f t="shared" si="30"/>
        <v>75.599999999999994</v>
      </c>
      <c r="AU132" s="12">
        <f t="shared" ref="AU132:AU195" si="44">100-(PERCENTRANK(R$3:R$298,R132))*100</f>
        <v>7.0999999999999943</v>
      </c>
      <c r="AV132" s="12">
        <f t="shared" si="31"/>
        <v>15.299999999999999</v>
      </c>
      <c r="AW132" s="12">
        <f t="shared" si="31"/>
        <v>24.3</v>
      </c>
      <c r="AX132" s="12">
        <f t="shared" ref="AX132:AX195" si="45">100-(PERCENTRANK(U$3:U$298,U132))*100</f>
        <v>5.2000000000000028</v>
      </c>
      <c r="AY132" s="9"/>
      <c r="AZ132" s="12">
        <f t="shared" si="32"/>
        <v>19.8</v>
      </c>
      <c r="BA132" s="12">
        <f t="shared" si="32"/>
        <v>4.3999999999999995</v>
      </c>
      <c r="BB132" s="12">
        <f t="shared" si="32"/>
        <v>11.5</v>
      </c>
      <c r="BC132" s="12">
        <f t="shared" si="32"/>
        <v>13.4</v>
      </c>
      <c r="BD132" s="12">
        <f t="shared" si="33"/>
        <v>81.399999999999991</v>
      </c>
      <c r="BE132" s="12">
        <f t="shared" si="33"/>
        <v>24.3</v>
      </c>
      <c r="BF132" s="12">
        <f t="shared" si="33"/>
        <v>12.1</v>
      </c>
      <c r="BG132" s="12">
        <f t="shared" si="33"/>
        <v>81.399999999999991</v>
      </c>
      <c r="BH132" s="12">
        <f t="shared" si="33"/>
        <v>22.400000000000002</v>
      </c>
      <c r="BI132" s="12">
        <f t="shared" si="33"/>
        <v>9.6</v>
      </c>
    </row>
    <row r="133" spans="1:61" ht="15.75" customHeight="1">
      <c r="A133" s="1" t="s">
        <v>229</v>
      </c>
      <c r="B133" s="3" t="s">
        <v>106</v>
      </c>
      <c r="C133" s="4" t="s">
        <v>86</v>
      </c>
      <c r="D133" s="4">
        <v>22</v>
      </c>
      <c r="E133" s="4">
        <v>138</v>
      </c>
      <c r="F133" s="4">
        <v>22</v>
      </c>
      <c r="G133" s="4">
        <v>138</v>
      </c>
      <c r="H133" s="4">
        <v>4.8</v>
      </c>
      <c r="I133" s="4">
        <v>0.53200000000000003</v>
      </c>
      <c r="J133" s="4">
        <v>0.52200000000000002</v>
      </c>
      <c r="K133" s="4">
        <v>0.6</v>
      </c>
      <c r="L133" s="4">
        <v>0.24399999999999999</v>
      </c>
      <c r="M133" s="4">
        <v>5.3</v>
      </c>
      <c r="N133" s="4">
        <v>11.4</v>
      </c>
      <c r="O133" s="4">
        <v>6</v>
      </c>
      <c r="P133" s="4">
        <v>1.9</v>
      </c>
      <c r="Q133" s="4">
        <v>1.3</v>
      </c>
      <c r="R133" s="4">
        <v>27.6</v>
      </c>
      <c r="S133" s="4">
        <v>23</v>
      </c>
      <c r="T133" s="4">
        <v>78</v>
      </c>
      <c r="U133" s="4">
        <v>97</v>
      </c>
      <c r="V133" s="4">
        <v>0</v>
      </c>
      <c r="W133" s="4">
        <v>-0.4</v>
      </c>
      <c r="X133" s="4">
        <v>0.3</v>
      </c>
      <c r="Y133" s="4">
        <v>-0.1</v>
      </c>
      <c r="Z133" s="4">
        <v>-2.7E-2</v>
      </c>
      <c r="AA133" s="13">
        <f t="shared" si="34"/>
        <v>99.253731343283576</v>
      </c>
      <c r="AB133" s="5">
        <f t="shared" si="38"/>
        <v>0.78</v>
      </c>
      <c r="AC133" s="3">
        <f t="shared" si="35"/>
        <v>-19</v>
      </c>
      <c r="AD133" s="9">
        <f t="shared" si="39"/>
        <v>1.0640000000000001</v>
      </c>
      <c r="AE133" s="16">
        <f t="shared" si="40"/>
        <v>0.2608695652173913</v>
      </c>
      <c r="AF133" s="16">
        <f t="shared" si="41"/>
        <v>0.21739130434782608</v>
      </c>
      <c r="AG133" s="9"/>
      <c r="AH133" s="9"/>
      <c r="AI133" s="12">
        <f t="shared" si="42"/>
        <v>26.200000000000003</v>
      </c>
      <c r="AJ133" s="12">
        <f t="shared" si="43"/>
        <v>16.600000000000001</v>
      </c>
      <c r="AK133" s="12">
        <f t="shared" si="43"/>
        <v>10.199999999999999</v>
      </c>
      <c r="AL133" s="12">
        <f t="shared" si="43"/>
        <v>60.199999999999996</v>
      </c>
      <c r="AM133" s="12">
        <f t="shared" si="37"/>
        <v>73</v>
      </c>
      <c r="AN133" s="12">
        <f t="shared" si="36"/>
        <v>86.5</v>
      </c>
      <c r="AO133" s="12">
        <f t="shared" si="36"/>
        <v>50.6</v>
      </c>
      <c r="AP133" s="12">
        <f t="shared" si="36"/>
        <v>60.199999999999996</v>
      </c>
      <c r="AQ133" s="12">
        <f t="shared" si="36"/>
        <v>67.300000000000011</v>
      </c>
      <c r="AR133" s="12">
        <f t="shared" si="30"/>
        <v>10.8</v>
      </c>
      <c r="AS133" s="12">
        <f t="shared" si="30"/>
        <v>53.800000000000004</v>
      </c>
      <c r="AT133" s="12">
        <f t="shared" si="30"/>
        <v>46.1</v>
      </c>
      <c r="AU133" s="12">
        <f t="shared" si="44"/>
        <v>5.2000000000000028</v>
      </c>
      <c r="AV133" s="12">
        <f t="shared" si="31"/>
        <v>80.100000000000009</v>
      </c>
      <c r="AW133" s="12">
        <f t="shared" si="31"/>
        <v>8.9</v>
      </c>
      <c r="AX133" s="12">
        <f t="shared" si="45"/>
        <v>87.9</v>
      </c>
      <c r="AY133" s="9"/>
      <c r="AZ133" s="12">
        <f t="shared" si="32"/>
        <v>8.3000000000000007</v>
      </c>
      <c r="BA133" s="12">
        <f t="shared" si="32"/>
        <v>38.4</v>
      </c>
      <c r="BB133" s="12">
        <f t="shared" si="32"/>
        <v>11.5</v>
      </c>
      <c r="BC133" s="12">
        <f t="shared" si="32"/>
        <v>17.899999999999999</v>
      </c>
      <c r="BD133" s="12">
        <f t="shared" si="33"/>
        <v>60.199999999999996</v>
      </c>
      <c r="BE133" s="12">
        <f t="shared" si="33"/>
        <v>8.9</v>
      </c>
      <c r="BF133" s="12">
        <f t="shared" si="33"/>
        <v>19.2</v>
      </c>
      <c r="BG133" s="12">
        <f t="shared" si="33"/>
        <v>60.199999999999996</v>
      </c>
      <c r="BH133" s="12">
        <f t="shared" si="33"/>
        <v>7.6</v>
      </c>
      <c r="BI133" s="12">
        <f t="shared" si="33"/>
        <v>8.9</v>
      </c>
    </row>
    <row r="134" spans="1:61" ht="15.75" customHeight="1">
      <c r="A134" s="1" t="s">
        <v>230</v>
      </c>
      <c r="B134" s="3" t="s">
        <v>81</v>
      </c>
      <c r="C134" s="4" t="s">
        <v>8</v>
      </c>
      <c r="D134" s="4">
        <v>27</v>
      </c>
      <c r="E134" s="4">
        <v>125</v>
      </c>
      <c r="F134" s="4">
        <v>27</v>
      </c>
      <c r="G134" s="4">
        <v>125</v>
      </c>
      <c r="H134" s="4">
        <v>2.2000000000000002</v>
      </c>
      <c r="I134" s="4">
        <v>0.35</v>
      </c>
      <c r="J134" s="4">
        <v>0.33800000000000002</v>
      </c>
      <c r="K134" s="4">
        <v>0.441</v>
      </c>
      <c r="L134" s="4">
        <v>0.11799999999999999</v>
      </c>
      <c r="M134" s="4">
        <v>2.8</v>
      </c>
      <c r="N134" s="4">
        <v>5.2</v>
      </c>
      <c r="O134" s="4">
        <v>11.4</v>
      </c>
      <c r="P134" s="4">
        <v>1.2</v>
      </c>
      <c r="Q134" s="4">
        <v>0</v>
      </c>
      <c r="R134" s="4">
        <v>14.4</v>
      </c>
      <c r="S134" s="4">
        <v>14.3</v>
      </c>
      <c r="T134" s="4">
        <v>79</v>
      </c>
      <c r="U134" s="4">
        <v>118</v>
      </c>
      <c r="V134" s="4">
        <v>0</v>
      </c>
      <c r="W134" s="4">
        <v>-0.2</v>
      </c>
      <c r="X134" s="4">
        <v>-0.1</v>
      </c>
      <c r="Y134" s="4">
        <v>-0.3</v>
      </c>
      <c r="Z134" s="4">
        <v>-0.109</v>
      </c>
      <c r="AA134" s="13">
        <f t="shared" si="34"/>
        <v>65.298507462686558</v>
      </c>
      <c r="AB134" s="5">
        <f t="shared" si="38"/>
        <v>0.79</v>
      </c>
      <c r="AC134" s="3">
        <f t="shared" si="35"/>
        <v>-39</v>
      </c>
      <c r="AD134" s="9">
        <f t="shared" si="39"/>
        <v>0.7</v>
      </c>
      <c r="AE134" s="16">
        <f t="shared" si="40"/>
        <v>0.79720279720279719</v>
      </c>
      <c r="AF134" s="16">
        <f t="shared" si="41"/>
        <v>0.79166666666666663</v>
      </c>
      <c r="AG134" s="9"/>
      <c r="AH134" s="9"/>
      <c r="AI134" s="12">
        <f t="shared" si="42"/>
        <v>35.199999999999996</v>
      </c>
      <c r="AJ134" s="12">
        <f t="shared" si="43"/>
        <v>16</v>
      </c>
      <c r="AK134" s="12">
        <f t="shared" si="43"/>
        <v>5.7</v>
      </c>
      <c r="AL134" s="12">
        <f t="shared" si="43"/>
        <v>6.4</v>
      </c>
      <c r="AM134" s="12">
        <f t="shared" si="37"/>
        <v>7.0000000000000009</v>
      </c>
      <c r="AN134" s="12">
        <f t="shared" si="36"/>
        <v>63.4</v>
      </c>
      <c r="AO134" s="12">
        <f t="shared" si="36"/>
        <v>12.8</v>
      </c>
      <c r="AP134" s="12">
        <f t="shared" si="36"/>
        <v>37.1</v>
      </c>
      <c r="AQ134" s="12">
        <f t="shared" si="36"/>
        <v>16.600000000000001</v>
      </c>
      <c r="AR134" s="12">
        <f t="shared" si="30"/>
        <v>39.700000000000003</v>
      </c>
      <c r="AS134" s="12">
        <f t="shared" si="30"/>
        <v>20.5</v>
      </c>
      <c r="AT134" s="12">
        <f t="shared" si="30"/>
        <v>0</v>
      </c>
      <c r="AU134" s="12">
        <f t="shared" si="44"/>
        <v>57.1</v>
      </c>
      <c r="AV134" s="12">
        <f t="shared" si="31"/>
        <v>18.5</v>
      </c>
      <c r="AW134" s="12">
        <f t="shared" si="31"/>
        <v>10.8</v>
      </c>
      <c r="AX134" s="12">
        <f t="shared" si="45"/>
        <v>1.2999999999999972</v>
      </c>
      <c r="AY134" s="9"/>
      <c r="AZ134" s="12">
        <f t="shared" si="32"/>
        <v>16</v>
      </c>
      <c r="BA134" s="12">
        <f t="shared" si="32"/>
        <v>4.3999999999999995</v>
      </c>
      <c r="BB134" s="12">
        <f t="shared" si="32"/>
        <v>6.4</v>
      </c>
      <c r="BC134" s="12">
        <f t="shared" si="32"/>
        <v>6.4</v>
      </c>
      <c r="BD134" s="12">
        <f t="shared" si="33"/>
        <v>6.4</v>
      </c>
      <c r="BE134" s="12">
        <f t="shared" si="33"/>
        <v>10.8</v>
      </c>
      <c r="BF134" s="12">
        <f t="shared" si="33"/>
        <v>4.3999999999999995</v>
      </c>
      <c r="BG134" s="12">
        <f t="shared" si="33"/>
        <v>6.4</v>
      </c>
      <c r="BH134" s="12">
        <f t="shared" si="33"/>
        <v>50.6</v>
      </c>
      <c r="BI134" s="12">
        <f t="shared" si="33"/>
        <v>42.9</v>
      </c>
    </row>
    <row r="135" spans="1:61" ht="15.75" customHeight="1">
      <c r="A135" s="1" t="s">
        <v>231</v>
      </c>
      <c r="B135" s="3" t="s">
        <v>106</v>
      </c>
      <c r="C135" s="4" t="s">
        <v>8</v>
      </c>
      <c r="D135" s="4">
        <v>17</v>
      </c>
      <c r="E135" s="4">
        <v>114</v>
      </c>
      <c r="F135" s="4">
        <v>17</v>
      </c>
      <c r="G135" s="4">
        <v>114</v>
      </c>
      <c r="H135" s="4">
        <v>11.2</v>
      </c>
      <c r="I135" s="4">
        <v>0.41499999999999998</v>
      </c>
      <c r="J135" s="4">
        <v>0.375</v>
      </c>
      <c r="K135" s="4">
        <v>0</v>
      </c>
      <c r="L135" s="4">
        <v>0.125</v>
      </c>
      <c r="M135" s="4">
        <v>6.4</v>
      </c>
      <c r="N135" s="4">
        <v>9.6999999999999993</v>
      </c>
      <c r="O135" s="4">
        <v>32.9</v>
      </c>
      <c r="P135" s="4">
        <v>6.3</v>
      </c>
      <c r="Q135" s="4">
        <v>0</v>
      </c>
      <c r="R135" s="4">
        <v>47.1</v>
      </c>
      <c r="S135" s="4">
        <v>12.9</v>
      </c>
      <c r="T135" s="4">
        <v>84</v>
      </c>
      <c r="U135" s="4">
        <v>90</v>
      </c>
      <c r="V135" s="4">
        <v>0</v>
      </c>
      <c r="W135" s="4">
        <v>-0.2</v>
      </c>
      <c r="X135" s="4">
        <v>0.4</v>
      </c>
      <c r="Y135" s="4">
        <v>0.2</v>
      </c>
      <c r="Z135" s="4">
        <v>7.9000000000000001E-2</v>
      </c>
      <c r="AA135" s="13">
        <f t="shared" si="34"/>
        <v>77.425373134328339</v>
      </c>
      <c r="AB135" s="5">
        <f t="shared" si="38"/>
        <v>0.84</v>
      </c>
      <c r="AC135" s="3">
        <f t="shared" si="35"/>
        <v>-6</v>
      </c>
      <c r="AD135" s="9">
        <f t="shared" si="39"/>
        <v>0.83</v>
      </c>
      <c r="AE135" s="16">
        <f t="shared" si="40"/>
        <v>2.5503875968992245</v>
      </c>
      <c r="AF135" s="16">
        <f t="shared" si="41"/>
        <v>0.69851380042462841</v>
      </c>
      <c r="AG135" s="9"/>
      <c r="AH135" s="9"/>
      <c r="AI135" s="12">
        <f t="shared" si="42"/>
        <v>18.5</v>
      </c>
      <c r="AJ135" s="12">
        <f t="shared" si="43"/>
        <v>15.299999999999999</v>
      </c>
      <c r="AK135" s="12">
        <f t="shared" si="43"/>
        <v>41.6</v>
      </c>
      <c r="AL135" s="12">
        <f t="shared" si="43"/>
        <v>13.4</v>
      </c>
      <c r="AM135" s="12">
        <f t="shared" si="37"/>
        <v>12.8</v>
      </c>
      <c r="AN135" s="12">
        <f t="shared" si="36"/>
        <v>0</v>
      </c>
      <c r="AO135" s="12">
        <f t="shared" si="36"/>
        <v>14.7</v>
      </c>
      <c r="AP135" s="12">
        <f t="shared" si="36"/>
        <v>69.8</v>
      </c>
      <c r="AQ135" s="12">
        <f t="shared" si="36"/>
        <v>57.599999999999994</v>
      </c>
      <c r="AR135" s="12">
        <f t="shared" si="30"/>
        <v>94.8</v>
      </c>
      <c r="AS135" s="12">
        <f t="shared" si="30"/>
        <v>98.7</v>
      </c>
      <c r="AT135" s="12">
        <f t="shared" si="30"/>
        <v>0</v>
      </c>
      <c r="AU135" s="12">
        <f t="shared" si="44"/>
        <v>1.2999999999999972</v>
      </c>
      <c r="AV135" s="12">
        <f t="shared" si="31"/>
        <v>10.8</v>
      </c>
      <c r="AW135" s="12">
        <f t="shared" si="31"/>
        <v>16</v>
      </c>
      <c r="AX135" s="12">
        <f t="shared" si="45"/>
        <v>99.4</v>
      </c>
      <c r="AY135" s="9"/>
      <c r="AZ135" s="12">
        <f t="shared" si="32"/>
        <v>16</v>
      </c>
      <c r="BA135" s="12">
        <f t="shared" si="32"/>
        <v>43.5</v>
      </c>
      <c r="BB135" s="12">
        <f t="shared" si="32"/>
        <v>28.799999999999997</v>
      </c>
      <c r="BC135" s="12">
        <f t="shared" si="32"/>
        <v>53.800000000000004</v>
      </c>
      <c r="BD135" s="12">
        <f t="shared" si="33"/>
        <v>13.4</v>
      </c>
      <c r="BE135" s="12">
        <f t="shared" si="33"/>
        <v>16</v>
      </c>
      <c r="BF135" s="12">
        <f t="shared" si="33"/>
        <v>43.5</v>
      </c>
      <c r="BG135" s="12">
        <f t="shared" si="33"/>
        <v>13.4</v>
      </c>
      <c r="BH135" s="12">
        <f t="shared" si="33"/>
        <v>99.3</v>
      </c>
      <c r="BI135" s="12">
        <f t="shared" si="33"/>
        <v>34.599999999999994</v>
      </c>
    </row>
    <row r="136" spans="1:61" ht="15.75" customHeight="1">
      <c r="A136" s="1" t="s">
        <v>232</v>
      </c>
      <c r="B136" s="3" t="s">
        <v>88</v>
      </c>
      <c r="C136" s="4" t="s">
        <v>8</v>
      </c>
      <c r="D136" s="4">
        <v>6</v>
      </c>
      <c r="E136" s="4">
        <v>105</v>
      </c>
      <c r="F136" s="4">
        <v>6</v>
      </c>
      <c r="G136" s="4">
        <v>105</v>
      </c>
      <c r="H136" s="4">
        <v>4</v>
      </c>
      <c r="I136" s="4">
        <v>0.374</v>
      </c>
      <c r="J136" s="4">
        <v>0.36199999999999999</v>
      </c>
      <c r="K136" s="4">
        <v>0.34499999999999997</v>
      </c>
      <c r="L136" s="4">
        <v>0.24099999999999999</v>
      </c>
      <c r="M136" s="4">
        <v>0</v>
      </c>
      <c r="N136" s="4">
        <v>6.5</v>
      </c>
      <c r="O136" s="4">
        <v>24.1</v>
      </c>
      <c r="P136" s="4">
        <v>1</v>
      </c>
      <c r="Q136" s="4">
        <v>0.9</v>
      </c>
      <c r="R136" s="4">
        <v>23.8</v>
      </c>
      <c r="S136" s="4">
        <v>18.100000000000001</v>
      </c>
      <c r="T136" s="4">
        <v>72</v>
      </c>
      <c r="U136" s="4">
        <v>106</v>
      </c>
      <c r="V136" s="4">
        <v>0</v>
      </c>
      <c r="W136" s="4">
        <v>-0.3</v>
      </c>
      <c r="X136" s="4">
        <v>0.1</v>
      </c>
      <c r="Y136" s="4">
        <v>-0.3</v>
      </c>
      <c r="Z136" s="4">
        <v>-9.6000000000000002E-2</v>
      </c>
      <c r="AA136" s="13">
        <f t="shared" si="34"/>
        <v>69.776119402985074</v>
      </c>
      <c r="AB136" s="5">
        <f t="shared" si="38"/>
        <v>0.72</v>
      </c>
      <c r="AC136" s="3">
        <f t="shared" si="35"/>
        <v>-34</v>
      </c>
      <c r="AD136" s="9">
        <f t="shared" si="39"/>
        <v>0.748</v>
      </c>
      <c r="AE136" s="16">
        <f t="shared" si="40"/>
        <v>1.3314917127071824</v>
      </c>
      <c r="AF136" s="16">
        <f t="shared" si="41"/>
        <v>1.0126050420168067</v>
      </c>
      <c r="AG136" s="9"/>
      <c r="AH136" s="9"/>
      <c r="AI136" s="12">
        <f t="shared" si="42"/>
        <v>5.7</v>
      </c>
      <c r="AJ136" s="12">
        <f t="shared" si="43"/>
        <v>14.7</v>
      </c>
      <c r="AK136" s="12">
        <f t="shared" si="43"/>
        <v>8.9</v>
      </c>
      <c r="AL136" s="12">
        <f t="shared" si="43"/>
        <v>7.6</v>
      </c>
      <c r="AM136" s="12">
        <f t="shared" si="37"/>
        <v>10.199999999999999</v>
      </c>
      <c r="AN136" s="12">
        <f t="shared" si="36"/>
        <v>45.5</v>
      </c>
      <c r="AO136" s="12">
        <f t="shared" si="36"/>
        <v>49.3</v>
      </c>
      <c r="AP136" s="12">
        <f t="shared" si="36"/>
        <v>0</v>
      </c>
      <c r="AQ136" s="12">
        <f t="shared" si="36"/>
        <v>28.199999999999996</v>
      </c>
      <c r="AR136" s="12">
        <f t="shared" si="30"/>
        <v>85.8</v>
      </c>
      <c r="AS136" s="12">
        <f t="shared" si="30"/>
        <v>13.4</v>
      </c>
      <c r="AT136" s="12">
        <f t="shared" si="30"/>
        <v>30.099999999999998</v>
      </c>
      <c r="AU136" s="12">
        <f t="shared" si="44"/>
        <v>13.5</v>
      </c>
      <c r="AV136" s="12">
        <f t="shared" si="31"/>
        <v>46.7</v>
      </c>
      <c r="AW136" s="12">
        <f t="shared" si="31"/>
        <v>5.7</v>
      </c>
      <c r="AX136" s="12">
        <f t="shared" si="45"/>
        <v>41.7</v>
      </c>
      <c r="AY136" s="9"/>
      <c r="AZ136" s="12">
        <f t="shared" si="32"/>
        <v>12.1</v>
      </c>
      <c r="BA136" s="12">
        <f t="shared" si="32"/>
        <v>21.099999999999998</v>
      </c>
      <c r="BB136" s="12">
        <f t="shared" si="32"/>
        <v>6.4</v>
      </c>
      <c r="BC136" s="12">
        <f t="shared" si="32"/>
        <v>7.6</v>
      </c>
      <c r="BD136" s="12">
        <f t="shared" si="33"/>
        <v>7.6</v>
      </c>
      <c r="BE136" s="12">
        <f t="shared" si="33"/>
        <v>5.7</v>
      </c>
      <c r="BF136" s="12">
        <f t="shared" si="33"/>
        <v>7.0000000000000009</v>
      </c>
      <c r="BG136" s="12">
        <f t="shared" si="33"/>
        <v>7.6</v>
      </c>
      <c r="BH136" s="12">
        <f t="shared" si="33"/>
        <v>86.5</v>
      </c>
      <c r="BI136" s="12">
        <f t="shared" si="33"/>
        <v>57.599999999999994</v>
      </c>
    </row>
    <row r="137" spans="1:61" ht="15.75" customHeight="1">
      <c r="A137" s="1" t="s">
        <v>233</v>
      </c>
      <c r="B137" s="3" t="s">
        <v>83</v>
      </c>
      <c r="C137" s="4" t="s">
        <v>8</v>
      </c>
      <c r="D137" s="4">
        <v>11</v>
      </c>
      <c r="E137" s="4">
        <v>102</v>
      </c>
      <c r="F137" s="4">
        <v>11</v>
      </c>
      <c r="G137" s="4">
        <v>102</v>
      </c>
      <c r="H137" s="4">
        <v>7.4</v>
      </c>
      <c r="I137" s="4">
        <v>0.497</v>
      </c>
      <c r="J137" s="4">
        <v>0.44</v>
      </c>
      <c r="K137" s="4">
        <v>0.2</v>
      </c>
      <c r="L137" s="4">
        <v>0.56000000000000005</v>
      </c>
      <c r="M137" s="4">
        <v>4.7</v>
      </c>
      <c r="N137" s="4">
        <v>8.6</v>
      </c>
      <c r="O137" s="4">
        <v>10.1</v>
      </c>
      <c r="P137" s="4">
        <v>2.5</v>
      </c>
      <c r="Q137" s="4">
        <v>0</v>
      </c>
      <c r="R137" s="4">
        <v>24.3</v>
      </c>
      <c r="S137" s="4">
        <v>17.899999999999999</v>
      </c>
      <c r="T137" s="4">
        <v>88</v>
      </c>
      <c r="U137" s="4">
        <v>110</v>
      </c>
      <c r="V137" s="4">
        <v>0</v>
      </c>
      <c r="W137" s="4">
        <v>-0.1</v>
      </c>
      <c r="X137" s="4">
        <v>0</v>
      </c>
      <c r="Y137" s="4">
        <v>-0.1</v>
      </c>
      <c r="Z137" s="4">
        <v>-2.9000000000000001E-2</v>
      </c>
      <c r="AA137" s="13">
        <f t="shared" si="34"/>
        <v>92.723880597014912</v>
      </c>
      <c r="AB137" s="5">
        <f t="shared" si="38"/>
        <v>0.88</v>
      </c>
      <c r="AC137" s="3">
        <f t="shared" si="35"/>
        <v>-22</v>
      </c>
      <c r="AD137" s="9">
        <f t="shared" si="39"/>
        <v>0.99399999999999999</v>
      </c>
      <c r="AE137" s="16">
        <f t="shared" si="40"/>
        <v>0.56424581005586594</v>
      </c>
      <c r="AF137" s="16">
        <f t="shared" si="41"/>
        <v>0.41563786008230452</v>
      </c>
      <c r="AG137" s="9"/>
      <c r="AH137" s="9"/>
      <c r="AI137" s="12">
        <f t="shared" si="42"/>
        <v>11.5</v>
      </c>
      <c r="AJ137" s="12">
        <f t="shared" si="43"/>
        <v>14.099999999999998</v>
      </c>
      <c r="AK137" s="12">
        <f t="shared" si="43"/>
        <v>22.400000000000002</v>
      </c>
      <c r="AL137" s="12">
        <f t="shared" si="43"/>
        <v>35.199999999999996</v>
      </c>
      <c r="AM137" s="12">
        <f t="shared" si="37"/>
        <v>30.099999999999998</v>
      </c>
      <c r="AN137" s="12">
        <f t="shared" si="36"/>
        <v>30.7</v>
      </c>
      <c r="AO137" s="12">
        <f t="shared" si="36"/>
        <v>96.7</v>
      </c>
      <c r="AP137" s="12">
        <f t="shared" si="36"/>
        <v>56.399999999999991</v>
      </c>
      <c r="AQ137" s="12">
        <f t="shared" si="36"/>
        <v>53.2</v>
      </c>
      <c r="AR137" s="12">
        <f t="shared" si="30"/>
        <v>28.199999999999996</v>
      </c>
      <c r="AS137" s="12">
        <f t="shared" si="30"/>
        <v>80.100000000000009</v>
      </c>
      <c r="AT137" s="12">
        <f t="shared" si="30"/>
        <v>0</v>
      </c>
      <c r="AU137" s="12">
        <f t="shared" si="44"/>
        <v>12.200000000000003</v>
      </c>
      <c r="AV137" s="12">
        <f t="shared" si="31"/>
        <v>45.5</v>
      </c>
      <c r="AW137" s="12">
        <f t="shared" si="31"/>
        <v>19.2</v>
      </c>
      <c r="AX137" s="12">
        <f t="shared" si="45"/>
        <v>19.899999999999991</v>
      </c>
      <c r="AY137" s="9"/>
      <c r="AZ137" s="12">
        <f t="shared" si="32"/>
        <v>19.8</v>
      </c>
      <c r="BA137" s="12">
        <f t="shared" si="32"/>
        <v>8.9</v>
      </c>
      <c r="BB137" s="12">
        <f t="shared" si="32"/>
        <v>11.5</v>
      </c>
      <c r="BC137" s="12">
        <f t="shared" si="32"/>
        <v>17.299999999999997</v>
      </c>
      <c r="BD137" s="12">
        <f t="shared" si="33"/>
        <v>35.199999999999996</v>
      </c>
      <c r="BE137" s="12">
        <f t="shared" si="33"/>
        <v>19.2</v>
      </c>
      <c r="BF137" s="12">
        <f t="shared" si="33"/>
        <v>15.299999999999999</v>
      </c>
      <c r="BG137" s="12">
        <f t="shared" si="33"/>
        <v>35.199999999999996</v>
      </c>
      <c r="BH137" s="12">
        <f t="shared" si="33"/>
        <v>27.500000000000004</v>
      </c>
      <c r="BI137" s="12">
        <f t="shared" si="33"/>
        <v>14.099999999999998</v>
      </c>
    </row>
    <row r="138" spans="1:61" ht="15.75" customHeight="1">
      <c r="A138" s="1" t="s">
        <v>234</v>
      </c>
      <c r="B138" s="3" t="s">
        <v>110</v>
      </c>
      <c r="C138" s="4" t="s">
        <v>86</v>
      </c>
      <c r="D138" s="4">
        <v>11</v>
      </c>
      <c r="E138" s="4">
        <v>100</v>
      </c>
      <c r="F138" s="4">
        <v>11</v>
      </c>
      <c r="G138" s="4">
        <v>100</v>
      </c>
      <c r="H138" s="4">
        <v>-3.9</v>
      </c>
      <c r="I138" s="4">
        <v>0.32</v>
      </c>
      <c r="J138" s="4">
        <v>0.23300000000000001</v>
      </c>
      <c r="K138" s="4">
        <v>0.5</v>
      </c>
      <c r="L138" s="4">
        <v>0.33300000000000002</v>
      </c>
      <c r="M138" s="4">
        <v>9.6</v>
      </c>
      <c r="N138" s="4">
        <v>9.9</v>
      </c>
      <c r="O138" s="4">
        <v>3.1</v>
      </c>
      <c r="P138" s="4">
        <v>0.5</v>
      </c>
      <c r="Q138" s="4">
        <v>0.9</v>
      </c>
      <c r="R138" s="4">
        <v>27.4</v>
      </c>
      <c r="S138" s="4">
        <v>21.5</v>
      </c>
      <c r="T138" s="4">
        <v>60</v>
      </c>
      <c r="U138" s="4">
        <v>115</v>
      </c>
      <c r="V138" s="4">
        <v>0</v>
      </c>
      <c r="W138" s="4">
        <v>-0.6</v>
      </c>
      <c r="X138" s="4">
        <v>0</v>
      </c>
      <c r="Y138" s="4">
        <v>-0.6</v>
      </c>
      <c r="Z138" s="4">
        <v>-0.249</v>
      </c>
      <c r="AA138" s="13">
        <f t="shared" si="34"/>
        <v>59.701492537313428</v>
      </c>
      <c r="AB138" s="5">
        <f t="shared" si="38"/>
        <v>0.6</v>
      </c>
      <c r="AC138" s="3">
        <f t="shared" si="35"/>
        <v>-55</v>
      </c>
      <c r="AD138" s="9">
        <f t="shared" si="39"/>
        <v>0.64</v>
      </c>
      <c r="AE138" s="16">
        <f t="shared" si="40"/>
        <v>0.14418604651162792</v>
      </c>
      <c r="AF138" s="16">
        <f t="shared" si="41"/>
        <v>0.11313868613138688</v>
      </c>
      <c r="AG138" s="9"/>
      <c r="AH138" s="9"/>
      <c r="AI138" s="12">
        <f t="shared" si="42"/>
        <v>11.5</v>
      </c>
      <c r="AJ138" s="12">
        <f t="shared" si="43"/>
        <v>13.4</v>
      </c>
      <c r="AK138" s="12">
        <f t="shared" si="43"/>
        <v>1.9</v>
      </c>
      <c r="AL138" s="12">
        <f t="shared" si="43"/>
        <v>3.8</v>
      </c>
      <c r="AM138" s="12">
        <f t="shared" si="37"/>
        <v>3.8</v>
      </c>
      <c r="AN138" s="12">
        <f t="shared" si="36"/>
        <v>75</v>
      </c>
      <c r="AO138" s="12">
        <f t="shared" si="36"/>
        <v>75</v>
      </c>
      <c r="AP138" s="12">
        <f t="shared" si="36"/>
        <v>88.4</v>
      </c>
      <c r="AQ138" s="12">
        <f t="shared" si="36"/>
        <v>58.3</v>
      </c>
      <c r="AR138" s="12">
        <f t="shared" si="30"/>
        <v>6.4</v>
      </c>
      <c r="AS138" s="12">
        <f t="shared" si="30"/>
        <v>7.6</v>
      </c>
      <c r="AT138" s="12">
        <f t="shared" si="30"/>
        <v>30.099999999999998</v>
      </c>
      <c r="AU138" s="12">
        <f t="shared" si="44"/>
        <v>5.8000000000000114</v>
      </c>
      <c r="AV138" s="12">
        <f t="shared" si="31"/>
        <v>71.7</v>
      </c>
      <c r="AW138" s="12">
        <f t="shared" si="31"/>
        <v>3.8</v>
      </c>
      <c r="AX138" s="12">
        <f t="shared" si="45"/>
        <v>5.2000000000000028</v>
      </c>
      <c r="AY138" s="9"/>
      <c r="AZ138" s="12">
        <f t="shared" si="32"/>
        <v>5.7</v>
      </c>
      <c r="BA138" s="12">
        <f t="shared" si="32"/>
        <v>8.9</v>
      </c>
      <c r="BB138" s="12">
        <f t="shared" si="32"/>
        <v>2.5</v>
      </c>
      <c r="BC138" s="12">
        <f t="shared" si="32"/>
        <v>1.9</v>
      </c>
      <c r="BD138" s="12">
        <f t="shared" si="33"/>
        <v>3.8</v>
      </c>
      <c r="BE138" s="12">
        <f t="shared" si="33"/>
        <v>3.8</v>
      </c>
      <c r="BF138" s="12">
        <f t="shared" si="33"/>
        <v>3.2</v>
      </c>
      <c r="BG138" s="12">
        <f t="shared" si="33"/>
        <v>3.8</v>
      </c>
      <c r="BH138" s="12">
        <f t="shared" si="33"/>
        <v>5.0999999999999996</v>
      </c>
      <c r="BI138" s="12">
        <f t="shared" si="33"/>
        <v>5.7</v>
      </c>
    </row>
    <row r="139" spans="1:61" ht="15.75" customHeight="1">
      <c r="A139" s="1" t="s">
        <v>235</v>
      </c>
      <c r="B139" s="4" t="s">
        <v>93</v>
      </c>
      <c r="C139" s="4" t="s">
        <v>108</v>
      </c>
      <c r="D139" s="4">
        <v>22</v>
      </c>
      <c r="E139" s="4">
        <v>92</v>
      </c>
      <c r="F139" s="4">
        <v>22</v>
      </c>
      <c r="G139" s="4">
        <v>92</v>
      </c>
      <c r="H139" s="4">
        <v>6.8</v>
      </c>
      <c r="I139" s="4">
        <v>0.436</v>
      </c>
      <c r="J139" s="4">
        <v>0.38500000000000001</v>
      </c>
      <c r="K139" s="4">
        <v>0.38500000000000001</v>
      </c>
      <c r="L139" s="4">
        <v>0.23100000000000001</v>
      </c>
      <c r="M139" s="4">
        <v>2.6</v>
      </c>
      <c r="N139" s="4">
        <v>12.1</v>
      </c>
      <c r="O139" s="4">
        <v>1.7</v>
      </c>
      <c r="P139" s="4">
        <v>0.6</v>
      </c>
      <c r="Q139" s="4">
        <v>4.0999999999999996</v>
      </c>
      <c r="R139" s="4">
        <v>9.5</v>
      </c>
      <c r="S139" s="4">
        <v>15.9</v>
      </c>
      <c r="T139" s="4">
        <v>87</v>
      </c>
      <c r="U139" s="4">
        <v>97</v>
      </c>
      <c r="V139" s="4">
        <v>0</v>
      </c>
      <c r="W139" s="4">
        <v>-0.1</v>
      </c>
      <c r="X139" s="4">
        <v>0.2</v>
      </c>
      <c r="Y139" s="4">
        <v>0.1</v>
      </c>
      <c r="Z139" s="4">
        <v>5.2999999999999999E-2</v>
      </c>
      <c r="AA139" s="13">
        <f t="shared" si="34"/>
        <v>81.343283582089541</v>
      </c>
      <c r="AB139" s="5">
        <f t="shared" si="38"/>
        <v>0.87</v>
      </c>
      <c r="AC139" s="3">
        <f t="shared" si="35"/>
        <v>-10</v>
      </c>
      <c r="AD139" s="9">
        <f t="shared" si="39"/>
        <v>0.872</v>
      </c>
      <c r="AE139" s="16">
        <f t="shared" si="40"/>
        <v>0.10691823899371068</v>
      </c>
      <c r="AF139" s="16">
        <f t="shared" si="41"/>
        <v>0.17894736842105263</v>
      </c>
      <c r="AG139" s="9"/>
      <c r="AH139" s="9"/>
      <c r="AI139" s="12">
        <f t="shared" si="42"/>
        <v>26.200000000000003</v>
      </c>
      <c r="AJ139" s="12">
        <f t="shared" si="43"/>
        <v>12.8</v>
      </c>
      <c r="AK139" s="12">
        <f t="shared" si="43"/>
        <v>17.899999999999999</v>
      </c>
      <c r="AL139" s="12">
        <f t="shared" si="43"/>
        <v>16.600000000000001</v>
      </c>
      <c r="AM139" s="12">
        <f t="shared" si="37"/>
        <v>15.299999999999999</v>
      </c>
      <c r="AN139" s="12">
        <f t="shared" si="36"/>
        <v>53.2</v>
      </c>
      <c r="AO139" s="12">
        <f t="shared" si="36"/>
        <v>44.800000000000004</v>
      </c>
      <c r="AP139" s="12">
        <f t="shared" si="36"/>
        <v>33.900000000000006</v>
      </c>
      <c r="AQ139" s="12">
        <f t="shared" si="36"/>
        <v>70.5</v>
      </c>
      <c r="AR139" s="12">
        <f t="shared" si="30"/>
        <v>4.3999999999999995</v>
      </c>
      <c r="AS139" s="12">
        <f t="shared" si="30"/>
        <v>8.9</v>
      </c>
      <c r="AT139" s="12">
        <f t="shared" si="30"/>
        <v>89.7</v>
      </c>
      <c r="AU139" s="12">
        <f t="shared" si="44"/>
        <v>89.2</v>
      </c>
      <c r="AV139" s="12">
        <f t="shared" si="31"/>
        <v>32.6</v>
      </c>
      <c r="AW139" s="12">
        <f t="shared" si="31"/>
        <v>17.899999999999999</v>
      </c>
      <c r="AX139" s="12">
        <f t="shared" si="45"/>
        <v>87.9</v>
      </c>
      <c r="AY139" s="9"/>
      <c r="AZ139" s="12">
        <f t="shared" si="32"/>
        <v>19.8</v>
      </c>
      <c r="BA139" s="12">
        <f t="shared" si="32"/>
        <v>32</v>
      </c>
      <c r="BB139" s="12">
        <f t="shared" si="32"/>
        <v>26.200000000000003</v>
      </c>
      <c r="BC139" s="12">
        <f t="shared" si="32"/>
        <v>41</v>
      </c>
      <c r="BD139" s="12">
        <f t="shared" si="33"/>
        <v>16.600000000000001</v>
      </c>
      <c r="BE139" s="12">
        <f t="shared" si="33"/>
        <v>17.899999999999999</v>
      </c>
      <c r="BF139" s="12">
        <f t="shared" si="33"/>
        <v>32.6</v>
      </c>
      <c r="BG139" s="12">
        <f t="shared" si="33"/>
        <v>16.600000000000001</v>
      </c>
      <c r="BH139" s="12">
        <f t="shared" si="33"/>
        <v>4.3999999999999995</v>
      </c>
      <c r="BI139" s="12">
        <f t="shared" si="33"/>
        <v>7.6</v>
      </c>
    </row>
    <row r="140" spans="1:61" ht="15.75" customHeight="1">
      <c r="A140" s="1" t="s">
        <v>236</v>
      </c>
      <c r="B140" s="3" t="s">
        <v>88</v>
      </c>
      <c r="C140" s="4" t="s">
        <v>86</v>
      </c>
      <c r="D140" s="4">
        <v>16</v>
      </c>
      <c r="E140" s="4">
        <v>83</v>
      </c>
      <c r="F140" s="4">
        <v>16</v>
      </c>
      <c r="G140" s="4">
        <v>83</v>
      </c>
      <c r="H140" s="4">
        <v>3.5</v>
      </c>
      <c r="I140" s="4">
        <v>0.28399999999999997</v>
      </c>
      <c r="J140" s="4">
        <v>0.26900000000000002</v>
      </c>
      <c r="K140" s="4">
        <v>0</v>
      </c>
      <c r="L140" s="4">
        <v>0.65400000000000003</v>
      </c>
      <c r="M140" s="4">
        <v>16</v>
      </c>
      <c r="N140" s="4">
        <v>18.600000000000001</v>
      </c>
      <c r="O140" s="4">
        <v>6</v>
      </c>
      <c r="P140" s="4">
        <v>1.3</v>
      </c>
      <c r="Q140" s="4">
        <v>3.3</v>
      </c>
      <c r="R140" s="4">
        <v>19.3</v>
      </c>
      <c r="S140" s="4">
        <v>22.6</v>
      </c>
      <c r="T140" s="4">
        <v>65</v>
      </c>
      <c r="U140" s="4">
        <v>102</v>
      </c>
      <c r="V140" s="4">
        <v>0</v>
      </c>
      <c r="W140" s="4">
        <v>-0.4</v>
      </c>
      <c r="X140" s="4">
        <v>0.1</v>
      </c>
      <c r="Y140" s="4">
        <v>-0.3</v>
      </c>
      <c r="Z140" s="4">
        <v>-0.155</v>
      </c>
      <c r="AA140" s="13">
        <f t="shared" si="34"/>
        <v>52.985074626865668</v>
      </c>
      <c r="AB140" s="5">
        <f t="shared" si="38"/>
        <v>0.65</v>
      </c>
      <c r="AC140" s="3">
        <f t="shared" si="35"/>
        <v>-37</v>
      </c>
      <c r="AD140" s="9">
        <f t="shared" si="39"/>
        <v>0.56799999999999995</v>
      </c>
      <c r="AE140" s="16">
        <f t="shared" si="40"/>
        <v>0.26548672566371678</v>
      </c>
      <c r="AF140" s="16">
        <f t="shared" si="41"/>
        <v>0.31088082901554404</v>
      </c>
      <c r="AG140" s="9"/>
      <c r="AH140" s="9"/>
      <c r="AI140" s="12">
        <f t="shared" si="42"/>
        <v>16.600000000000001</v>
      </c>
      <c r="AJ140" s="12">
        <f t="shared" si="43"/>
        <v>12.1</v>
      </c>
      <c r="AK140" s="12">
        <f t="shared" si="43"/>
        <v>8.3000000000000007</v>
      </c>
      <c r="AL140" s="12">
        <f t="shared" si="43"/>
        <v>3.2</v>
      </c>
      <c r="AM140" s="12">
        <f t="shared" si="37"/>
        <v>5.0999999999999996</v>
      </c>
      <c r="AN140" s="12">
        <f t="shared" si="36"/>
        <v>0</v>
      </c>
      <c r="AO140" s="12">
        <f t="shared" si="36"/>
        <v>98</v>
      </c>
      <c r="AP140" s="12">
        <f t="shared" si="36"/>
        <v>99.3</v>
      </c>
      <c r="AQ140" s="12">
        <f t="shared" si="36"/>
        <v>95.5</v>
      </c>
      <c r="AR140" s="12">
        <f t="shared" si="30"/>
        <v>10.8</v>
      </c>
      <c r="AS140" s="12">
        <f t="shared" si="30"/>
        <v>25.6</v>
      </c>
      <c r="AT140" s="12">
        <f t="shared" si="30"/>
        <v>82.6</v>
      </c>
      <c r="AU140" s="12">
        <f t="shared" si="44"/>
        <v>27.600000000000009</v>
      </c>
      <c r="AV140" s="12">
        <f t="shared" si="31"/>
        <v>76.900000000000006</v>
      </c>
      <c r="AW140" s="12">
        <f t="shared" si="31"/>
        <v>5.0999999999999996</v>
      </c>
      <c r="AX140" s="12">
        <f t="shared" si="45"/>
        <v>62.2</v>
      </c>
      <c r="AY140" s="9"/>
      <c r="AZ140" s="12">
        <f t="shared" si="32"/>
        <v>8.3000000000000007</v>
      </c>
      <c r="BA140" s="12">
        <f t="shared" si="32"/>
        <v>21.099999999999998</v>
      </c>
      <c r="BB140" s="12">
        <f t="shared" si="32"/>
        <v>6.4</v>
      </c>
      <c r="BC140" s="12">
        <f t="shared" si="32"/>
        <v>4.3999999999999995</v>
      </c>
      <c r="BD140" s="12">
        <f t="shared" si="33"/>
        <v>3.2</v>
      </c>
      <c r="BE140" s="12">
        <f t="shared" si="33"/>
        <v>5.0999999999999996</v>
      </c>
      <c r="BF140" s="12">
        <f t="shared" si="33"/>
        <v>5.7</v>
      </c>
      <c r="BG140" s="12">
        <f t="shared" si="33"/>
        <v>3.2</v>
      </c>
      <c r="BH140" s="12">
        <f t="shared" si="33"/>
        <v>8.3000000000000007</v>
      </c>
      <c r="BI140" s="12">
        <f t="shared" si="33"/>
        <v>11.5</v>
      </c>
    </row>
    <row r="141" spans="1:61" ht="15.75" customHeight="1">
      <c r="A141" s="1" t="s">
        <v>237</v>
      </c>
      <c r="B141" s="3" t="s">
        <v>104</v>
      </c>
      <c r="C141" s="4" t="s">
        <v>8</v>
      </c>
      <c r="D141" s="4">
        <v>20</v>
      </c>
      <c r="E141" s="4">
        <v>80</v>
      </c>
      <c r="F141" s="4">
        <v>20</v>
      </c>
      <c r="G141" s="4">
        <v>80</v>
      </c>
      <c r="H141" s="4">
        <v>8.3000000000000007</v>
      </c>
      <c r="I141" s="4">
        <v>0.47799999999999998</v>
      </c>
      <c r="J141" s="4">
        <v>0.432</v>
      </c>
      <c r="K141" s="4">
        <v>4.4999999999999998E-2</v>
      </c>
      <c r="L141" s="4">
        <v>0.318</v>
      </c>
      <c r="M141" s="4">
        <v>3</v>
      </c>
      <c r="N141" s="4">
        <v>7.2</v>
      </c>
      <c r="O141" s="4">
        <v>7.6</v>
      </c>
      <c r="P141" s="4">
        <v>0.6</v>
      </c>
      <c r="Q141" s="4">
        <v>4.3</v>
      </c>
      <c r="R141" s="4">
        <v>10.7</v>
      </c>
      <c r="S141" s="4">
        <v>15.8</v>
      </c>
      <c r="T141" s="4">
        <v>97</v>
      </c>
      <c r="U141" s="4">
        <v>101</v>
      </c>
      <c r="V141" s="4">
        <v>0</v>
      </c>
      <c r="W141" s="4">
        <v>0</v>
      </c>
      <c r="X141" s="4">
        <v>0.1</v>
      </c>
      <c r="Y141" s="4">
        <v>0.2</v>
      </c>
      <c r="Z141" s="4">
        <v>7.5999999999999998E-2</v>
      </c>
      <c r="AA141" s="13">
        <f t="shared" si="34"/>
        <v>89.179104477611943</v>
      </c>
      <c r="AB141" s="5">
        <f t="shared" si="38"/>
        <v>0.97</v>
      </c>
      <c r="AC141" s="3">
        <f t="shared" si="35"/>
        <v>-4</v>
      </c>
      <c r="AD141" s="9">
        <f t="shared" si="39"/>
        <v>0.95599999999999996</v>
      </c>
      <c r="AE141" s="16">
        <f t="shared" si="40"/>
        <v>0.48101265822784806</v>
      </c>
      <c r="AF141" s="16">
        <f t="shared" si="41"/>
        <v>0.71028037383177567</v>
      </c>
      <c r="AG141" s="9"/>
      <c r="AH141" s="9"/>
      <c r="AI141" s="12">
        <f t="shared" si="42"/>
        <v>22.400000000000002</v>
      </c>
      <c r="AJ141" s="12">
        <f t="shared" si="43"/>
        <v>11.5</v>
      </c>
      <c r="AK141" s="12">
        <f t="shared" si="43"/>
        <v>24.3</v>
      </c>
      <c r="AL141" s="12">
        <f t="shared" si="43"/>
        <v>28.799999999999997</v>
      </c>
      <c r="AM141" s="12">
        <f t="shared" si="37"/>
        <v>26.200000000000003</v>
      </c>
      <c r="AN141" s="12">
        <f t="shared" si="36"/>
        <v>16</v>
      </c>
      <c r="AO141" s="12">
        <f t="shared" si="36"/>
        <v>72.399999999999991</v>
      </c>
      <c r="AP141" s="12">
        <f t="shared" si="36"/>
        <v>42.3</v>
      </c>
      <c r="AQ141" s="12">
        <f t="shared" si="36"/>
        <v>35.799999999999997</v>
      </c>
      <c r="AR141" s="12">
        <f t="shared" si="30"/>
        <v>16.600000000000001</v>
      </c>
      <c r="AS141" s="12">
        <f t="shared" si="30"/>
        <v>8.9</v>
      </c>
      <c r="AT141" s="12">
        <f t="shared" si="30"/>
        <v>90.3</v>
      </c>
      <c r="AU141" s="12">
        <f t="shared" si="44"/>
        <v>80.8</v>
      </c>
      <c r="AV141" s="12">
        <f t="shared" si="31"/>
        <v>32</v>
      </c>
      <c r="AW141" s="12">
        <f t="shared" si="31"/>
        <v>38.4</v>
      </c>
      <c r="AX141" s="12">
        <f t="shared" si="45"/>
        <v>71.2</v>
      </c>
      <c r="AY141" s="9"/>
      <c r="AZ141" s="12">
        <f t="shared" si="32"/>
        <v>28.199999999999996</v>
      </c>
      <c r="BA141" s="12">
        <f t="shared" si="32"/>
        <v>21.099999999999998</v>
      </c>
      <c r="BB141" s="12">
        <f t="shared" si="32"/>
        <v>28.799999999999997</v>
      </c>
      <c r="BC141" s="12">
        <f t="shared" si="32"/>
        <v>52.5</v>
      </c>
      <c r="BD141" s="12">
        <f t="shared" si="33"/>
        <v>28.799999999999997</v>
      </c>
      <c r="BE141" s="12">
        <f t="shared" si="33"/>
        <v>38.4</v>
      </c>
      <c r="BF141" s="12">
        <f t="shared" si="33"/>
        <v>49.3</v>
      </c>
      <c r="BG141" s="12">
        <f t="shared" si="33"/>
        <v>28.799999999999997</v>
      </c>
      <c r="BH141" s="12">
        <f t="shared" si="33"/>
        <v>23.7</v>
      </c>
      <c r="BI141" s="12">
        <f t="shared" si="33"/>
        <v>37.1</v>
      </c>
    </row>
    <row r="142" spans="1:61" ht="15.75" customHeight="1">
      <c r="A142" s="1" t="s">
        <v>238</v>
      </c>
      <c r="B142" s="4" t="s">
        <v>99</v>
      </c>
      <c r="C142" s="4" t="s">
        <v>86</v>
      </c>
      <c r="D142" s="4">
        <v>6</v>
      </c>
      <c r="E142" s="4">
        <v>59</v>
      </c>
      <c r="F142" s="4">
        <v>6</v>
      </c>
      <c r="G142" s="4">
        <v>59</v>
      </c>
      <c r="H142" s="4">
        <v>8.3000000000000007</v>
      </c>
      <c r="I142" s="4">
        <v>0.436</v>
      </c>
      <c r="J142" s="4">
        <v>0.36699999999999999</v>
      </c>
      <c r="K142" s="4">
        <v>0.86699999999999999</v>
      </c>
      <c r="L142" s="4">
        <v>0.33300000000000002</v>
      </c>
      <c r="M142" s="4">
        <v>6.1</v>
      </c>
      <c r="N142" s="4">
        <v>5.9</v>
      </c>
      <c r="O142" s="4">
        <v>15.5</v>
      </c>
      <c r="P142" s="4">
        <v>0</v>
      </c>
      <c r="Q142" s="4">
        <v>1.5</v>
      </c>
      <c r="R142" s="4">
        <v>10.4</v>
      </c>
      <c r="S142" s="4">
        <v>14.9</v>
      </c>
      <c r="T142" s="4">
        <v>101</v>
      </c>
      <c r="U142" s="4">
        <v>116</v>
      </c>
      <c r="V142" s="4">
        <v>0</v>
      </c>
      <c r="W142" s="4">
        <v>0</v>
      </c>
      <c r="X142" s="4">
        <v>0</v>
      </c>
      <c r="Y142" s="4">
        <v>0</v>
      </c>
      <c r="Z142" s="4">
        <v>2E-3</v>
      </c>
      <c r="AA142" s="13">
        <f t="shared" si="34"/>
        <v>81.343283582089541</v>
      </c>
      <c r="AB142" s="5">
        <f t="shared" si="38"/>
        <v>1.01</v>
      </c>
      <c r="AC142" s="3">
        <f t="shared" si="35"/>
        <v>-15</v>
      </c>
      <c r="AD142" s="9">
        <f t="shared" si="39"/>
        <v>0.872</v>
      </c>
      <c r="AE142" s="16">
        <f t="shared" si="40"/>
        <v>1.0402684563758389</v>
      </c>
      <c r="AF142" s="16">
        <f t="shared" si="41"/>
        <v>1.4903846153846154</v>
      </c>
      <c r="AG142" s="9"/>
      <c r="AH142" s="9"/>
      <c r="AI142" s="12">
        <f t="shared" si="42"/>
        <v>5.7</v>
      </c>
      <c r="AJ142" s="12">
        <f t="shared" si="43"/>
        <v>10.8</v>
      </c>
      <c r="AK142" s="12">
        <f t="shared" si="43"/>
        <v>24.3</v>
      </c>
      <c r="AL142" s="12">
        <f t="shared" si="43"/>
        <v>16.600000000000001</v>
      </c>
      <c r="AM142" s="12">
        <f t="shared" si="37"/>
        <v>10.8</v>
      </c>
      <c r="AN142" s="12">
        <f t="shared" si="36"/>
        <v>99.3</v>
      </c>
      <c r="AO142" s="12">
        <f t="shared" si="36"/>
        <v>75</v>
      </c>
      <c r="AP142" s="12">
        <f t="shared" si="36"/>
        <v>68.5</v>
      </c>
      <c r="AQ142" s="12">
        <f t="shared" si="36"/>
        <v>22.400000000000002</v>
      </c>
      <c r="AR142" s="12">
        <f t="shared" si="30"/>
        <v>56.399999999999991</v>
      </c>
      <c r="AS142" s="12">
        <f t="shared" si="30"/>
        <v>0</v>
      </c>
      <c r="AT142" s="12">
        <f t="shared" si="30"/>
        <v>55.1</v>
      </c>
      <c r="AU142" s="12">
        <f t="shared" si="44"/>
        <v>83.4</v>
      </c>
      <c r="AV142" s="12">
        <f t="shared" si="31"/>
        <v>25</v>
      </c>
      <c r="AW142" s="12">
        <f t="shared" si="31"/>
        <v>51.2</v>
      </c>
      <c r="AX142" s="12">
        <f t="shared" si="45"/>
        <v>2</v>
      </c>
      <c r="AY142" s="9"/>
      <c r="AZ142" s="12">
        <f t="shared" si="32"/>
        <v>28.199999999999996</v>
      </c>
      <c r="BA142" s="12">
        <f t="shared" si="32"/>
        <v>8.9</v>
      </c>
      <c r="BB142" s="12">
        <f t="shared" si="32"/>
        <v>17.299999999999997</v>
      </c>
      <c r="BC142" s="12">
        <f t="shared" si="32"/>
        <v>23</v>
      </c>
      <c r="BD142" s="12">
        <f t="shared" si="33"/>
        <v>16.600000000000001</v>
      </c>
      <c r="BE142" s="12">
        <f t="shared" si="33"/>
        <v>51.2</v>
      </c>
      <c r="BF142" s="12">
        <f t="shared" si="33"/>
        <v>24.3</v>
      </c>
      <c r="BG142" s="12">
        <f t="shared" si="33"/>
        <v>16.600000000000001</v>
      </c>
      <c r="BH142" s="12">
        <f t="shared" si="33"/>
        <v>75.599999999999994</v>
      </c>
      <c r="BI142" s="12">
        <f t="shared" si="33"/>
        <v>79.400000000000006</v>
      </c>
    </row>
    <row r="143" spans="1:61" ht="15.75" customHeight="1">
      <c r="A143" s="1" t="s">
        <v>239</v>
      </c>
      <c r="B143" s="3" t="s">
        <v>101</v>
      </c>
      <c r="C143" s="4" t="s">
        <v>8</v>
      </c>
      <c r="D143" s="4">
        <v>16</v>
      </c>
      <c r="E143" s="4">
        <v>57</v>
      </c>
      <c r="F143" s="4">
        <v>16</v>
      </c>
      <c r="G143" s="4">
        <v>57</v>
      </c>
      <c r="H143" s="4">
        <v>-3.2</v>
      </c>
      <c r="I143" s="4">
        <v>7.0999999999999994E-2</v>
      </c>
      <c r="J143" s="4">
        <v>7.0999999999999994E-2</v>
      </c>
      <c r="K143" s="4">
        <v>0.78600000000000003</v>
      </c>
      <c r="L143" s="4">
        <v>0</v>
      </c>
      <c r="M143" s="4">
        <v>11.8</v>
      </c>
      <c r="N143" s="4">
        <v>10</v>
      </c>
      <c r="O143" s="4">
        <v>16.3</v>
      </c>
      <c r="P143" s="4">
        <v>1.8</v>
      </c>
      <c r="Q143" s="4">
        <v>0</v>
      </c>
      <c r="R143" s="4">
        <v>22.2</v>
      </c>
      <c r="S143" s="4">
        <v>13.9</v>
      </c>
      <c r="T143" s="4">
        <v>51</v>
      </c>
      <c r="U143" s="4">
        <v>104</v>
      </c>
      <c r="V143" s="4">
        <v>0</v>
      </c>
      <c r="W143" s="4">
        <v>-0.3</v>
      </c>
      <c r="X143" s="4">
        <v>0.1</v>
      </c>
      <c r="Y143" s="4">
        <v>-0.2</v>
      </c>
      <c r="Z143" s="4">
        <v>-0.16200000000000001</v>
      </c>
      <c r="AA143" s="13">
        <f t="shared" si="34"/>
        <v>13.246268656716417</v>
      </c>
      <c r="AB143" s="5">
        <f t="shared" si="38"/>
        <v>0.51</v>
      </c>
      <c r="AC143" s="3">
        <f t="shared" si="35"/>
        <v>-53</v>
      </c>
      <c r="AD143" s="9">
        <f t="shared" si="39"/>
        <v>0.14199999999999999</v>
      </c>
      <c r="AE143" s="16">
        <f t="shared" si="40"/>
        <v>1.1726618705035972</v>
      </c>
      <c r="AF143" s="16">
        <f t="shared" si="41"/>
        <v>0.73423423423423428</v>
      </c>
      <c r="AG143" s="9"/>
      <c r="AH143" s="9"/>
      <c r="AI143" s="12">
        <f t="shared" si="42"/>
        <v>16.600000000000001</v>
      </c>
      <c r="AJ143" s="12">
        <f t="shared" si="43"/>
        <v>10.199999999999999</v>
      </c>
      <c r="AK143" s="12">
        <f t="shared" si="43"/>
        <v>3.2</v>
      </c>
      <c r="AL143" s="12">
        <f t="shared" si="43"/>
        <v>2.5</v>
      </c>
      <c r="AM143" s="12">
        <f t="shared" si="37"/>
        <v>3.2</v>
      </c>
      <c r="AN143" s="12">
        <f t="shared" si="36"/>
        <v>98</v>
      </c>
      <c r="AO143" s="12">
        <f t="shared" si="36"/>
        <v>0</v>
      </c>
      <c r="AP143" s="12">
        <f t="shared" si="36"/>
        <v>94.8</v>
      </c>
      <c r="AQ143" s="12">
        <f t="shared" si="36"/>
        <v>58.9</v>
      </c>
      <c r="AR143" s="12">
        <f t="shared" si="30"/>
        <v>60.199999999999996</v>
      </c>
      <c r="AS143" s="12">
        <f t="shared" si="30"/>
        <v>48</v>
      </c>
      <c r="AT143" s="12">
        <f t="shared" si="30"/>
        <v>0</v>
      </c>
      <c r="AU143" s="12">
        <f t="shared" si="44"/>
        <v>16.700000000000003</v>
      </c>
      <c r="AV143" s="12">
        <f t="shared" si="31"/>
        <v>17.299999999999997</v>
      </c>
      <c r="AW143" s="12">
        <f t="shared" si="31"/>
        <v>1.9</v>
      </c>
      <c r="AX143" s="12">
        <f t="shared" si="45"/>
        <v>53.3</v>
      </c>
      <c r="AY143" s="9"/>
      <c r="AZ143" s="12">
        <f t="shared" si="32"/>
        <v>12.1</v>
      </c>
      <c r="BA143" s="12">
        <f t="shared" si="32"/>
        <v>21.099999999999998</v>
      </c>
      <c r="BB143" s="12">
        <f t="shared" si="32"/>
        <v>10.199999999999999</v>
      </c>
      <c r="BC143" s="12">
        <f t="shared" si="32"/>
        <v>3.8</v>
      </c>
      <c r="BD143" s="12">
        <f t="shared" si="33"/>
        <v>2.5</v>
      </c>
      <c r="BE143" s="12">
        <f t="shared" si="33"/>
        <v>1.9</v>
      </c>
      <c r="BF143" s="12">
        <f t="shared" si="33"/>
        <v>3.8</v>
      </c>
      <c r="BG143" s="12">
        <f t="shared" si="33"/>
        <v>2.5</v>
      </c>
      <c r="BH143" s="12">
        <f t="shared" si="33"/>
        <v>80.7</v>
      </c>
      <c r="BI143" s="12">
        <f t="shared" si="33"/>
        <v>39.700000000000003</v>
      </c>
    </row>
    <row r="144" spans="1:61" ht="15.75" customHeight="1">
      <c r="A144" s="1" t="s">
        <v>240</v>
      </c>
      <c r="B144" s="3" t="s">
        <v>128</v>
      </c>
      <c r="C144" s="4" t="s">
        <v>86</v>
      </c>
      <c r="D144" s="4">
        <v>4</v>
      </c>
      <c r="E144" s="4">
        <v>52</v>
      </c>
      <c r="F144" s="4">
        <v>4</v>
      </c>
      <c r="G144" s="4">
        <v>52</v>
      </c>
      <c r="H144" s="4">
        <v>2.4</v>
      </c>
      <c r="I144" s="4">
        <v>0.436</v>
      </c>
      <c r="J144" s="4">
        <v>0.41699999999999998</v>
      </c>
      <c r="K144" s="4">
        <v>0.16700000000000001</v>
      </c>
      <c r="L144" s="4">
        <v>0.33300000000000002</v>
      </c>
      <c r="M144" s="4">
        <v>2.1</v>
      </c>
      <c r="N144" s="4">
        <v>4.4000000000000004</v>
      </c>
      <c r="O144" s="4">
        <v>2.9</v>
      </c>
      <c r="P144" s="4">
        <v>1</v>
      </c>
      <c r="Q144" s="4">
        <v>3.4</v>
      </c>
      <c r="R144" s="4">
        <v>22.5</v>
      </c>
      <c r="S144" s="4">
        <v>15</v>
      </c>
      <c r="T144" s="4">
        <v>74</v>
      </c>
      <c r="U144" s="4">
        <v>109</v>
      </c>
      <c r="V144" s="4">
        <v>0</v>
      </c>
      <c r="W144" s="4">
        <v>-0.1</v>
      </c>
      <c r="X144" s="4">
        <v>0</v>
      </c>
      <c r="Y144" s="4">
        <v>-0.1</v>
      </c>
      <c r="Z144" s="4">
        <v>-7.3999999999999996E-2</v>
      </c>
      <c r="AA144" s="13">
        <f t="shared" si="34"/>
        <v>81.343283582089541</v>
      </c>
      <c r="AB144" s="5">
        <f t="shared" si="38"/>
        <v>0.74</v>
      </c>
      <c r="AC144" s="3">
        <f t="shared" si="35"/>
        <v>-35</v>
      </c>
      <c r="AD144" s="9">
        <f t="shared" si="39"/>
        <v>0.872</v>
      </c>
      <c r="AE144" s="16">
        <f t="shared" si="40"/>
        <v>0.19333333333333333</v>
      </c>
      <c r="AF144" s="16">
        <f t="shared" si="41"/>
        <v>0.12888888888888889</v>
      </c>
      <c r="AG144" s="9"/>
      <c r="AH144" s="9"/>
      <c r="AI144" s="12">
        <f t="shared" si="42"/>
        <v>3.8</v>
      </c>
      <c r="AJ144" s="12">
        <f t="shared" si="43"/>
        <v>9.6</v>
      </c>
      <c r="AK144" s="12">
        <f t="shared" si="43"/>
        <v>6.4</v>
      </c>
      <c r="AL144" s="12">
        <f t="shared" si="43"/>
        <v>16.600000000000001</v>
      </c>
      <c r="AM144" s="12">
        <f t="shared" si="37"/>
        <v>23</v>
      </c>
      <c r="AN144" s="12">
        <f t="shared" si="36"/>
        <v>27.500000000000004</v>
      </c>
      <c r="AO144" s="12">
        <f t="shared" si="36"/>
        <v>75</v>
      </c>
      <c r="AP144" s="12">
        <f t="shared" si="36"/>
        <v>24.3</v>
      </c>
      <c r="AQ144" s="12">
        <f t="shared" si="36"/>
        <v>7.0000000000000009</v>
      </c>
      <c r="AR144" s="12">
        <f t="shared" si="30"/>
        <v>5.0999999999999996</v>
      </c>
      <c r="AS144" s="12">
        <f t="shared" si="30"/>
        <v>13.4</v>
      </c>
      <c r="AT144" s="12">
        <f t="shared" si="30"/>
        <v>83.899999999999991</v>
      </c>
      <c r="AU144" s="12">
        <f t="shared" si="44"/>
        <v>15.400000000000006</v>
      </c>
      <c r="AV144" s="12">
        <f t="shared" si="31"/>
        <v>26.900000000000002</v>
      </c>
      <c r="AW144" s="12">
        <f t="shared" si="31"/>
        <v>6.4</v>
      </c>
      <c r="AX144" s="12">
        <f t="shared" si="45"/>
        <v>27.600000000000009</v>
      </c>
      <c r="AY144" s="9"/>
      <c r="AZ144" s="12">
        <f t="shared" si="32"/>
        <v>19.8</v>
      </c>
      <c r="BA144" s="12">
        <f t="shared" si="32"/>
        <v>8.9</v>
      </c>
      <c r="BB144" s="12">
        <f t="shared" si="32"/>
        <v>11.5</v>
      </c>
      <c r="BC144" s="12">
        <f t="shared" si="32"/>
        <v>9.6</v>
      </c>
      <c r="BD144" s="12">
        <f t="shared" si="33"/>
        <v>16.600000000000001</v>
      </c>
      <c r="BE144" s="12">
        <f t="shared" si="33"/>
        <v>6.4</v>
      </c>
      <c r="BF144" s="12">
        <f t="shared" si="33"/>
        <v>6.4</v>
      </c>
      <c r="BG144" s="12">
        <f t="shared" si="33"/>
        <v>16.600000000000001</v>
      </c>
      <c r="BH144" s="12">
        <f t="shared" si="33"/>
        <v>5.7</v>
      </c>
      <c r="BI144" s="12">
        <f t="shared" si="33"/>
        <v>6.4</v>
      </c>
    </row>
    <row r="145" spans="1:61" ht="15.75" customHeight="1">
      <c r="A145" s="1" t="s">
        <v>241</v>
      </c>
      <c r="B145" s="3" t="s">
        <v>101</v>
      </c>
      <c r="C145" s="4" t="s">
        <v>8</v>
      </c>
      <c r="D145" s="4">
        <v>13</v>
      </c>
      <c r="E145" s="4">
        <v>45</v>
      </c>
      <c r="F145" s="4">
        <v>13</v>
      </c>
      <c r="G145" s="4">
        <v>45</v>
      </c>
      <c r="H145" s="4">
        <v>1.2</v>
      </c>
      <c r="I145" s="4">
        <v>0.34399999999999997</v>
      </c>
      <c r="J145" s="4">
        <v>0.34399999999999997</v>
      </c>
      <c r="K145" s="4">
        <v>0.56299999999999994</v>
      </c>
      <c r="L145" s="4">
        <v>0</v>
      </c>
      <c r="M145" s="4">
        <v>0</v>
      </c>
      <c r="N145" s="4">
        <v>2.5</v>
      </c>
      <c r="O145" s="4">
        <v>16.3</v>
      </c>
      <c r="P145" s="4">
        <v>0</v>
      </c>
      <c r="Q145" s="4">
        <v>0</v>
      </c>
      <c r="R145" s="4">
        <v>11.1</v>
      </c>
      <c r="S145" s="4">
        <v>17.600000000000001</v>
      </c>
      <c r="T145" s="4">
        <v>76</v>
      </c>
      <c r="U145" s="4">
        <v>109</v>
      </c>
      <c r="V145" s="4">
        <v>0</v>
      </c>
      <c r="W145" s="4">
        <v>-0.1</v>
      </c>
      <c r="X145" s="4">
        <v>0</v>
      </c>
      <c r="Y145" s="4">
        <v>-0.1</v>
      </c>
      <c r="Z145" s="4">
        <v>-8.1000000000000003E-2</v>
      </c>
      <c r="AA145" s="13">
        <f t="shared" si="34"/>
        <v>64.179104477611943</v>
      </c>
      <c r="AB145" s="5">
        <f t="shared" si="38"/>
        <v>0.76</v>
      </c>
      <c r="AC145" s="3">
        <f t="shared" si="35"/>
        <v>-33</v>
      </c>
      <c r="AD145" s="9">
        <f t="shared" si="39"/>
        <v>0.68799999999999994</v>
      </c>
      <c r="AE145" s="16">
        <f t="shared" si="40"/>
        <v>0.92613636363636365</v>
      </c>
      <c r="AF145" s="16">
        <f t="shared" si="41"/>
        <v>1.4684684684684686</v>
      </c>
      <c r="AG145" s="9"/>
      <c r="AH145" s="9"/>
      <c r="AI145" s="12">
        <f t="shared" si="42"/>
        <v>14.099999999999998</v>
      </c>
      <c r="AJ145" s="12">
        <f t="shared" si="43"/>
        <v>8.9</v>
      </c>
      <c r="AK145" s="12">
        <f t="shared" si="43"/>
        <v>5.0999999999999996</v>
      </c>
      <c r="AL145" s="12">
        <f t="shared" si="43"/>
        <v>5.0999999999999996</v>
      </c>
      <c r="AM145" s="12">
        <f t="shared" si="37"/>
        <v>8.3000000000000007</v>
      </c>
      <c r="AN145" s="12">
        <f t="shared" si="36"/>
        <v>84.6</v>
      </c>
      <c r="AO145" s="12">
        <f t="shared" si="36"/>
        <v>0</v>
      </c>
      <c r="AP145" s="12">
        <f t="shared" si="36"/>
        <v>0</v>
      </c>
      <c r="AQ145" s="12">
        <f t="shared" si="36"/>
        <v>1.9</v>
      </c>
      <c r="AR145" s="12">
        <f t="shared" si="30"/>
        <v>60.199999999999996</v>
      </c>
      <c r="AS145" s="12">
        <f t="shared" si="30"/>
        <v>0</v>
      </c>
      <c r="AT145" s="12">
        <f t="shared" si="30"/>
        <v>0</v>
      </c>
      <c r="AU145" s="12">
        <f t="shared" si="44"/>
        <v>78.3</v>
      </c>
      <c r="AV145" s="12">
        <f t="shared" si="31"/>
        <v>43.5</v>
      </c>
      <c r="AW145" s="12">
        <f t="shared" si="31"/>
        <v>7.6</v>
      </c>
      <c r="AX145" s="12">
        <f t="shared" si="45"/>
        <v>27.600000000000009</v>
      </c>
      <c r="AY145" s="9"/>
      <c r="AZ145" s="12">
        <f t="shared" si="32"/>
        <v>19.8</v>
      </c>
      <c r="BA145" s="12">
        <f t="shared" si="32"/>
        <v>8.9</v>
      </c>
      <c r="BB145" s="12">
        <f t="shared" si="32"/>
        <v>11.5</v>
      </c>
      <c r="BC145" s="12">
        <f t="shared" si="32"/>
        <v>8.3000000000000007</v>
      </c>
      <c r="BD145" s="12">
        <f t="shared" si="33"/>
        <v>5.0999999999999996</v>
      </c>
      <c r="BE145" s="12">
        <f t="shared" si="33"/>
        <v>7.6</v>
      </c>
      <c r="BF145" s="12">
        <f t="shared" si="33"/>
        <v>8.3000000000000007</v>
      </c>
      <c r="BG145" s="12">
        <f t="shared" si="33"/>
        <v>5.0999999999999996</v>
      </c>
      <c r="BH145" s="12">
        <f t="shared" si="33"/>
        <v>66</v>
      </c>
      <c r="BI145" s="12">
        <f t="shared" si="33"/>
        <v>77.5</v>
      </c>
    </row>
    <row r="146" spans="1:61" ht="15.75" customHeight="1">
      <c r="A146" s="1" t="s">
        <v>242</v>
      </c>
      <c r="B146" s="3" t="s">
        <v>90</v>
      </c>
      <c r="C146" s="4" t="s">
        <v>86</v>
      </c>
      <c r="D146" s="4">
        <v>6</v>
      </c>
      <c r="E146" s="4">
        <v>43</v>
      </c>
      <c r="F146" s="4">
        <v>6</v>
      </c>
      <c r="G146" s="4">
        <v>43</v>
      </c>
      <c r="H146" s="4">
        <v>11.5</v>
      </c>
      <c r="I146" s="4">
        <v>0.504</v>
      </c>
      <c r="J146" s="4">
        <v>0.5</v>
      </c>
      <c r="K146" s="4">
        <v>0.5</v>
      </c>
      <c r="L146" s="4">
        <v>0.125</v>
      </c>
      <c r="M146" s="4">
        <v>2.8</v>
      </c>
      <c r="N146" s="4">
        <v>8</v>
      </c>
      <c r="O146" s="4">
        <v>18.399999999999999</v>
      </c>
      <c r="P146" s="4">
        <v>0</v>
      </c>
      <c r="Q146" s="4">
        <v>0</v>
      </c>
      <c r="R146" s="4">
        <v>5.6</v>
      </c>
      <c r="S146" s="4">
        <v>19.2</v>
      </c>
      <c r="T146" s="4">
        <v>106</v>
      </c>
      <c r="U146" s="4">
        <v>107</v>
      </c>
      <c r="V146" s="4">
        <v>0</v>
      </c>
      <c r="W146" s="4">
        <v>0.1</v>
      </c>
      <c r="X146" s="4">
        <v>0</v>
      </c>
      <c r="Y146" s="4">
        <v>0.1</v>
      </c>
      <c r="Z146" s="4">
        <v>8.8999999999999996E-2</v>
      </c>
      <c r="AA146" s="13">
        <f t="shared" si="34"/>
        <v>94.02985074626865</v>
      </c>
      <c r="AB146" s="5">
        <f t="shared" si="38"/>
        <v>1.06</v>
      </c>
      <c r="AC146" s="3">
        <f t="shared" si="35"/>
        <v>-1</v>
      </c>
      <c r="AD146" s="9">
        <f t="shared" si="39"/>
        <v>1.008</v>
      </c>
      <c r="AE146" s="16">
        <f t="shared" si="40"/>
        <v>0.95833333333333326</v>
      </c>
      <c r="AF146" s="16">
        <f t="shared" si="41"/>
        <v>3.2857142857142856</v>
      </c>
      <c r="AG146" s="9"/>
      <c r="AH146" s="9"/>
      <c r="AI146" s="12">
        <f t="shared" si="42"/>
        <v>5.7</v>
      </c>
      <c r="AJ146" s="12">
        <f t="shared" si="43"/>
        <v>8.3000000000000007</v>
      </c>
      <c r="AK146" s="12">
        <f t="shared" si="43"/>
        <v>43.5</v>
      </c>
      <c r="AL146" s="12">
        <f t="shared" si="43"/>
        <v>40.300000000000004</v>
      </c>
      <c r="AM146" s="12">
        <f t="shared" si="37"/>
        <v>61.5</v>
      </c>
      <c r="AN146" s="12">
        <f t="shared" si="36"/>
        <v>75</v>
      </c>
      <c r="AO146" s="12">
        <f t="shared" si="36"/>
        <v>14.7</v>
      </c>
      <c r="AP146" s="12">
        <f t="shared" si="36"/>
        <v>37.1</v>
      </c>
      <c r="AQ146" s="12">
        <f t="shared" si="36"/>
        <v>47.4</v>
      </c>
      <c r="AR146" s="12">
        <f t="shared" ref="AR146:AT209" si="46">(PERCENTRANK(O$3:O$298,O146))*100</f>
        <v>69.8</v>
      </c>
      <c r="AS146" s="12">
        <f t="shared" si="46"/>
        <v>0</v>
      </c>
      <c r="AT146" s="12">
        <f t="shared" si="46"/>
        <v>0</v>
      </c>
      <c r="AU146" s="12">
        <f t="shared" si="44"/>
        <v>95.6</v>
      </c>
      <c r="AV146" s="12">
        <f t="shared" ref="AV146:AW209" si="47">(PERCENTRANK(S$3:S$298,S146))*100</f>
        <v>56.999999999999993</v>
      </c>
      <c r="AW146" s="12">
        <f t="shared" si="47"/>
        <v>71.099999999999994</v>
      </c>
      <c r="AX146" s="12">
        <f t="shared" si="45"/>
        <v>37.200000000000003</v>
      </c>
      <c r="AY146" s="9"/>
      <c r="AZ146" s="12">
        <f t="shared" si="32"/>
        <v>42.3</v>
      </c>
      <c r="BA146" s="12">
        <f t="shared" si="32"/>
        <v>8.9</v>
      </c>
      <c r="BB146" s="12">
        <f t="shared" si="32"/>
        <v>26.200000000000003</v>
      </c>
      <c r="BC146" s="12">
        <f t="shared" ref="BC146:BG209" si="48">(PERCENTRANK(Z$3:Z$298,Z146))*100</f>
        <v>59.599999999999994</v>
      </c>
      <c r="BD146" s="12">
        <f t="shared" si="33"/>
        <v>40.300000000000004</v>
      </c>
      <c r="BE146" s="12">
        <f t="shared" si="33"/>
        <v>71.099999999999994</v>
      </c>
      <c r="BF146" s="12">
        <f t="shared" si="33"/>
        <v>60.199999999999996</v>
      </c>
      <c r="BG146" s="12">
        <f t="shared" si="33"/>
        <v>40.300000000000004</v>
      </c>
      <c r="BH146" s="12">
        <f t="shared" si="33"/>
        <v>69.199999999999989</v>
      </c>
      <c r="BI146" s="12">
        <f t="shared" si="33"/>
        <v>100</v>
      </c>
    </row>
    <row r="147" spans="1:61" ht="15.75" customHeight="1">
      <c r="A147" s="1" t="s">
        <v>243</v>
      </c>
      <c r="B147" s="3" t="s">
        <v>104</v>
      </c>
      <c r="C147" s="4" t="s">
        <v>8</v>
      </c>
      <c r="D147" s="4">
        <v>10</v>
      </c>
      <c r="E147" s="4">
        <v>37</v>
      </c>
      <c r="F147" s="4">
        <v>10</v>
      </c>
      <c r="G147" s="4">
        <v>37</v>
      </c>
      <c r="H147" s="4">
        <v>21.8</v>
      </c>
      <c r="I147" s="4">
        <v>0.57099999999999995</v>
      </c>
      <c r="J147" s="4">
        <v>0.57099999999999995</v>
      </c>
      <c r="K147" s="4">
        <v>0.42899999999999999</v>
      </c>
      <c r="L147" s="4">
        <v>0.42899999999999999</v>
      </c>
      <c r="M147" s="4">
        <v>6.4</v>
      </c>
      <c r="N147" s="4">
        <v>4.7</v>
      </c>
      <c r="O147" s="4">
        <v>23.3</v>
      </c>
      <c r="P147" s="4">
        <v>4.2</v>
      </c>
      <c r="Q147" s="4">
        <v>2.2999999999999998</v>
      </c>
      <c r="R147" s="4">
        <v>10.7</v>
      </c>
      <c r="S147" s="4">
        <v>22.7</v>
      </c>
      <c r="T147" s="4">
        <v>115</v>
      </c>
      <c r="U147" s="4">
        <v>97</v>
      </c>
      <c r="V147" s="4">
        <v>0</v>
      </c>
      <c r="W147" s="4">
        <v>0.1</v>
      </c>
      <c r="X147" s="4">
        <v>0.1</v>
      </c>
      <c r="Y147" s="4">
        <v>0.2</v>
      </c>
      <c r="Z147" s="4">
        <v>0.223</v>
      </c>
      <c r="AA147" s="13">
        <f t="shared" si="34"/>
        <v>106.52985074626864</v>
      </c>
      <c r="AB147" s="5">
        <f t="shared" si="38"/>
        <v>1.1499999999999999</v>
      </c>
      <c r="AC147" s="3">
        <f t="shared" si="35"/>
        <v>18</v>
      </c>
      <c r="AD147" s="9">
        <f t="shared" si="39"/>
        <v>1.1419999999999999</v>
      </c>
      <c r="AE147" s="16">
        <f t="shared" si="40"/>
        <v>1.026431718061674</v>
      </c>
      <c r="AF147" s="16">
        <f t="shared" si="41"/>
        <v>2.1775700934579443</v>
      </c>
      <c r="AG147" s="9"/>
      <c r="AH147" s="9"/>
      <c r="AI147" s="12">
        <f t="shared" si="42"/>
        <v>10.8</v>
      </c>
      <c r="AJ147" s="12">
        <f t="shared" si="43"/>
        <v>7.6</v>
      </c>
      <c r="AK147" s="12">
        <f t="shared" si="43"/>
        <v>96.7</v>
      </c>
      <c r="AL147" s="12">
        <f t="shared" si="43"/>
        <v>80.7</v>
      </c>
      <c r="AM147" s="12">
        <f t="shared" si="37"/>
        <v>89.1</v>
      </c>
      <c r="AN147" s="12">
        <f t="shared" si="36"/>
        <v>61.5</v>
      </c>
      <c r="AO147" s="12">
        <f t="shared" si="36"/>
        <v>92.9</v>
      </c>
      <c r="AP147" s="12">
        <f t="shared" si="36"/>
        <v>69.8</v>
      </c>
      <c r="AQ147" s="12">
        <f t="shared" si="36"/>
        <v>10.8</v>
      </c>
      <c r="AR147" s="12">
        <f t="shared" si="46"/>
        <v>83.3</v>
      </c>
      <c r="AS147" s="12">
        <f t="shared" si="46"/>
        <v>97.399999999999991</v>
      </c>
      <c r="AT147" s="12">
        <f t="shared" si="46"/>
        <v>74.3</v>
      </c>
      <c r="AU147" s="12">
        <f t="shared" si="44"/>
        <v>80.8</v>
      </c>
      <c r="AV147" s="12">
        <f t="shared" si="47"/>
        <v>77.5</v>
      </c>
      <c r="AW147" s="12">
        <f t="shared" si="47"/>
        <v>88.4</v>
      </c>
      <c r="AX147" s="12">
        <f t="shared" si="45"/>
        <v>87.9</v>
      </c>
      <c r="AY147" s="9"/>
      <c r="AZ147" s="12">
        <f t="shared" ref="AZ147:BF210" si="49">(PERCENTRANK(W$3:W$298,W147))*100</f>
        <v>42.3</v>
      </c>
      <c r="BA147" s="12">
        <f t="shared" si="49"/>
        <v>21.099999999999998</v>
      </c>
      <c r="BB147" s="12">
        <f t="shared" si="49"/>
        <v>28.799999999999997</v>
      </c>
      <c r="BC147" s="12">
        <f t="shared" si="48"/>
        <v>96.7</v>
      </c>
      <c r="BD147" s="12">
        <f t="shared" si="48"/>
        <v>80.7</v>
      </c>
      <c r="BE147" s="12">
        <f t="shared" si="48"/>
        <v>88.4</v>
      </c>
      <c r="BF147" s="12">
        <f t="shared" si="48"/>
        <v>92.9</v>
      </c>
      <c r="BG147" s="12">
        <f t="shared" si="48"/>
        <v>80.7</v>
      </c>
      <c r="BH147" s="12">
        <f t="shared" ref="BH147:BI210" si="50">(PERCENTRANK(AE$3:AE$298,AE147))*100</f>
        <v>74.3</v>
      </c>
      <c r="BI147" s="12">
        <f t="shared" si="50"/>
        <v>96.7</v>
      </c>
    </row>
    <row r="148" spans="1:61" ht="15.75" customHeight="1">
      <c r="A148" s="1" t="s">
        <v>244</v>
      </c>
      <c r="B148" s="3" t="s">
        <v>101</v>
      </c>
      <c r="C148" s="4" t="s">
        <v>124</v>
      </c>
      <c r="D148" s="4">
        <v>7</v>
      </c>
      <c r="E148" s="4">
        <v>36</v>
      </c>
      <c r="F148" s="4">
        <v>7</v>
      </c>
      <c r="G148" s="4">
        <v>36</v>
      </c>
      <c r="H148" s="4">
        <v>4.3</v>
      </c>
      <c r="I148" s="4">
        <v>0.53200000000000003</v>
      </c>
      <c r="J148" s="4">
        <v>0.66700000000000004</v>
      </c>
      <c r="K148" s="4">
        <v>0</v>
      </c>
      <c r="L148" s="4">
        <v>2</v>
      </c>
      <c r="M148" s="4">
        <v>12.5</v>
      </c>
      <c r="N148" s="4">
        <v>14.2</v>
      </c>
      <c r="O148" s="4">
        <v>3.9</v>
      </c>
      <c r="P148" s="4">
        <v>0</v>
      </c>
      <c r="Q148" s="4">
        <v>0</v>
      </c>
      <c r="R148" s="4">
        <v>34.700000000000003</v>
      </c>
      <c r="S148" s="4">
        <v>10.5</v>
      </c>
      <c r="T148" s="4">
        <v>88</v>
      </c>
      <c r="U148" s="4">
        <v>105</v>
      </c>
      <c r="V148" s="4">
        <v>0</v>
      </c>
      <c r="W148" s="4">
        <v>0</v>
      </c>
      <c r="X148" s="4">
        <v>0</v>
      </c>
      <c r="Y148" s="4">
        <v>0</v>
      </c>
      <c r="Z148" s="4">
        <v>1.0999999999999999E-2</v>
      </c>
      <c r="AA148" s="13">
        <f t="shared" si="34"/>
        <v>99.253731343283576</v>
      </c>
      <c r="AB148" s="5">
        <f t="shared" si="38"/>
        <v>0.88</v>
      </c>
      <c r="AC148" s="3">
        <f t="shared" si="35"/>
        <v>-17</v>
      </c>
      <c r="AD148" s="9">
        <f t="shared" si="39"/>
        <v>1.0640000000000001</v>
      </c>
      <c r="AE148" s="16">
        <f t="shared" si="40"/>
        <v>0.37142857142857144</v>
      </c>
      <c r="AF148" s="16">
        <f t="shared" si="41"/>
        <v>0.11239193083573486</v>
      </c>
      <c r="AG148" s="9"/>
      <c r="AH148" s="9"/>
      <c r="AI148" s="12">
        <f t="shared" si="42"/>
        <v>7.6</v>
      </c>
      <c r="AJ148" s="12">
        <f t="shared" si="43"/>
        <v>7.0000000000000009</v>
      </c>
      <c r="AK148" s="12">
        <f t="shared" si="43"/>
        <v>9.6</v>
      </c>
      <c r="AL148" s="12">
        <f t="shared" si="43"/>
        <v>60.199999999999996</v>
      </c>
      <c r="AM148" s="12">
        <f t="shared" si="37"/>
        <v>99.3</v>
      </c>
      <c r="AN148" s="12">
        <f t="shared" si="36"/>
        <v>0</v>
      </c>
      <c r="AO148" s="12">
        <f t="shared" si="36"/>
        <v>98.7</v>
      </c>
      <c r="AP148" s="12">
        <f t="shared" si="36"/>
        <v>98</v>
      </c>
      <c r="AQ148" s="12">
        <f t="shared" si="36"/>
        <v>79.400000000000006</v>
      </c>
      <c r="AR148" s="12">
        <f t="shared" si="46"/>
        <v>7.6</v>
      </c>
      <c r="AS148" s="12">
        <f t="shared" si="46"/>
        <v>0</v>
      </c>
      <c r="AT148" s="12">
        <f t="shared" si="46"/>
        <v>0</v>
      </c>
      <c r="AU148" s="12">
        <f t="shared" si="44"/>
        <v>2</v>
      </c>
      <c r="AV148" s="12">
        <f t="shared" si="47"/>
        <v>2.5</v>
      </c>
      <c r="AW148" s="12">
        <f t="shared" si="47"/>
        <v>19.2</v>
      </c>
      <c r="AX148" s="12">
        <f t="shared" si="45"/>
        <v>44.9</v>
      </c>
      <c r="AY148" s="9"/>
      <c r="AZ148" s="12">
        <f t="shared" si="49"/>
        <v>28.199999999999996</v>
      </c>
      <c r="BA148" s="12">
        <f t="shared" si="49"/>
        <v>8.9</v>
      </c>
      <c r="BB148" s="12">
        <f t="shared" si="49"/>
        <v>17.299999999999997</v>
      </c>
      <c r="BC148" s="12">
        <f t="shared" si="48"/>
        <v>23.7</v>
      </c>
      <c r="BD148" s="12">
        <f t="shared" si="48"/>
        <v>60.199999999999996</v>
      </c>
      <c r="BE148" s="12">
        <f t="shared" si="48"/>
        <v>19.2</v>
      </c>
      <c r="BF148" s="12">
        <f t="shared" si="48"/>
        <v>20.5</v>
      </c>
      <c r="BG148" s="12">
        <f t="shared" si="48"/>
        <v>60.199999999999996</v>
      </c>
      <c r="BH148" s="12">
        <f t="shared" si="50"/>
        <v>11.5</v>
      </c>
      <c r="BI148" s="12">
        <f t="shared" si="50"/>
        <v>5.0999999999999996</v>
      </c>
    </row>
    <row r="149" spans="1:61" ht="15.75" customHeight="1">
      <c r="A149" s="1" t="s">
        <v>245</v>
      </c>
      <c r="B149" s="3" t="s">
        <v>110</v>
      </c>
      <c r="C149" s="4" t="s">
        <v>124</v>
      </c>
      <c r="D149" s="4">
        <v>8</v>
      </c>
      <c r="E149" s="4">
        <v>29</v>
      </c>
      <c r="F149" s="4">
        <v>8</v>
      </c>
      <c r="G149" s="4">
        <v>29</v>
      </c>
      <c r="H149" s="4">
        <v>20.2</v>
      </c>
      <c r="I149" s="4">
        <v>0.46600000000000003</v>
      </c>
      <c r="J149" s="4">
        <v>0.41699999999999998</v>
      </c>
      <c r="K149" s="4">
        <v>0</v>
      </c>
      <c r="L149" s="4">
        <v>0.16700000000000001</v>
      </c>
      <c r="M149" s="4">
        <v>12.4</v>
      </c>
      <c r="N149" s="4">
        <v>20.399999999999999</v>
      </c>
      <c r="O149" s="4">
        <v>0</v>
      </c>
      <c r="P149" s="4">
        <v>5.2</v>
      </c>
      <c r="Q149" s="4">
        <v>2.9</v>
      </c>
      <c r="R149" s="4">
        <v>0</v>
      </c>
      <c r="S149" s="4">
        <v>20.399999999999999</v>
      </c>
      <c r="T149" s="4">
        <v>100</v>
      </c>
      <c r="U149" s="4">
        <v>90</v>
      </c>
      <c r="V149" s="4">
        <v>0</v>
      </c>
      <c r="W149" s="4">
        <v>0</v>
      </c>
      <c r="X149" s="4">
        <v>0.1</v>
      </c>
      <c r="Y149" s="4">
        <v>0.1</v>
      </c>
      <c r="Z149" s="4">
        <v>0.154</v>
      </c>
      <c r="AA149" s="13">
        <f t="shared" si="34"/>
        <v>86.940298507462686</v>
      </c>
      <c r="AB149" s="5">
        <f t="shared" si="38"/>
        <v>1</v>
      </c>
      <c r="AC149" s="3">
        <f t="shared" si="35"/>
        <v>10</v>
      </c>
      <c r="AD149" s="9">
        <f t="shared" si="39"/>
        <v>0.93200000000000005</v>
      </c>
      <c r="AE149" s="16">
        <f t="shared" si="40"/>
        <v>0</v>
      </c>
      <c r="AF149" s="16">
        <f t="shared" si="41"/>
        <v>0</v>
      </c>
      <c r="AG149" s="9"/>
      <c r="AH149" s="9"/>
      <c r="AI149" s="12">
        <f t="shared" si="42"/>
        <v>8.3000000000000007</v>
      </c>
      <c r="AJ149" s="12">
        <f t="shared" si="43"/>
        <v>6.4</v>
      </c>
      <c r="AK149" s="12">
        <f t="shared" si="43"/>
        <v>91.600000000000009</v>
      </c>
      <c r="AL149" s="12">
        <f t="shared" si="43"/>
        <v>24.3</v>
      </c>
      <c r="AM149" s="12">
        <f t="shared" si="37"/>
        <v>23</v>
      </c>
      <c r="AN149" s="12">
        <f t="shared" si="36"/>
        <v>0</v>
      </c>
      <c r="AO149" s="12">
        <f t="shared" si="36"/>
        <v>29.4</v>
      </c>
      <c r="AP149" s="12">
        <f t="shared" si="36"/>
        <v>97.399999999999991</v>
      </c>
      <c r="AQ149" s="12">
        <f t="shared" si="36"/>
        <v>98.7</v>
      </c>
      <c r="AR149" s="12">
        <f t="shared" si="46"/>
        <v>0</v>
      </c>
      <c r="AS149" s="12">
        <f t="shared" si="46"/>
        <v>98</v>
      </c>
      <c r="AT149" s="12">
        <f t="shared" si="46"/>
        <v>79.400000000000006</v>
      </c>
      <c r="AU149" s="12">
        <f t="shared" si="44"/>
        <v>100</v>
      </c>
      <c r="AV149" s="12">
        <f t="shared" si="47"/>
        <v>64.7</v>
      </c>
      <c r="AW149" s="12">
        <f t="shared" si="47"/>
        <v>47.4</v>
      </c>
      <c r="AX149" s="12">
        <f t="shared" si="45"/>
        <v>99.4</v>
      </c>
      <c r="AY149" s="9"/>
      <c r="AZ149" s="12">
        <f t="shared" si="49"/>
        <v>28.199999999999996</v>
      </c>
      <c r="BA149" s="12">
        <f t="shared" si="49"/>
        <v>21.099999999999998</v>
      </c>
      <c r="BB149" s="12">
        <f t="shared" si="49"/>
        <v>26.200000000000003</v>
      </c>
      <c r="BC149" s="12">
        <f t="shared" si="48"/>
        <v>85.8</v>
      </c>
      <c r="BD149" s="12">
        <f t="shared" si="48"/>
        <v>24.3</v>
      </c>
      <c r="BE149" s="12">
        <f t="shared" si="48"/>
        <v>47.4</v>
      </c>
      <c r="BF149" s="12">
        <f t="shared" si="48"/>
        <v>85.8</v>
      </c>
      <c r="BG149" s="12">
        <f t="shared" ref="BG149:BI212" si="51">(PERCENTRANK(AD$3:AD$298,AD149))*100</f>
        <v>24.3</v>
      </c>
      <c r="BH149" s="12">
        <f t="shared" si="50"/>
        <v>0</v>
      </c>
      <c r="BI149" s="12">
        <f t="shared" si="50"/>
        <v>0</v>
      </c>
    </row>
    <row r="150" spans="1:61" ht="15.75" customHeight="1">
      <c r="A150" s="1" t="s">
        <v>246</v>
      </c>
      <c r="B150" s="3" t="s">
        <v>83</v>
      </c>
      <c r="C150" s="4" t="s">
        <v>86</v>
      </c>
      <c r="D150" s="4">
        <v>9</v>
      </c>
      <c r="E150" s="4">
        <v>23</v>
      </c>
      <c r="F150" s="4">
        <v>9</v>
      </c>
      <c r="G150" s="4">
        <v>23</v>
      </c>
      <c r="H150" s="4">
        <v>0.1</v>
      </c>
      <c r="I150" s="4">
        <v>0.40500000000000003</v>
      </c>
      <c r="J150" s="4">
        <v>0.38900000000000001</v>
      </c>
      <c r="K150" s="4">
        <v>0.44400000000000001</v>
      </c>
      <c r="L150" s="4">
        <v>0.222</v>
      </c>
      <c r="M150" s="4">
        <v>0</v>
      </c>
      <c r="N150" s="4">
        <v>7.6</v>
      </c>
      <c r="O150" s="4">
        <v>0</v>
      </c>
      <c r="P150" s="4">
        <v>0</v>
      </c>
      <c r="Q150" s="4">
        <v>0</v>
      </c>
      <c r="R150" s="4">
        <v>9.1999999999999993</v>
      </c>
      <c r="S150" s="4">
        <v>21</v>
      </c>
      <c r="T150" s="4">
        <v>76</v>
      </c>
      <c r="U150" s="4">
        <v>114</v>
      </c>
      <c r="V150" s="4">
        <v>0</v>
      </c>
      <c r="W150" s="4">
        <v>-0.1</v>
      </c>
      <c r="X150" s="4">
        <v>0</v>
      </c>
      <c r="Y150" s="4">
        <v>-0.1</v>
      </c>
      <c r="Z150" s="4">
        <v>-0.125</v>
      </c>
      <c r="AA150" s="13">
        <f t="shared" si="34"/>
        <v>75.559701492537314</v>
      </c>
      <c r="AB150" s="5">
        <f t="shared" si="38"/>
        <v>0.76</v>
      </c>
      <c r="AC150" s="3">
        <f t="shared" si="35"/>
        <v>-38</v>
      </c>
      <c r="AD150" s="9">
        <f t="shared" si="39"/>
        <v>0.81</v>
      </c>
      <c r="AE150" s="16">
        <f t="shared" si="40"/>
        <v>0</v>
      </c>
      <c r="AF150" s="16">
        <f t="shared" si="41"/>
        <v>0</v>
      </c>
      <c r="AG150" s="9"/>
      <c r="AH150" s="9"/>
      <c r="AI150" s="12">
        <f t="shared" si="42"/>
        <v>9.6</v>
      </c>
      <c r="AJ150" s="12">
        <f t="shared" si="43"/>
        <v>5.7</v>
      </c>
      <c r="AK150" s="12">
        <f t="shared" si="43"/>
        <v>4.3999999999999995</v>
      </c>
      <c r="AL150" s="12">
        <f t="shared" si="43"/>
        <v>10.8</v>
      </c>
      <c r="AM150" s="12">
        <f t="shared" si="37"/>
        <v>17.299999999999997</v>
      </c>
      <c r="AN150" s="12">
        <f t="shared" si="36"/>
        <v>64.7</v>
      </c>
      <c r="AO150" s="12">
        <f t="shared" si="36"/>
        <v>42.9</v>
      </c>
      <c r="AP150" s="12">
        <f t="shared" si="36"/>
        <v>0</v>
      </c>
      <c r="AQ150" s="12">
        <f t="shared" si="36"/>
        <v>42.3</v>
      </c>
      <c r="AR150" s="12">
        <f t="shared" si="46"/>
        <v>0</v>
      </c>
      <c r="AS150" s="12">
        <f t="shared" si="46"/>
        <v>0</v>
      </c>
      <c r="AT150" s="12">
        <f t="shared" si="46"/>
        <v>0</v>
      </c>
      <c r="AU150" s="12">
        <f t="shared" si="44"/>
        <v>90.4</v>
      </c>
      <c r="AV150" s="12">
        <f t="shared" si="47"/>
        <v>70.5</v>
      </c>
      <c r="AW150" s="12">
        <f t="shared" si="47"/>
        <v>7.6</v>
      </c>
      <c r="AX150" s="12">
        <f t="shared" si="45"/>
        <v>7.6999999999999886</v>
      </c>
      <c r="AY150" s="9"/>
      <c r="AZ150" s="12">
        <f t="shared" si="49"/>
        <v>19.8</v>
      </c>
      <c r="BA150" s="12">
        <f t="shared" si="49"/>
        <v>8.9</v>
      </c>
      <c r="BB150" s="12">
        <f t="shared" si="49"/>
        <v>11.5</v>
      </c>
      <c r="BC150" s="12">
        <f t="shared" si="48"/>
        <v>5.0999999999999996</v>
      </c>
      <c r="BD150" s="12">
        <f t="shared" si="48"/>
        <v>10.8</v>
      </c>
      <c r="BE150" s="12">
        <f t="shared" si="48"/>
        <v>7.6</v>
      </c>
      <c r="BF150" s="12">
        <f t="shared" si="48"/>
        <v>5.0999999999999996</v>
      </c>
      <c r="BG150" s="12">
        <f t="shared" si="51"/>
        <v>10.8</v>
      </c>
      <c r="BH150" s="12">
        <f t="shared" si="50"/>
        <v>0</v>
      </c>
      <c r="BI150" s="12">
        <f t="shared" si="50"/>
        <v>0</v>
      </c>
    </row>
    <row r="151" spans="1:61" ht="15.75" customHeight="1">
      <c r="A151" s="1" t="s">
        <v>247</v>
      </c>
      <c r="B151" s="3" t="s">
        <v>128</v>
      </c>
      <c r="C151" s="4" t="s">
        <v>8</v>
      </c>
      <c r="D151" s="4">
        <v>5</v>
      </c>
      <c r="E151" s="4">
        <v>16</v>
      </c>
      <c r="F151" s="4">
        <v>5</v>
      </c>
      <c r="G151" s="4">
        <v>16</v>
      </c>
      <c r="H151" s="4">
        <v>10.6</v>
      </c>
      <c r="I151" s="4">
        <v>0.35699999999999998</v>
      </c>
      <c r="J151" s="4">
        <v>0.35699999999999998</v>
      </c>
      <c r="K151" s="4">
        <v>0.85699999999999998</v>
      </c>
      <c r="L151" s="4">
        <v>0</v>
      </c>
      <c r="M151" s="4">
        <v>6.8</v>
      </c>
      <c r="N151" s="4">
        <v>7.1</v>
      </c>
      <c r="O151" s="4">
        <v>20.2</v>
      </c>
      <c r="P151" s="4">
        <v>12.8</v>
      </c>
      <c r="Q151" s="4">
        <v>0</v>
      </c>
      <c r="R151" s="4">
        <v>30</v>
      </c>
      <c r="S151" s="4">
        <v>27.4</v>
      </c>
      <c r="T151" s="4">
        <v>64</v>
      </c>
      <c r="U151" s="4">
        <v>85</v>
      </c>
      <c r="V151" s="4">
        <v>0</v>
      </c>
      <c r="W151" s="4">
        <v>-0.1</v>
      </c>
      <c r="X151" s="4">
        <v>0.1</v>
      </c>
      <c r="Y151" s="4">
        <v>0</v>
      </c>
      <c r="Z151" s="4">
        <v>-0.10100000000000001</v>
      </c>
      <c r="AA151" s="13">
        <f t="shared" si="34"/>
        <v>66.604477611940297</v>
      </c>
      <c r="AB151" s="5">
        <f t="shared" si="38"/>
        <v>0.64</v>
      </c>
      <c r="AC151" s="3">
        <f t="shared" si="35"/>
        <v>-21</v>
      </c>
      <c r="AD151" s="9">
        <f t="shared" si="39"/>
        <v>0.71399999999999997</v>
      </c>
      <c r="AE151" s="16">
        <f t="shared" si="40"/>
        <v>0.73722627737226276</v>
      </c>
      <c r="AF151" s="16">
        <f t="shared" si="41"/>
        <v>0.67333333333333334</v>
      </c>
      <c r="AG151" s="9"/>
      <c r="AH151" s="9"/>
      <c r="AI151" s="12">
        <f t="shared" si="42"/>
        <v>4.3999999999999995</v>
      </c>
      <c r="AJ151" s="12">
        <f t="shared" si="43"/>
        <v>5.0999999999999996</v>
      </c>
      <c r="AK151" s="12">
        <f t="shared" si="43"/>
        <v>35.799999999999997</v>
      </c>
      <c r="AL151" s="12">
        <f t="shared" si="43"/>
        <v>7.0000000000000009</v>
      </c>
      <c r="AM151" s="12">
        <f t="shared" si="37"/>
        <v>9.6</v>
      </c>
      <c r="AN151" s="12">
        <f t="shared" si="36"/>
        <v>98.7</v>
      </c>
      <c r="AO151" s="12">
        <f t="shared" si="36"/>
        <v>0</v>
      </c>
      <c r="AP151" s="12">
        <f t="shared" si="36"/>
        <v>73</v>
      </c>
      <c r="AQ151" s="12">
        <f t="shared" si="36"/>
        <v>33.300000000000004</v>
      </c>
      <c r="AR151" s="12">
        <f t="shared" si="46"/>
        <v>75.599999999999994</v>
      </c>
      <c r="AS151" s="12">
        <f t="shared" si="46"/>
        <v>100</v>
      </c>
      <c r="AT151" s="12">
        <f t="shared" si="46"/>
        <v>0</v>
      </c>
      <c r="AU151" s="12">
        <f t="shared" si="44"/>
        <v>3.2999999999999972</v>
      </c>
      <c r="AV151" s="12">
        <f t="shared" si="47"/>
        <v>94.199999999999989</v>
      </c>
      <c r="AW151" s="12">
        <f t="shared" si="47"/>
        <v>4.3999999999999995</v>
      </c>
      <c r="AX151" s="12">
        <f t="shared" si="45"/>
        <v>100</v>
      </c>
      <c r="AY151" s="9"/>
      <c r="AZ151" s="12">
        <f t="shared" si="49"/>
        <v>19.8</v>
      </c>
      <c r="BA151" s="12">
        <f t="shared" si="49"/>
        <v>21.099999999999998</v>
      </c>
      <c r="BB151" s="12">
        <f t="shared" si="49"/>
        <v>17.299999999999997</v>
      </c>
      <c r="BC151" s="12">
        <f t="shared" si="48"/>
        <v>7.0000000000000009</v>
      </c>
      <c r="BD151" s="12">
        <f t="shared" si="48"/>
        <v>7.0000000000000009</v>
      </c>
      <c r="BE151" s="12">
        <f t="shared" si="48"/>
        <v>4.3999999999999995</v>
      </c>
      <c r="BF151" s="12">
        <f t="shared" si="48"/>
        <v>17.299999999999997</v>
      </c>
      <c r="BG151" s="12">
        <f t="shared" si="51"/>
        <v>7.0000000000000009</v>
      </c>
      <c r="BH151" s="12">
        <f t="shared" si="50"/>
        <v>48</v>
      </c>
      <c r="BI151" s="12">
        <f t="shared" si="50"/>
        <v>32.6</v>
      </c>
    </row>
    <row r="152" spans="1:61" ht="15.75" customHeight="1">
      <c r="A152" s="1" t="s">
        <v>248</v>
      </c>
      <c r="B152" s="3" t="s">
        <v>93</v>
      </c>
      <c r="C152" s="4" t="s">
        <v>86</v>
      </c>
      <c r="D152" s="4">
        <v>8</v>
      </c>
      <c r="E152" s="4">
        <v>15</v>
      </c>
      <c r="F152" s="4">
        <v>8</v>
      </c>
      <c r="G152" s="4">
        <v>15</v>
      </c>
      <c r="H152" s="4">
        <v>-10.1</v>
      </c>
      <c r="I152" s="4">
        <v>0</v>
      </c>
      <c r="J152" s="4">
        <v>0</v>
      </c>
      <c r="K152" s="4">
        <v>1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9.1999999999999993</v>
      </c>
      <c r="T152" s="4">
        <v>0</v>
      </c>
      <c r="U152" s="4">
        <v>107</v>
      </c>
      <c r="V152" s="4">
        <v>0</v>
      </c>
      <c r="W152" s="4">
        <v>-0.1</v>
      </c>
      <c r="X152" s="4">
        <v>0</v>
      </c>
      <c r="Y152" s="4">
        <v>-0.1</v>
      </c>
      <c r="Z152" s="4">
        <v>-0.19</v>
      </c>
      <c r="AA152" s="13">
        <f t="shared" si="34"/>
        <v>0</v>
      </c>
      <c r="AB152" s="5">
        <f t="shared" si="38"/>
        <v>0</v>
      </c>
      <c r="AC152" s="3">
        <f t="shared" si="35"/>
        <v>-107</v>
      </c>
      <c r="AD152" s="9">
        <f t="shared" si="39"/>
        <v>0</v>
      </c>
      <c r="AE152" s="16">
        <f t="shared" si="40"/>
        <v>0</v>
      </c>
      <c r="AF152" s="16">
        <f t="shared" si="41"/>
        <v>0</v>
      </c>
      <c r="AG152" s="9"/>
      <c r="AH152" s="9"/>
      <c r="AI152" s="12">
        <f t="shared" si="42"/>
        <v>8.3000000000000007</v>
      </c>
      <c r="AJ152" s="12">
        <f t="shared" si="43"/>
        <v>4.3999999999999995</v>
      </c>
      <c r="AK152" s="12">
        <f t="shared" si="43"/>
        <v>1.2</v>
      </c>
      <c r="AL152" s="12">
        <f t="shared" si="43"/>
        <v>0</v>
      </c>
      <c r="AM152" s="12">
        <f t="shared" si="37"/>
        <v>0</v>
      </c>
      <c r="AN152" s="12">
        <f t="shared" si="36"/>
        <v>100</v>
      </c>
      <c r="AO152" s="12">
        <f t="shared" si="36"/>
        <v>0</v>
      </c>
      <c r="AP152" s="12">
        <f t="shared" si="36"/>
        <v>0</v>
      </c>
      <c r="AQ152" s="12">
        <f t="shared" si="36"/>
        <v>0</v>
      </c>
      <c r="AR152" s="12">
        <f t="shared" si="46"/>
        <v>0</v>
      </c>
      <c r="AS152" s="12">
        <f t="shared" si="46"/>
        <v>0</v>
      </c>
      <c r="AT152" s="12">
        <f t="shared" si="46"/>
        <v>0</v>
      </c>
      <c r="AU152" s="12">
        <f t="shared" si="44"/>
        <v>100</v>
      </c>
      <c r="AV152" s="12">
        <f t="shared" si="47"/>
        <v>1.2</v>
      </c>
      <c r="AW152" s="12">
        <f t="shared" si="47"/>
        <v>0</v>
      </c>
      <c r="AX152" s="12">
        <f t="shared" si="45"/>
        <v>37.200000000000003</v>
      </c>
      <c r="AY152" s="9"/>
      <c r="AZ152" s="12">
        <f t="shared" si="49"/>
        <v>19.8</v>
      </c>
      <c r="BA152" s="12">
        <f t="shared" si="49"/>
        <v>8.9</v>
      </c>
      <c r="BB152" s="12">
        <f t="shared" si="49"/>
        <v>11.5</v>
      </c>
      <c r="BC152" s="12">
        <f t="shared" si="48"/>
        <v>3.2</v>
      </c>
      <c r="BD152" s="12">
        <f t="shared" si="48"/>
        <v>0</v>
      </c>
      <c r="BE152" s="12">
        <f t="shared" si="48"/>
        <v>0</v>
      </c>
      <c r="BF152" s="12">
        <f t="shared" si="48"/>
        <v>0.6</v>
      </c>
      <c r="BG152" s="12">
        <f t="shared" si="51"/>
        <v>0</v>
      </c>
      <c r="BH152" s="12">
        <f t="shared" si="50"/>
        <v>0</v>
      </c>
      <c r="BI152" s="12">
        <f t="shared" si="50"/>
        <v>0</v>
      </c>
    </row>
    <row r="153" spans="1:61" ht="15.75" customHeight="1">
      <c r="A153" s="1" t="s">
        <v>249</v>
      </c>
      <c r="B153" s="3" t="s">
        <v>88</v>
      </c>
      <c r="C153" s="4" t="s">
        <v>8</v>
      </c>
      <c r="D153" s="4">
        <v>1</v>
      </c>
      <c r="E153" s="4">
        <v>13</v>
      </c>
      <c r="F153" s="4">
        <v>1</v>
      </c>
      <c r="G153" s="4">
        <v>13</v>
      </c>
      <c r="H153" s="4">
        <v>3.4</v>
      </c>
      <c r="I153" s="4">
        <v>0.436</v>
      </c>
      <c r="J153" s="4">
        <v>0.33300000000000002</v>
      </c>
      <c r="K153" s="4">
        <v>0.33300000000000002</v>
      </c>
      <c r="L153" s="4">
        <v>0.33300000000000002</v>
      </c>
      <c r="M153" s="4">
        <v>0</v>
      </c>
      <c r="N153" s="4">
        <v>4.4000000000000004</v>
      </c>
      <c r="O153" s="4">
        <v>0</v>
      </c>
      <c r="P153" s="4">
        <v>4</v>
      </c>
      <c r="Q153" s="4">
        <v>0</v>
      </c>
      <c r="R153" s="4">
        <v>0</v>
      </c>
      <c r="S153" s="4">
        <v>12</v>
      </c>
      <c r="T153" s="4">
        <v>97</v>
      </c>
      <c r="U153" s="4">
        <v>101</v>
      </c>
      <c r="V153" s="4">
        <v>0</v>
      </c>
      <c r="W153" s="4">
        <v>0</v>
      </c>
      <c r="X153" s="4">
        <v>0</v>
      </c>
      <c r="Y153" s="4">
        <v>0</v>
      </c>
      <c r="Z153" s="4">
        <v>7.2999999999999995E-2</v>
      </c>
      <c r="AA153" s="13">
        <f t="shared" si="34"/>
        <v>81.343283582089541</v>
      </c>
      <c r="AB153" s="5">
        <f t="shared" si="38"/>
        <v>0.97</v>
      </c>
      <c r="AC153" s="3">
        <f t="shared" si="35"/>
        <v>-4</v>
      </c>
      <c r="AD153" s="9">
        <f t="shared" si="39"/>
        <v>0.872</v>
      </c>
      <c r="AE153" s="16">
        <f t="shared" si="40"/>
        <v>0</v>
      </c>
      <c r="AF153" s="16">
        <f t="shared" si="41"/>
        <v>0</v>
      </c>
      <c r="AG153" s="9"/>
      <c r="AH153" s="9"/>
      <c r="AI153" s="12">
        <f t="shared" si="42"/>
        <v>0</v>
      </c>
      <c r="AJ153" s="12">
        <f t="shared" si="43"/>
        <v>3.8</v>
      </c>
      <c r="AK153" s="12">
        <f t="shared" si="43"/>
        <v>7.6</v>
      </c>
      <c r="AL153" s="12">
        <f t="shared" si="43"/>
        <v>16.600000000000001</v>
      </c>
      <c r="AM153" s="12">
        <f t="shared" si="37"/>
        <v>6.4</v>
      </c>
      <c r="AN153" s="12">
        <f t="shared" si="36"/>
        <v>43.5</v>
      </c>
      <c r="AO153" s="12">
        <f t="shared" si="36"/>
        <v>75</v>
      </c>
      <c r="AP153" s="12">
        <f t="shared" si="36"/>
        <v>0</v>
      </c>
      <c r="AQ153" s="12">
        <f t="shared" si="36"/>
        <v>7.0000000000000009</v>
      </c>
      <c r="AR153" s="12">
        <f t="shared" si="46"/>
        <v>0</v>
      </c>
      <c r="AS153" s="12">
        <f t="shared" si="46"/>
        <v>96.7</v>
      </c>
      <c r="AT153" s="12">
        <f t="shared" si="46"/>
        <v>0</v>
      </c>
      <c r="AU153" s="12">
        <f t="shared" si="44"/>
        <v>100</v>
      </c>
      <c r="AV153" s="12">
        <f t="shared" si="47"/>
        <v>7.0000000000000009</v>
      </c>
      <c r="AW153" s="12">
        <f t="shared" si="47"/>
        <v>38.4</v>
      </c>
      <c r="AX153" s="12">
        <f t="shared" si="45"/>
        <v>71.2</v>
      </c>
      <c r="AY153" s="9"/>
      <c r="AZ153" s="12">
        <f t="shared" si="49"/>
        <v>28.199999999999996</v>
      </c>
      <c r="BA153" s="12">
        <f t="shared" si="49"/>
        <v>8.9</v>
      </c>
      <c r="BB153" s="12">
        <f t="shared" si="49"/>
        <v>17.299999999999997</v>
      </c>
      <c r="BC153" s="12">
        <f t="shared" si="48"/>
        <v>50</v>
      </c>
      <c r="BD153" s="12">
        <f t="shared" si="48"/>
        <v>16.600000000000001</v>
      </c>
      <c r="BE153" s="12">
        <f t="shared" si="48"/>
        <v>38.4</v>
      </c>
      <c r="BF153" s="12">
        <f t="shared" si="48"/>
        <v>49.3</v>
      </c>
      <c r="BG153" s="12">
        <f t="shared" si="51"/>
        <v>16.600000000000001</v>
      </c>
      <c r="BH153" s="12">
        <f t="shared" si="50"/>
        <v>0</v>
      </c>
      <c r="BI153" s="12">
        <f t="shared" si="50"/>
        <v>0</v>
      </c>
    </row>
    <row r="154" spans="1:61" ht="15.75" customHeight="1">
      <c r="A154" s="1" t="s">
        <v>250</v>
      </c>
      <c r="B154" s="3" t="s">
        <v>99</v>
      </c>
      <c r="C154" s="4" t="s">
        <v>8</v>
      </c>
      <c r="D154" s="4">
        <v>2</v>
      </c>
      <c r="E154" s="4">
        <v>10</v>
      </c>
      <c r="F154" s="4">
        <v>2</v>
      </c>
      <c r="G154" s="4">
        <v>10</v>
      </c>
      <c r="H154" s="4">
        <v>-3.5</v>
      </c>
      <c r="I154" s="4">
        <v>0.5</v>
      </c>
      <c r="J154" s="4">
        <v>0.5</v>
      </c>
      <c r="K154" s="4">
        <v>0</v>
      </c>
      <c r="L154" s="4">
        <v>0</v>
      </c>
      <c r="M154" s="4">
        <v>0</v>
      </c>
      <c r="N154" s="4">
        <v>5.8</v>
      </c>
      <c r="O154" s="4">
        <v>16</v>
      </c>
      <c r="P154" s="4">
        <v>0</v>
      </c>
      <c r="Q154" s="4">
        <v>0</v>
      </c>
      <c r="R154" s="4">
        <v>50</v>
      </c>
      <c r="S154" s="4">
        <v>18.399999999999999</v>
      </c>
      <c r="T154" s="4">
        <v>56</v>
      </c>
      <c r="U154" s="4">
        <v>115</v>
      </c>
      <c r="V154" s="4">
        <v>0</v>
      </c>
      <c r="W154" s="4">
        <v>-0.1</v>
      </c>
      <c r="X154" s="4">
        <v>0</v>
      </c>
      <c r="Y154" s="4">
        <v>-0.1</v>
      </c>
      <c r="Z154" s="4">
        <v>-0.248</v>
      </c>
      <c r="AA154" s="13">
        <f t="shared" si="34"/>
        <v>93.283582089552226</v>
      </c>
      <c r="AB154" s="5">
        <f t="shared" si="38"/>
        <v>0.56000000000000005</v>
      </c>
      <c r="AC154" s="3">
        <f t="shared" si="35"/>
        <v>-59</v>
      </c>
      <c r="AD154" s="9">
        <f t="shared" si="39"/>
        <v>1</v>
      </c>
      <c r="AE154" s="16">
        <f t="shared" si="40"/>
        <v>0.86956521739130443</v>
      </c>
      <c r="AF154" s="16">
        <f t="shared" si="41"/>
        <v>0.32</v>
      </c>
      <c r="AG154" s="9"/>
      <c r="AH154" s="9"/>
      <c r="AI154" s="12">
        <f t="shared" si="42"/>
        <v>1.2</v>
      </c>
      <c r="AJ154" s="12">
        <f t="shared" si="43"/>
        <v>3.2</v>
      </c>
      <c r="AK154" s="12">
        <f t="shared" si="43"/>
        <v>2.5</v>
      </c>
      <c r="AL154" s="12">
        <f t="shared" si="43"/>
        <v>38.4</v>
      </c>
      <c r="AM154" s="12">
        <f t="shared" si="37"/>
        <v>61.5</v>
      </c>
      <c r="AN154" s="12">
        <f t="shared" si="36"/>
        <v>0</v>
      </c>
      <c r="AO154" s="12">
        <f t="shared" si="36"/>
        <v>0</v>
      </c>
      <c r="AP154" s="12">
        <f t="shared" si="36"/>
        <v>0</v>
      </c>
      <c r="AQ154" s="12">
        <f t="shared" si="36"/>
        <v>21.099999999999998</v>
      </c>
      <c r="AR154" s="12">
        <f t="shared" si="46"/>
        <v>58.3</v>
      </c>
      <c r="AS154" s="12">
        <f t="shared" si="46"/>
        <v>0</v>
      </c>
      <c r="AT154" s="12">
        <f t="shared" si="46"/>
        <v>0</v>
      </c>
      <c r="AU154" s="12">
        <f t="shared" si="44"/>
        <v>0.70000000000000284</v>
      </c>
      <c r="AV154" s="12">
        <f t="shared" si="47"/>
        <v>50.6</v>
      </c>
      <c r="AW154" s="12">
        <f t="shared" si="47"/>
        <v>3.2</v>
      </c>
      <c r="AX154" s="12">
        <f t="shared" si="45"/>
        <v>5.2000000000000028</v>
      </c>
      <c r="AY154" s="9"/>
      <c r="AZ154" s="12">
        <f t="shared" si="49"/>
        <v>19.8</v>
      </c>
      <c r="BA154" s="12">
        <f t="shared" si="49"/>
        <v>8.9</v>
      </c>
      <c r="BB154" s="12">
        <f t="shared" si="49"/>
        <v>11.5</v>
      </c>
      <c r="BC154" s="12">
        <f t="shared" si="48"/>
        <v>2.5</v>
      </c>
      <c r="BD154" s="12">
        <f t="shared" si="48"/>
        <v>38.4</v>
      </c>
      <c r="BE154" s="12">
        <f t="shared" si="48"/>
        <v>3.2</v>
      </c>
      <c r="BF154" s="12">
        <f t="shared" si="48"/>
        <v>1.9</v>
      </c>
      <c r="BG154" s="12">
        <f t="shared" si="51"/>
        <v>38.4</v>
      </c>
      <c r="BH154" s="12">
        <f t="shared" si="50"/>
        <v>62.1</v>
      </c>
      <c r="BI154" s="12">
        <f t="shared" si="50"/>
        <v>13.4</v>
      </c>
    </row>
    <row r="155" spans="1:61" ht="15.75" customHeight="1">
      <c r="A155" s="1" t="s">
        <v>251</v>
      </c>
      <c r="B155" s="3" t="s">
        <v>90</v>
      </c>
      <c r="C155" s="4" t="s">
        <v>86</v>
      </c>
      <c r="D155" s="4">
        <v>5</v>
      </c>
      <c r="E155" s="4">
        <v>9</v>
      </c>
      <c r="F155" s="4">
        <v>5</v>
      </c>
      <c r="G155" s="4">
        <v>9</v>
      </c>
      <c r="H155" s="4">
        <v>15.8</v>
      </c>
      <c r="I155" s="4">
        <v>0.66700000000000004</v>
      </c>
      <c r="J155" s="4">
        <v>0.66700000000000004</v>
      </c>
      <c r="K155" s="4">
        <v>0.33300000000000002</v>
      </c>
      <c r="L155" s="4">
        <v>0</v>
      </c>
      <c r="M155" s="4">
        <v>0</v>
      </c>
      <c r="N155" s="4">
        <v>12.8</v>
      </c>
      <c r="O155" s="4">
        <v>20.3</v>
      </c>
      <c r="P155" s="4">
        <v>0</v>
      </c>
      <c r="Q155" s="4">
        <v>0</v>
      </c>
      <c r="R155" s="4">
        <v>25</v>
      </c>
      <c r="S155" s="4">
        <v>20.5</v>
      </c>
      <c r="T155" s="4">
        <v>98</v>
      </c>
      <c r="U155" s="4">
        <v>105</v>
      </c>
      <c r="V155" s="4">
        <v>0</v>
      </c>
      <c r="W155" s="4">
        <v>0</v>
      </c>
      <c r="X155" s="4">
        <v>0</v>
      </c>
      <c r="Y155" s="4">
        <v>0</v>
      </c>
      <c r="Z155" s="4">
        <v>5.8999999999999997E-2</v>
      </c>
      <c r="AA155" s="13">
        <f t="shared" si="34"/>
        <v>124.44029850746267</v>
      </c>
      <c r="AB155" s="5">
        <f t="shared" si="38"/>
        <v>0.98</v>
      </c>
      <c r="AC155" s="3">
        <f t="shared" si="35"/>
        <v>-7</v>
      </c>
      <c r="AD155" s="9">
        <f t="shared" si="39"/>
        <v>1.3340000000000001</v>
      </c>
      <c r="AE155" s="16">
        <f t="shared" si="40"/>
        <v>0.99024390243902438</v>
      </c>
      <c r="AF155" s="16">
        <f t="shared" si="41"/>
        <v>0.81200000000000006</v>
      </c>
      <c r="AG155" s="9"/>
      <c r="AH155" s="9"/>
      <c r="AI155" s="12">
        <f t="shared" si="42"/>
        <v>4.3999999999999995</v>
      </c>
      <c r="AJ155" s="12">
        <f t="shared" si="43"/>
        <v>2.5</v>
      </c>
      <c r="AK155" s="12">
        <f t="shared" si="43"/>
        <v>70.5</v>
      </c>
      <c r="AL155" s="12">
        <f t="shared" si="43"/>
        <v>100</v>
      </c>
      <c r="AM155" s="12">
        <f t="shared" si="37"/>
        <v>99.3</v>
      </c>
      <c r="AN155" s="12">
        <f t="shared" si="36"/>
        <v>43.5</v>
      </c>
      <c r="AO155" s="12">
        <f t="shared" si="36"/>
        <v>0</v>
      </c>
      <c r="AP155" s="12">
        <f t="shared" si="36"/>
        <v>0</v>
      </c>
      <c r="AQ155" s="12">
        <f t="shared" si="36"/>
        <v>73.7</v>
      </c>
      <c r="AR155" s="12">
        <f t="shared" si="46"/>
        <v>76.2</v>
      </c>
      <c r="AS155" s="12">
        <f t="shared" si="46"/>
        <v>0</v>
      </c>
      <c r="AT155" s="12">
        <f t="shared" si="46"/>
        <v>0</v>
      </c>
      <c r="AU155" s="12">
        <f t="shared" si="44"/>
        <v>9.7000000000000028</v>
      </c>
      <c r="AV155" s="12">
        <f t="shared" si="47"/>
        <v>66</v>
      </c>
      <c r="AW155" s="12">
        <f t="shared" si="47"/>
        <v>44.2</v>
      </c>
      <c r="AX155" s="12">
        <f t="shared" si="45"/>
        <v>44.9</v>
      </c>
      <c r="AY155" s="9"/>
      <c r="AZ155" s="12">
        <f t="shared" si="49"/>
        <v>28.199999999999996</v>
      </c>
      <c r="BA155" s="12">
        <f t="shared" si="49"/>
        <v>8.9</v>
      </c>
      <c r="BB155" s="12">
        <f t="shared" si="49"/>
        <v>17.299999999999997</v>
      </c>
      <c r="BC155" s="12">
        <f t="shared" si="48"/>
        <v>42.9</v>
      </c>
      <c r="BD155" s="12">
        <f t="shared" si="48"/>
        <v>100</v>
      </c>
      <c r="BE155" s="12">
        <f t="shared" si="48"/>
        <v>44.2</v>
      </c>
      <c r="BF155" s="12">
        <f t="shared" si="48"/>
        <v>39.700000000000003</v>
      </c>
      <c r="BG155" s="12">
        <f t="shared" si="51"/>
        <v>100</v>
      </c>
      <c r="BH155" s="12">
        <f t="shared" si="50"/>
        <v>70.5</v>
      </c>
      <c r="BI155" s="12">
        <f t="shared" si="50"/>
        <v>46.1</v>
      </c>
    </row>
    <row r="156" spans="1:61" ht="15.75" customHeight="1">
      <c r="A156" s="1" t="s">
        <v>252</v>
      </c>
      <c r="B156" s="3" t="s">
        <v>115</v>
      </c>
      <c r="C156" s="4" t="s">
        <v>8</v>
      </c>
      <c r="D156" s="4">
        <v>2</v>
      </c>
      <c r="E156" s="4">
        <v>8</v>
      </c>
      <c r="F156" s="4">
        <v>2</v>
      </c>
      <c r="G156" s="4">
        <v>8</v>
      </c>
      <c r="H156" s="4">
        <v>15.3</v>
      </c>
      <c r="I156" s="4">
        <v>0.53200000000000003</v>
      </c>
      <c r="J156" s="4">
        <v>0</v>
      </c>
      <c r="K156" s="4">
        <v>0</v>
      </c>
      <c r="L156" s="4">
        <v>2</v>
      </c>
      <c r="M156" s="4">
        <v>0</v>
      </c>
      <c r="N156" s="4">
        <v>7.5</v>
      </c>
      <c r="O156" s="4">
        <v>0</v>
      </c>
      <c r="P156" s="4">
        <v>6.3</v>
      </c>
      <c r="Q156" s="4">
        <v>0</v>
      </c>
      <c r="R156" s="4">
        <v>0</v>
      </c>
      <c r="S156" s="4">
        <v>10.7</v>
      </c>
      <c r="T156" s="4">
        <v>123</v>
      </c>
      <c r="U156" s="4">
        <v>95</v>
      </c>
      <c r="V156" s="4">
        <v>0</v>
      </c>
      <c r="W156" s="4">
        <v>0</v>
      </c>
      <c r="X156" s="4">
        <v>0</v>
      </c>
      <c r="Y156" s="4">
        <v>0</v>
      </c>
      <c r="Z156" s="4">
        <v>0.182</v>
      </c>
      <c r="AA156" s="13">
        <f t="shared" si="34"/>
        <v>99.253731343283576</v>
      </c>
      <c r="AB156" s="5">
        <f t="shared" si="38"/>
        <v>1.23</v>
      </c>
      <c r="AC156" s="3">
        <f t="shared" si="35"/>
        <v>28</v>
      </c>
      <c r="AD156" s="9">
        <f t="shared" si="39"/>
        <v>1.0640000000000001</v>
      </c>
      <c r="AE156" s="16">
        <f t="shared" si="40"/>
        <v>0</v>
      </c>
      <c r="AF156" s="16">
        <f t="shared" si="41"/>
        <v>0</v>
      </c>
      <c r="AG156" s="9"/>
      <c r="AH156" s="9"/>
      <c r="AI156" s="12">
        <f t="shared" si="42"/>
        <v>1.2</v>
      </c>
      <c r="AJ156" s="12">
        <f t="shared" si="43"/>
        <v>1.9</v>
      </c>
      <c r="AK156" s="12">
        <f t="shared" si="43"/>
        <v>67.900000000000006</v>
      </c>
      <c r="AL156" s="12">
        <f t="shared" si="43"/>
        <v>60.199999999999996</v>
      </c>
      <c r="AM156" s="12">
        <f t="shared" si="37"/>
        <v>0</v>
      </c>
      <c r="AN156" s="12">
        <f t="shared" si="36"/>
        <v>0</v>
      </c>
      <c r="AO156" s="12">
        <f t="shared" si="36"/>
        <v>98.7</v>
      </c>
      <c r="AP156" s="12">
        <f t="shared" si="36"/>
        <v>0</v>
      </c>
      <c r="AQ156" s="12">
        <f t="shared" si="36"/>
        <v>40.300000000000004</v>
      </c>
      <c r="AR156" s="12">
        <f t="shared" si="46"/>
        <v>0</v>
      </c>
      <c r="AS156" s="12">
        <f t="shared" si="46"/>
        <v>98.7</v>
      </c>
      <c r="AT156" s="12">
        <f t="shared" si="46"/>
        <v>0</v>
      </c>
      <c r="AU156" s="12">
        <f t="shared" si="44"/>
        <v>100</v>
      </c>
      <c r="AV156" s="12">
        <f t="shared" si="47"/>
        <v>3.2</v>
      </c>
      <c r="AW156" s="12">
        <f t="shared" si="47"/>
        <v>99.3</v>
      </c>
      <c r="AX156" s="12">
        <f t="shared" si="45"/>
        <v>94.3</v>
      </c>
      <c r="AY156" s="9"/>
      <c r="AZ156" s="12">
        <f t="shared" si="49"/>
        <v>28.199999999999996</v>
      </c>
      <c r="BA156" s="12">
        <f t="shared" si="49"/>
        <v>8.9</v>
      </c>
      <c r="BB156" s="12">
        <f t="shared" si="49"/>
        <v>17.299999999999997</v>
      </c>
      <c r="BC156" s="12">
        <f t="shared" si="48"/>
        <v>91.600000000000009</v>
      </c>
      <c r="BD156" s="12">
        <f t="shared" si="48"/>
        <v>60.199999999999996</v>
      </c>
      <c r="BE156" s="12">
        <f t="shared" si="48"/>
        <v>99.3</v>
      </c>
      <c r="BF156" s="12">
        <f t="shared" si="48"/>
        <v>99.3</v>
      </c>
      <c r="BG156" s="12">
        <f t="shared" si="51"/>
        <v>60.199999999999996</v>
      </c>
      <c r="BH156" s="12">
        <f t="shared" si="50"/>
        <v>0</v>
      </c>
      <c r="BI156" s="12">
        <f t="shared" si="50"/>
        <v>0</v>
      </c>
    </row>
    <row r="157" spans="1:61" ht="15.75" customHeight="1">
      <c r="A157" s="1" t="s">
        <v>253</v>
      </c>
      <c r="B157" s="3" t="s">
        <v>90</v>
      </c>
      <c r="C157" s="4" t="s">
        <v>91</v>
      </c>
      <c r="D157" s="4">
        <v>2</v>
      </c>
      <c r="E157" s="4">
        <v>4</v>
      </c>
      <c r="F157" s="4">
        <v>2</v>
      </c>
      <c r="G157" s="4">
        <v>4</v>
      </c>
      <c r="H157" s="4">
        <v>-21</v>
      </c>
      <c r="I157" s="4">
        <v>0</v>
      </c>
      <c r="J157" s="4">
        <v>0</v>
      </c>
      <c r="K157" s="4">
        <v>0</v>
      </c>
      <c r="L157" s="4">
        <v>2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21.7</v>
      </c>
      <c r="T157" s="4">
        <v>0</v>
      </c>
      <c r="U157" s="4">
        <v>111</v>
      </c>
      <c r="V157" s="4">
        <v>0</v>
      </c>
      <c r="W157" s="4">
        <v>-0.1</v>
      </c>
      <c r="X157" s="4">
        <v>0</v>
      </c>
      <c r="Y157" s="4">
        <v>-0.1</v>
      </c>
      <c r="Z157" s="4">
        <v>-0.57799999999999996</v>
      </c>
      <c r="AA157" s="13">
        <f t="shared" si="34"/>
        <v>0</v>
      </c>
      <c r="AB157" s="5">
        <f t="shared" si="38"/>
        <v>0</v>
      </c>
      <c r="AC157" s="3">
        <f t="shared" si="35"/>
        <v>-111</v>
      </c>
      <c r="AD157" s="9">
        <f t="shared" si="39"/>
        <v>0</v>
      </c>
      <c r="AE157" s="16">
        <f t="shared" si="40"/>
        <v>0</v>
      </c>
      <c r="AF157" s="16">
        <f t="shared" si="41"/>
        <v>0</v>
      </c>
      <c r="AG157" s="9"/>
      <c r="AH157" s="9"/>
      <c r="AI157" s="12">
        <f t="shared" si="42"/>
        <v>1.2</v>
      </c>
      <c r="AJ157" s="12">
        <f t="shared" si="43"/>
        <v>0.6</v>
      </c>
      <c r="AK157" s="12">
        <f t="shared" si="43"/>
        <v>0</v>
      </c>
      <c r="AL157" s="12">
        <f t="shared" si="43"/>
        <v>0</v>
      </c>
      <c r="AM157" s="12">
        <f t="shared" si="37"/>
        <v>0</v>
      </c>
      <c r="AN157" s="12">
        <f t="shared" si="36"/>
        <v>0</v>
      </c>
      <c r="AO157" s="12">
        <f t="shared" si="36"/>
        <v>98.7</v>
      </c>
      <c r="AP157" s="12">
        <f t="shared" si="36"/>
        <v>0</v>
      </c>
      <c r="AQ157" s="12">
        <f t="shared" si="36"/>
        <v>0</v>
      </c>
      <c r="AR157" s="12">
        <f t="shared" si="46"/>
        <v>0</v>
      </c>
      <c r="AS157" s="12">
        <f t="shared" si="46"/>
        <v>0</v>
      </c>
      <c r="AT157" s="12">
        <f t="shared" si="46"/>
        <v>0</v>
      </c>
      <c r="AU157" s="12">
        <f t="shared" si="44"/>
        <v>100</v>
      </c>
      <c r="AV157" s="12">
        <f t="shared" si="47"/>
        <v>73</v>
      </c>
      <c r="AW157" s="12">
        <f t="shared" si="47"/>
        <v>0</v>
      </c>
      <c r="AX157" s="12">
        <f t="shared" si="45"/>
        <v>18.600000000000009</v>
      </c>
      <c r="AY157" s="9"/>
      <c r="AZ157" s="12">
        <f t="shared" si="49"/>
        <v>19.8</v>
      </c>
      <c r="BA157" s="12">
        <f t="shared" si="49"/>
        <v>8.9</v>
      </c>
      <c r="BB157" s="12">
        <f t="shared" si="49"/>
        <v>11.5</v>
      </c>
      <c r="BC157" s="12">
        <f t="shared" si="48"/>
        <v>0</v>
      </c>
      <c r="BD157" s="12">
        <f t="shared" si="48"/>
        <v>0</v>
      </c>
      <c r="BE157" s="12">
        <f t="shared" si="48"/>
        <v>0</v>
      </c>
      <c r="BF157" s="12">
        <f t="shared" si="48"/>
        <v>0</v>
      </c>
      <c r="BG157" s="12">
        <f t="shared" si="51"/>
        <v>0</v>
      </c>
      <c r="BH157" s="12">
        <f t="shared" si="50"/>
        <v>0</v>
      </c>
      <c r="BI157" s="12">
        <f t="shared" si="50"/>
        <v>0</v>
      </c>
    </row>
    <row r="158" spans="1:61" ht="15.75" customHeight="1">
      <c r="A158" s="1" t="s">
        <v>254</v>
      </c>
      <c r="B158" s="3" t="s">
        <v>90</v>
      </c>
      <c r="C158" s="4" t="s">
        <v>8</v>
      </c>
      <c r="D158" s="4">
        <v>1</v>
      </c>
      <c r="E158" s="4">
        <v>4</v>
      </c>
      <c r="F158" s="4">
        <v>1</v>
      </c>
      <c r="G158" s="4">
        <v>4</v>
      </c>
      <c r="H158" s="4">
        <v>-2.7</v>
      </c>
      <c r="I158" s="4">
        <v>0</v>
      </c>
      <c r="J158" s="4">
        <v>0</v>
      </c>
      <c r="K158" s="4">
        <v>0.5</v>
      </c>
      <c r="L158" s="4">
        <v>0</v>
      </c>
      <c r="M158" s="4">
        <v>0</v>
      </c>
      <c r="N158" s="4">
        <v>0</v>
      </c>
      <c r="O158" s="4">
        <v>64.900000000000006</v>
      </c>
      <c r="P158" s="4">
        <v>0</v>
      </c>
      <c r="Q158" s="4">
        <v>0</v>
      </c>
      <c r="R158" s="4">
        <v>0</v>
      </c>
      <c r="S158" s="4">
        <v>23.1</v>
      </c>
      <c r="T158" s="4">
        <v>53</v>
      </c>
      <c r="U158" s="4">
        <v>111</v>
      </c>
      <c r="V158" s="4">
        <v>0</v>
      </c>
      <c r="W158" s="4">
        <v>0</v>
      </c>
      <c r="X158" s="4">
        <v>0</v>
      </c>
      <c r="Y158" s="4">
        <v>0</v>
      </c>
      <c r="Z158" s="4">
        <v>-0.33300000000000002</v>
      </c>
      <c r="AA158" s="13">
        <f t="shared" si="34"/>
        <v>0</v>
      </c>
      <c r="AB158" s="5">
        <f t="shared" si="38"/>
        <v>0.53</v>
      </c>
      <c r="AC158" s="3">
        <f t="shared" si="35"/>
        <v>-58</v>
      </c>
      <c r="AD158" s="9">
        <f t="shared" si="39"/>
        <v>0</v>
      </c>
      <c r="AE158" s="16">
        <f t="shared" si="40"/>
        <v>2.8095238095238098</v>
      </c>
      <c r="AF158" s="16">
        <f t="shared" si="41"/>
        <v>0</v>
      </c>
      <c r="AG158" s="9"/>
      <c r="AH158" s="9"/>
      <c r="AI158" s="12">
        <f t="shared" si="42"/>
        <v>0</v>
      </c>
      <c r="AJ158" s="12">
        <f t="shared" si="43"/>
        <v>0.6</v>
      </c>
      <c r="AK158" s="12">
        <f t="shared" si="43"/>
        <v>3.8</v>
      </c>
      <c r="AL158" s="12">
        <f t="shared" si="43"/>
        <v>0</v>
      </c>
      <c r="AM158" s="12">
        <f t="shared" si="37"/>
        <v>0</v>
      </c>
      <c r="AN158" s="12">
        <f t="shared" si="36"/>
        <v>75</v>
      </c>
      <c r="AO158" s="12">
        <f t="shared" si="36"/>
        <v>0</v>
      </c>
      <c r="AP158" s="12">
        <f t="shared" si="36"/>
        <v>0</v>
      </c>
      <c r="AQ158" s="12">
        <f t="shared" si="36"/>
        <v>0</v>
      </c>
      <c r="AR158" s="12">
        <f t="shared" si="46"/>
        <v>100</v>
      </c>
      <c r="AS158" s="12">
        <f t="shared" si="46"/>
        <v>0</v>
      </c>
      <c r="AT158" s="12">
        <f t="shared" si="46"/>
        <v>0</v>
      </c>
      <c r="AU158" s="12">
        <f t="shared" si="44"/>
        <v>100</v>
      </c>
      <c r="AV158" s="12">
        <f t="shared" si="47"/>
        <v>81.399999999999991</v>
      </c>
      <c r="AW158" s="12">
        <f t="shared" si="47"/>
        <v>2.5</v>
      </c>
      <c r="AX158" s="12">
        <f t="shared" si="45"/>
        <v>18.600000000000009</v>
      </c>
      <c r="AY158" s="9"/>
      <c r="AZ158" s="12">
        <f t="shared" si="49"/>
        <v>28.199999999999996</v>
      </c>
      <c r="BA158" s="12">
        <f t="shared" si="49"/>
        <v>8.9</v>
      </c>
      <c r="BB158" s="12">
        <f t="shared" si="49"/>
        <v>17.299999999999997</v>
      </c>
      <c r="BC158" s="12">
        <f t="shared" si="48"/>
        <v>1.2</v>
      </c>
      <c r="BD158" s="12">
        <f t="shared" si="48"/>
        <v>0</v>
      </c>
      <c r="BE158" s="12">
        <f t="shared" si="48"/>
        <v>2.5</v>
      </c>
      <c r="BF158" s="12">
        <f t="shared" si="48"/>
        <v>2.5</v>
      </c>
      <c r="BG158" s="12">
        <f t="shared" si="51"/>
        <v>0</v>
      </c>
      <c r="BH158" s="12">
        <f t="shared" si="50"/>
        <v>100</v>
      </c>
      <c r="BI158" s="12">
        <f t="shared" si="50"/>
        <v>0</v>
      </c>
    </row>
    <row r="159" spans="1:61" ht="15.75" customHeight="1">
      <c r="A159" s="1" t="s">
        <v>255</v>
      </c>
      <c r="B159" s="3" t="s">
        <v>106</v>
      </c>
      <c r="C159" s="4" t="s">
        <v>86</v>
      </c>
      <c r="D159" s="4">
        <v>2</v>
      </c>
      <c r="E159" s="4">
        <v>3</v>
      </c>
      <c r="F159" s="4">
        <v>2</v>
      </c>
      <c r="G159" s="4">
        <v>3</v>
      </c>
      <c r="H159" s="4">
        <v>-14.3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19.399999999999999</v>
      </c>
      <c r="O159" s="4">
        <v>0</v>
      </c>
      <c r="P159" s="4">
        <v>0</v>
      </c>
      <c r="Q159" s="4">
        <v>0</v>
      </c>
      <c r="R159" s="4">
        <v>100</v>
      </c>
      <c r="S159" s="4">
        <v>15.4</v>
      </c>
      <c r="T159" s="4">
        <v>0</v>
      </c>
      <c r="U159" s="4">
        <v>95</v>
      </c>
      <c r="V159" s="4">
        <v>0</v>
      </c>
      <c r="W159" s="4">
        <v>0</v>
      </c>
      <c r="X159" s="4">
        <v>0</v>
      </c>
      <c r="Y159" s="4">
        <v>0</v>
      </c>
      <c r="Z159" s="4">
        <v>-0.39200000000000002</v>
      </c>
      <c r="AA159" s="13">
        <f t="shared" si="34"/>
        <v>0</v>
      </c>
      <c r="AB159" s="5">
        <f t="shared" si="38"/>
        <v>0</v>
      </c>
      <c r="AC159" s="3">
        <f t="shared" si="35"/>
        <v>-95</v>
      </c>
      <c r="AD159" s="9">
        <f t="shared" si="39"/>
        <v>0</v>
      </c>
      <c r="AE159" s="16">
        <f t="shared" si="40"/>
        <v>0</v>
      </c>
      <c r="AF159" s="16">
        <f t="shared" si="41"/>
        <v>0</v>
      </c>
      <c r="AG159" s="9"/>
      <c r="AH159" s="9"/>
      <c r="AI159" s="12">
        <f t="shared" si="42"/>
        <v>1.2</v>
      </c>
      <c r="AJ159" s="12">
        <f t="shared" si="43"/>
        <v>0</v>
      </c>
      <c r="AK159" s="12">
        <f t="shared" si="43"/>
        <v>0.6</v>
      </c>
      <c r="AL159" s="12">
        <f t="shared" si="43"/>
        <v>0</v>
      </c>
      <c r="AM159" s="12">
        <f t="shared" si="37"/>
        <v>0</v>
      </c>
      <c r="AN159" s="12">
        <f t="shared" si="36"/>
        <v>0</v>
      </c>
      <c r="AO159" s="12">
        <f t="shared" si="36"/>
        <v>0</v>
      </c>
      <c r="AP159" s="12">
        <f t="shared" si="36"/>
        <v>0</v>
      </c>
      <c r="AQ159" s="12">
        <f t="shared" si="36"/>
        <v>97.399999999999991</v>
      </c>
      <c r="AR159" s="12">
        <f t="shared" si="46"/>
        <v>0</v>
      </c>
      <c r="AS159" s="12">
        <f t="shared" si="46"/>
        <v>0</v>
      </c>
      <c r="AT159" s="12">
        <f t="shared" si="46"/>
        <v>0</v>
      </c>
      <c r="AU159" s="12">
        <f t="shared" si="44"/>
        <v>0</v>
      </c>
      <c r="AV159" s="12">
        <f t="shared" si="47"/>
        <v>30.099999999999998</v>
      </c>
      <c r="AW159" s="12">
        <f t="shared" si="47"/>
        <v>0</v>
      </c>
      <c r="AX159" s="12">
        <f t="shared" si="45"/>
        <v>94.3</v>
      </c>
      <c r="AY159" s="9"/>
      <c r="AZ159" s="12">
        <f t="shared" si="49"/>
        <v>28.199999999999996</v>
      </c>
      <c r="BA159" s="12">
        <f t="shared" si="49"/>
        <v>8.9</v>
      </c>
      <c r="BB159" s="12">
        <f t="shared" si="49"/>
        <v>17.299999999999997</v>
      </c>
      <c r="BC159" s="12">
        <f t="shared" si="48"/>
        <v>0.6</v>
      </c>
      <c r="BD159" s="12">
        <f t="shared" si="48"/>
        <v>0</v>
      </c>
      <c r="BE159" s="12">
        <f t="shared" si="48"/>
        <v>0</v>
      </c>
      <c r="BF159" s="12">
        <f t="shared" si="48"/>
        <v>1.2</v>
      </c>
      <c r="BG159" s="12">
        <f t="shared" si="51"/>
        <v>0</v>
      </c>
      <c r="BH159" s="12">
        <f t="shared" si="50"/>
        <v>0</v>
      </c>
      <c r="BI159" s="12">
        <f t="shared" si="50"/>
        <v>0</v>
      </c>
    </row>
    <row r="160" spans="1:61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13"/>
      <c r="AB160" s="5"/>
      <c r="AC160" s="3"/>
      <c r="AD160" s="9"/>
      <c r="AE160" s="16"/>
      <c r="AF160" s="16"/>
      <c r="AG160" s="9"/>
      <c r="AH160" s="9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9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</row>
    <row r="161" spans="2:61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13"/>
      <c r="AB161" s="5"/>
      <c r="AC161" s="3"/>
      <c r="AD161" s="9"/>
      <c r="AE161" s="16"/>
      <c r="AF161" s="16"/>
      <c r="AG161" s="9"/>
      <c r="AH161" s="9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9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</row>
    <row r="162" spans="2:61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13"/>
      <c r="AB162" s="5"/>
      <c r="AC162" s="3"/>
      <c r="AD162" s="9"/>
      <c r="AE162" s="16"/>
      <c r="AF162" s="16"/>
      <c r="AG162" s="9"/>
      <c r="AH162" s="9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9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</row>
    <row r="163" spans="2:61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13"/>
      <c r="AB163" s="5"/>
      <c r="AC163" s="3"/>
      <c r="AD163" s="9"/>
      <c r="AE163" s="16"/>
      <c r="AF163" s="16"/>
      <c r="AG163" s="9"/>
      <c r="AH163" s="9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9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</row>
    <row r="164" spans="2:61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13"/>
      <c r="AB164" s="5"/>
      <c r="AC164" s="3"/>
      <c r="AD164" s="9"/>
      <c r="AE164" s="16"/>
      <c r="AF164" s="16"/>
      <c r="AG164" s="9"/>
      <c r="AH164" s="9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9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</row>
    <row r="165" spans="2:61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13"/>
      <c r="AB165" s="5"/>
      <c r="AC165" s="3"/>
      <c r="AD165" s="9"/>
      <c r="AE165" s="16"/>
      <c r="AF165" s="16"/>
      <c r="AG165" s="9"/>
      <c r="AH165" s="9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9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</row>
    <row r="166" spans="2:61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13"/>
      <c r="AB166" s="5"/>
      <c r="AC166" s="3"/>
      <c r="AD166" s="9"/>
      <c r="AE166" s="16"/>
      <c r="AF166" s="16"/>
      <c r="AG166" s="9"/>
      <c r="AH166" s="9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9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</row>
    <row r="167" spans="2:61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13"/>
      <c r="AB167" s="5"/>
      <c r="AC167" s="3"/>
      <c r="AD167" s="9"/>
      <c r="AE167" s="16"/>
      <c r="AF167" s="16"/>
      <c r="AG167" s="9"/>
      <c r="AH167" s="9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9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</row>
    <row r="168" spans="2:61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13"/>
      <c r="AB168" s="5"/>
      <c r="AC168" s="3"/>
      <c r="AD168" s="9"/>
      <c r="AE168" s="16"/>
      <c r="AF168" s="16"/>
      <c r="AG168" s="9"/>
      <c r="AH168" s="9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9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</row>
    <row r="169" spans="2:61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13"/>
      <c r="AB169" s="5"/>
      <c r="AC169" s="3"/>
      <c r="AD169" s="9"/>
      <c r="AE169" s="16"/>
      <c r="AF169" s="16"/>
      <c r="AG169" s="9"/>
      <c r="AH169" s="9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9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</row>
    <row r="170" spans="2:61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13"/>
      <c r="AB170" s="5"/>
      <c r="AC170" s="3"/>
      <c r="AD170" s="9"/>
      <c r="AE170" s="16"/>
      <c r="AF170" s="16"/>
      <c r="AG170" s="9"/>
      <c r="AH170" s="9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9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</row>
    <row r="171" spans="2:61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13"/>
      <c r="AB171" s="5"/>
      <c r="AC171" s="3"/>
      <c r="AD171" s="9"/>
      <c r="AE171" s="16"/>
      <c r="AF171" s="16"/>
      <c r="AG171" s="9"/>
      <c r="AH171" s="9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9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</row>
    <row r="172" spans="2:61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13"/>
      <c r="AB172" s="5"/>
      <c r="AC172" s="3"/>
      <c r="AD172" s="9"/>
      <c r="AE172" s="16"/>
      <c r="AF172" s="16"/>
      <c r="AG172" s="9"/>
      <c r="AH172" s="9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9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</row>
    <row r="173" spans="2:61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13"/>
      <c r="AB173" s="5"/>
      <c r="AC173" s="3"/>
      <c r="AD173" s="9"/>
      <c r="AE173" s="16"/>
      <c r="AF173" s="16"/>
      <c r="AG173" s="9"/>
      <c r="AH173" s="9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9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</row>
    <row r="174" spans="2:61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13"/>
      <c r="AB174" s="5"/>
      <c r="AC174" s="3"/>
      <c r="AD174" s="9"/>
      <c r="AE174" s="16"/>
      <c r="AF174" s="16"/>
      <c r="AG174" s="9"/>
      <c r="AH174" s="9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9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</row>
    <row r="175" spans="2:61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13"/>
      <c r="AB175" s="5"/>
      <c r="AC175" s="3"/>
      <c r="AD175" s="9"/>
      <c r="AE175" s="16"/>
      <c r="AF175" s="16"/>
      <c r="AG175" s="9"/>
      <c r="AH175" s="9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9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</row>
    <row r="176" spans="2:61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13"/>
      <c r="AB176" s="5"/>
      <c r="AC176" s="3"/>
      <c r="AD176" s="9"/>
      <c r="AE176" s="16"/>
      <c r="AF176" s="16"/>
      <c r="AG176" s="9"/>
      <c r="AH176" s="9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9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</row>
    <row r="177" spans="2:61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13"/>
      <c r="AB177" s="5"/>
      <c r="AC177" s="3"/>
      <c r="AD177" s="9"/>
      <c r="AE177" s="16"/>
      <c r="AF177" s="16"/>
      <c r="AG177" s="9"/>
      <c r="AH177" s="9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9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</row>
    <row r="178" spans="2:61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13"/>
      <c r="AB178" s="5"/>
      <c r="AC178" s="3"/>
      <c r="AD178" s="9"/>
      <c r="AE178" s="16"/>
      <c r="AF178" s="16"/>
      <c r="AG178" s="9"/>
      <c r="AH178" s="9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9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</row>
    <row r="179" spans="2:61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13"/>
      <c r="AB179" s="5"/>
      <c r="AC179" s="3"/>
      <c r="AD179" s="9"/>
      <c r="AE179" s="16"/>
      <c r="AF179" s="16"/>
      <c r="AG179" s="9"/>
      <c r="AH179" s="9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9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</row>
    <row r="180" spans="2:61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13"/>
      <c r="AB180" s="5"/>
      <c r="AC180" s="3"/>
      <c r="AD180" s="9"/>
      <c r="AE180" s="16"/>
      <c r="AF180" s="16"/>
      <c r="AG180" s="9"/>
      <c r="AH180" s="9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9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</row>
    <row r="181" spans="2:61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13"/>
      <c r="AB181" s="5"/>
      <c r="AC181" s="3"/>
      <c r="AD181" s="9"/>
      <c r="AE181" s="16"/>
      <c r="AF181" s="16"/>
      <c r="AG181" s="9"/>
      <c r="AH181" s="9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9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</row>
    <row r="182" spans="2:61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13"/>
      <c r="AB182" s="5"/>
      <c r="AC182" s="3"/>
      <c r="AD182" s="9"/>
      <c r="AE182" s="16"/>
      <c r="AF182" s="16"/>
      <c r="AG182" s="9"/>
      <c r="AH182" s="9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9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</row>
    <row r="183" spans="2:61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13"/>
      <c r="AB183" s="5"/>
      <c r="AC183" s="3"/>
      <c r="AD183" s="9"/>
      <c r="AE183" s="16"/>
      <c r="AF183" s="16"/>
      <c r="AG183" s="9"/>
      <c r="AH183" s="9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9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</row>
    <row r="184" spans="2:61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13"/>
      <c r="AB184" s="5"/>
      <c r="AC184" s="3"/>
      <c r="AD184" s="9"/>
      <c r="AE184" s="16"/>
      <c r="AF184" s="16"/>
      <c r="AG184" s="9"/>
      <c r="AH184" s="9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9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</row>
    <row r="185" spans="2:61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13"/>
      <c r="AB185" s="5"/>
      <c r="AC185" s="3"/>
      <c r="AD185" s="9"/>
      <c r="AE185" s="16"/>
      <c r="AF185" s="16"/>
      <c r="AG185" s="9"/>
      <c r="AH185" s="9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9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</row>
    <row r="186" spans="2:61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13"/>
      <c r="AB186" s="5"/>
      <c r="AC186" s="3"/>
      <c r="AD186" s="9"/>
      <c r="AE186" s="16"/>
      <c r="AF186" s="16"/>
      <c r="AG186" s="9"/>
      <c r="AH186" s="9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9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</row>
    <row r="187" spans="2:61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13"/>
      <c r="AB187" s="5"/>
      <c r="AC187" s="3"/>
      <c r="AD187" s="9"/>
      <c r="AE187" s="16"/>
      <c r="AF187" s="16"/>
      <c r="AG187" s="9"/>
      <c r="AH187" s="9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9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2:61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13"/>
      <c r="AB188" s="5"/>
      <c r="AC188" s="3"/>
      <c r="AD188" s="9"/>
      <c r="AE188" s="16"/>
      <c r="AF188" s="16"/>
      <c r="AG188" s="9"/>
      <c r="AH188" s="9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9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spans="2:61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13"/>
      <c r="AB189" s="5"/>
      <c r="AC189" s="3"/>
      <c r="AD189" s="9"/>
      <c r="AE189" s="16"/>
      <c r="AF189" s="16"/>
      <c r="AG189" s="9"/>
      <c r="AH189" s="9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9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spans="2:61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13"/>
      <c r="AB190" s="5"/>
      <c r="AC190" s="3"/>
      <c r="AD190" s="9"/>
      <c r="AE190" s="16"/>
      <c r="AF190" s="16"/>
      <c r="AG190" s="9"/>
      <c r="AH190" s="9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9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</row>
    <row r="191" spans="2:61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13"/>
      <c r="AB191" s="5"/>
      <c r="AC191" s="3"/>
      <c r="AD191" s="9"/>
      <c r="AE191" s="16"/>
      <c r="AF191" s="16"/>
      <c r="AG191" s="9"/>
      <c r="AH191" s="9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9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spans="2:61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13"/>
      <c r="AB192" s="5"/>
      <c r="AC192" s="3"/>
      <c r="AD192" s="9"/>
      <c r="AE192" s="16"/>
      <c r="AF192" s="16"/>
      <c r="AG192" s="9"/>
      <c r="AH192" s="9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9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</row>
    <row r="193" spans="2:61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13"/>
      <c r="AB193" s="5"/>
      <c r="AC193" s="3"/>
      <c r="AD193" s="9"/>
      <c r="AE193" s="16"/>
      <c r="AF193" s="16"/>
      <c r="AG193" s="9"/>
      <c r="AH193" s="9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9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</row>
    <row r="194" spans="2:61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13"/>
      <c r="AB194" s="5"/>
      <c r="AC194" s="3"/>
      <c r="AD194" s="9"/>
      <c r="AE194" s="16"/>
      <c r="AF194" s="16"/>
      <c r="AG194" s="9"/>
      <c r="AH194" s="9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9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</row>
    <row r="195" spans="2:61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13"/>
      <c r="AB195" s="5"/>
      <c r="AC195" s="3"/>
      <c r="AD195" s="9"/>
      <c r="AE195" s="16"/>
      <c r="AF195" s="16"/>
      <c r="AG195" s="9"/>
      <c r="AH195" s="9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9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</row>
    <row r="196" spans="2:61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13"/>
      <c r="AB196" s="5"/>
      <c r="AC196" s="3"/>
      <c r="AD196" s="9"/>
      <c r="AE196" s="16"/>
      <c r="AF196" s="16"/>
      <c r="AG196" s="9"/>
      <c r="AH196" s="9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9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</row>
    <row r="197" spans="2:61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13"/>
      <c r="AB197" s="5"/>
      <c r="AC197" s="3"/>
      <c r="AD197" s="9"/>
      <c r="AE197" s="16"/>
      <c r="AF197" s="16"/>
      <c r="AG197" s="9"/>
      <c r="AH197" s="9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9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</row>
    <row r="198" spans="2:61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13"/>
      <c r="AB198" s="5"/>
      <c r="AC198" s="3"/>
      <c r="AD198" s="9"/>
      <c r="AE198" s="16"/>
      <c r="AF198" s="16"/>
      <c r="AG198" s="9"/>
      <c r="AH198" s="9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9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</row>
    <row r="199" spans="2:61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13"/>
      <c r="AB199" s="5"/>
      <c r="AC199" s="3"/>
      <c r="AD199" s="9"/>
      <c r="AE199" s="16"/>
      <c r="AF199" s="16"/>
      <c r="AG199" s="9"/>
      <c r="AH199" s="9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9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</row>
    <row r="200" spans="2:61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13"/>
      <c r="AB200" s="5"/>
      <c r="AC200" s="3"/>
      <c r="AD200" s="9"/>
      <c r="AE200" s="16"/>
      <c r="AF200" s="16"/>
      <c r="AG200" s="9"/>
      <c r="AH200" s="9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9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</row>
    <row r="201" spans="2:61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13"/>
      <c r="AB201" s="5"/>
      <c r="AC201" s="3"/>
      <c r="AD201" s="9"/>
      <c r="AE201" s="16"/>
      <c r="AF201" s="16"/>
      <c r="AG201" s="9"/>
      <c r="AH201" s="9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9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</row>
    <row r="202" spans="2:61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13"/>
      <c r="AB202" s="5"/>
      <c r="AC202" s="3"/>
      <c r="AD202" s="9"/>
      <c r="AE202" s="16"/>
      <c r="AF202" s="16"/>
      <c r="AG202" s="9"/>
      <c r="AH202" s="9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9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</row>
    <row r="203" spans="2:61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13"/>
      <c r="AB203" s="5"/>
      <c r="AC203" s="3"/>
      <c r="AD203" s="9"/>
      <c r="AE203" s="16"/>
      <c r="AF203" s="16"/>
      <c r="AG203" s="9"/>
      <c r="AH203" s="9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9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</row>
    <row r="204" spans="2:61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13"/>
      <c r="AB204" s="5"/>
      <c r="AC204" s="3"/>
      <c r="AD204" s="9"/>
      <c r="AE204" s="16"/>
      <c r="AF204" s="16"/>
      <c r="AG204" s="9"/>
      <c r="AH204" s="9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9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</row>
    <row r="205" spans="2:61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13"/>
      <c r="AB205" s="5"/>
      <c r="AC205" s="3"/>
      <c r="AD205" s="9"/>
      <c r="AE205" s="16"/>
      <c r="AF205" s="16"/>
      <c r="AG205" s="9"/>
      <c r="AH205" s="9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9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</row>
    <row r="206" spans="2:61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13"/>
      <c r="AB206" s="5"/>
      <c r="AC206" s="3"/>
      <c r="AD206" s="9"/>
      <c r="AE206" s="16"/>
      <c r="AF206" s="16"/>
      <c r="AG206" s="9"/>
      <c r="AH206" s="9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9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</row>
    <row r="207" spans="2:61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13"/>
      <c r="AB207" s="5"/>
      <c r="AC207" s="3"/>
      <c r="AD207" s="9"/>
      <c r="AE207" s="16"/>
      <c r="AF207" s="16"/>
      <c r="AG207" s="9"/>
      <c r="AH207" s="9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9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</row>
    <row r="208" spans="2:61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13"/>
      <c r="AB208" s="5"/>
      <c r="AC208" s="3"/>
      <c r="AD208" s="9"/>
      <c r="AE208" s="16"/>
      <c r="AF208" s="16"/>
      <c r="AG208" s="9"/>
      <c r="AH208" s="9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9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</row>
    <row r="209" spans="2:61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13"/>
      <c r="AB209" s="5"/>
      <c r="AC209" s="3"/>
      <c r="AD209" s="9"/>
      <c r="AE209" s="16"/>
      <c r="AF209" s="16"/>
      <c r="AG209" s="9"/>
      <c r="AH209" s="9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9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</row>
    <row r="210" spans="2:61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13"/>
      <c r="AB210" s="5"/>
      <c r="AC210" s="3"/>
      <c r="AD210" s="9"/>
      <c r="AE210" s="16"/>
      <c r="AF210" s="16"/>
      <c r="AG210" s="9"/>
      <c r="AH210" s="9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9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</row>
    <row r="211" spans="2:61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13"/>
      <c r="AB211" s="5"/>
      <c r="AC211" s="3"/>
      <c r="AD211" s="9"/>
      <c r="AE211" s="16"/>
      <c r="AF211" s="16"/>
      <c r="AG211" s="9"/>
      <c r="AH211" s="9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9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</row>
    <row r="212" spans="2:61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13"/>
      <c r="AB212" s="5"/>
      <c r="AC212" s="3"/>
      <c r="AD212" s="9"/>
      <c r="AE212" s="16"/>
      <c r="AF212" s="16"/>
      <c r="AG212" s="9"/>
      <c r="AH212" s="9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9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</row>
    <row r="213" spans="2:61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13"/>
      <c r="AB213" s="5"/>
      <c r="AC213" s="3"/>
      <c r="AD213" s="9"/>
      <c r="AE213" s="16"/>
      <c r="AF213" s="16"/>
      <c r="AG213" s="9"/>
      <c r="AH213" s="9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9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</row>
    <row r="214" spans="2:61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13"/>
      <c r="AB214" s="5"/>
      <c r="AC214" s="3"/>
      <c r="AD214" s="9"/>
      <c r="AE214" s="16"/>
      <c r="AF214" s="16"/>
      <c r="AG214" s="9"/>
      <c r="AH214" s="9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9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</row>
    <row r="215" spans="2:61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13"/>
      <c r="AB215" s="5"/>
      <c r="AC215" s="3"/>
      <c r="AD215" s="9"/>
      <c r="AE215" s="16"/>
      <c r="AF215" s="16"/>
      <c r="AG215" s="9"/>
      <c r="AH215" s="9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9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</row>
    <row r="216" spans="2:61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13"/>
      <c r="AB216" s="5"/>
      <c r="AC216" s="3"/>
      <c r="AD216" s="9"/>
      <c r="AE216" s="16"/>
      <c r="AF216" s="16"/>
      <c r="AG216" s="9"/>
      <c r="AH216" s="9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9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</row>
    <row r="217" spans="2:61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13"/>
      <c r="AB217" s="5"/>
      <c r="AC217" s="3"/>
      <c r="AD217" s="9"/>
      <c r="AE217" s="16"/>
      <c r="AF217" s="16"/>
      <c r="AG217" s="9"/>
      <c r="AH217" s="9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9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</row>
    <row r="218" spans="2:61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13"/>
      <c r="AB218" s="5"/>
      <c r="AC218" s="3"/>
      <c r="AD218" s="9"/>
      <c r="AE218" s="16"/>
      <c r="AF218" s="16"/>
      <c r="AG218" s="9"/>
      <c r="AH218" s="9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9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</row>
    <row r="219" spans="2:61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13"/>
      <c r="AB219" s="5"/>
      <c r="AC219" s="3"/>
      <c r="AD219" s="9"/>
      <c r="AE219" s="16"/>
      <c r="AF219" s="16"/>
      <c r="AG219" s="9"/>
      <c r="AH219" s="9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9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</row>
    <row r="220" spans="2:61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13"/>
      <c r="AB220" s="5"/>
      <c r="AC220" s="3"/>
      <c r="AD220" s="9"/>
      <c r="AE220" s="16"/>
      <c r="AF220" s="16"/>
      <c r="AG220" s="9"/>
      <c r="AH220" s="9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9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spans="2:61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13"/>
      <c r="AB221" s="5"/>
      <c r="AC221" s="3"/>
      <c r="AD221" s="9"/>
      <c r="AE221" s="16"/>
      <c r="AF221" s="16"/>
      <c r="AG221" s="9"/>
      <c r="AH221" s="9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9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spans="2:61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13"/>
      <c r="AB222" s="5"/>
      <c r="AC222" s="3"/>
      <c r="AD222" s="9"/>
      <c r="AE222" s="16"/>
      <c r="AF222" s="16"/>
      <c r="AG222" s="9"/>
      <c r="AH222" s="9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9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</row>
    <row r="223" spans="2:61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13"/>
      <c r="AB223" s="5"/>
      <c r="AC223" s="3"/>
      <c r="AD223" s="9"/>
      <c r="AE223" s="16"/>
      <c r="AF223" s="16"/>
      <c r="AG223" s="9"/>
      <c r="AH223" s="9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9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</row>
    <row r="224" spans="2:61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13"/>
      <c r="AB224" s="5"/>
      <c r="AC224" s="3"/>
      <c r="AD224" s="9"/>
      <c r="AE224" s="16"/>
      <c r="AF224" s="16"/>
      <c r="AG224" s="9"/>
      <c r="AH224" s="9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9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</row>
    <row r="225" spans="2:61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13"/>
      <c r="AB225" s="5"/>
      <c r="AC225" s="3"/>
      <c r="AD225" s="9"/>
      <c r="AE225" s="16"/>
      <c r="AF225" s="16"/>
      <c r="AG225" s="9"/>
      <c r="AH225" s="9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9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</row>
    <row r="226" spans="2:61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13"/>
      <c r="AB226" s="5"/>
      <c r="AC226" s="3"/>
      <c r="AD226" s="9"/>
      <c r="AE226" s="16"/>
      <c r="AF226" s="16"/>
      <c r="AG226" s="9"/>
      <c r="AH226" s="9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9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</row>
    <row r="227" spans="2:61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13"/>
      <c r="AB227" s="5"/>
      <c r="AC227" s="3"/>
      <c r="AD227" s="9"/>
      <c r="AE227" s="16"/>
      <c r="AF227" s="16"/>
      <c r="AG227" s="9"/>
      <c r="AH227" s="9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9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</row>
    <row r="228" spans="2:61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13"/>
      <c r="AB228" s="5"/>
      <c r="AC228" s="3"/>
      <c r="AD228" s="9"/>
      <c r="AE228" s="16"/>
      <c r="AF228" s="16"/>
      <c r="AG228" s="9"/>
      <c r="AH228" s="9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9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</row>
    <row r="229" spans="2:61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13"/>
      <c r="AB229" s="5"/>
      <c r="AC229" s="3"/>
      <c r="AD229" s="9"/>
      <c r="AE229" s="16"/>
      <c r="AF229" s="16"/>
      <c r="AG229" s="9"/>
      <c r="AH229" s="9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9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</row>
    <row r="230" spans="2:61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13"/>
      <c r="AB230" s="5"/>
      <c r="AC230" s="3"/>
      <c r="AD230" s="9"/>
      <c r="AE230" s="16"/>
      <c r="AF230" s="16"/>
      <c r="AG230" s="9"/>
      <c r="AH230" s="9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9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</row>
    <row r="231" spans="2:61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13"/>
      <c r="AB231" s="5"/>
      <c r="AC231" s="3"/>
      <c r="AD231" s="9"/>
      <c r="AE231" s="16"/>
      <c r="AF231" s="16"/>
      <c r="AG231" s="9"/>
      <c r="AH231" s="9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9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</row>
    <row r="232" spans="2:61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13"/>
      <c r="AB232" s="5"/>
      <c r="AC232" s="3"/>
      <c r="AD232" s="9"/>
      <c r="AE232" s="16"/>
      <c r="AF232" s="16"/>
      <c r="AG232" s="9"/>
      <c r="AH232" s="9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9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</row>
    <row r="233" spans="2:61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13"/>
      <c r="AB233" s="5"/>
      <c r="AC233" s="3"/>
      <c r="AD233" s="9"/>
      <c r="AE233" s="16"/>
      <c r="AF233" s="16"/>
      <c r="AG233" s="9"/>
      <c r="AH233" s="9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9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</row>
    <row r="234" spans="2:61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13"/>
      <c r="AB234" s="5"/>
      <c r="AC234" s="3"/>
      <c r="AD234" s="9"/>
      <c r="AE234" s="16"/>
      <c r="AF234" s="16"/>
      <c r="AG234" s="9"/>
      <c r="AH234" s="9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9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</row>
    <row r="235" spans="2:61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13"/>
      <c r="AB235" s="5"/>
      <c r="AC235" s="3"/>
      <c r="AD235" s="9"/>
      <c r="AE235" s="16"/>
      <c r="AF235" s="16"/>
      <c r="AG235" s="9"/>
      <c r="AH235" s="9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9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</row>
    <row r="236" spans="2:61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13"/>
      <c r="AB236" s="5"/>
      <c r="AC236" s="3"/>
      <c r="AD236" s="9"/>
      <c r="AE236" s="16"/>
      <c r="AF236" s="16"/>
      <c r="AG236" s="9"/>
      <c r="AH236" s="9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9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</row>
    <row r="237" spans="2:61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13"/>
      <c r="AB237" s="5"/>
      <c r="AC237" s="3"/>
      <c r="AD237" s="9"/>
      <c r="AE237" s="16"/>
      <c r="AF237" s="16"/>
      <c r="AG237" s="9"/>
      <c r="AH237" s="9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9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2:61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13"/>
      <c r="AB238" s="5"/>
      <c r="AC238" s="3"/>
      <c r="AD238" s="9"/>
      <c r="AE238" s="16"/>
      <c r="AF238" s="16"/>
      <c r="AG238" s="9"/>
      <c r="AH238" s="9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9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</row>
    <row r="239" spans="2:61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13"/>
      <c r="AB239" s="5"/>
      <c r="AC239" s="3"/>
      <c r="AD239" s="9"/>
      <c r="AE239" s="16"/>
      <c r="AF239" s="16"/>
      <c r="AG239" s="9"/>
      <c r="AH239" s="9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9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</row>
    <row r="240" spans="2:61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13"/>
      <c r="AB240" s="5"/>
      <c r="AC240" s="3"/>
      <c r="AD240" s="9"/>
      <c r="AE240" s="16"/>
      <c r="AF240" s="16"/>
      <c r="AG240" s="9"/>
      <c r="AH240" s="9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9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</row>
    <row r="241" spans="2:61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13"/>
      <c r="AB241" s="5"/>
      <c r="AC241" s="3"/>
      <c r="AD241" s="9"/>
      <c r="AE241" s="16"/>
      <c r="AF241" s="16"/>
      <c r="AG241" s="9"/>
      <c r="AH241" s="9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9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</row>
    <row r="242" spans="2:61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13"/>
      <c r="AB242" s="5"/>
      <c r="AC242" s="3"/>
      <c r="AD242" s="9"/>
      <c r="AE242" s="16"/>
      <c r="AF242" s="16"/>
      <c r="AG242" s="9"/>
      <c r="AH242" s="9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9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</row>
    <row r="243" spans="2:61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13"/>
      <c r="AB243" s="5"/>
      <c r="AC243" s="3"/>
      <c r="AD243" s="9"/>
      <c r="AE243" s="16"/>
      <c r="AF243" s="16"/>
      <c r="AG243" s="9"/>
      <c r="AH243" s="9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9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</row>
    <row r="244" spans="2:61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13"/>
      <c r="AB244" s="5"/>
      <c r="AC244" s="3"/>
      <c r="AD244" s="9"/>
      <c r="AE244" s="16"/>
      <c r="AF244" s="16"/>
      <c r="AG244" s="9"/>
      <c r="AH244" s="9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9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</row>
    <row r="245" spans="2:61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13"/>
      <c r="AB245" s="5"/>
      <c r="AC245" s="3"/>
      <c r="AD245" s="9"/>
      <c r="AE245" s="16"/>
      <c r="AF245" s="16"/>
      <c r="AG245" s="9"/>
      <c r="AH245" s="9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9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</row>
    <row r="246" spans="2:61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13"/>
      <c r="AB246" s="5"/>
      <c r="AC246" s="3"/>
      <c r="AD246" s="9"/>
      <c r="AE246" s="16"/>
      <c r="AF246" s="16"/>
      <c r="AG246" s="9"/>
      <c r="AH246" s="9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9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</row>
    <row r="247" spans="2:61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13"/>
      <c r="AB247" s="5"/>
      <c r="AC247" s="3"/>
      <c r="AD247" s="9"/>
      <c r="AE247" s="16"/>
      <c r="AF247" s="16"/>
      <c r="AG247" s="9"/>
      <c r="AH247" s="9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9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</row>
    <row r="248" spans="2:61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13"/>
      <c r="AB248" s="5"/>
      <c r="AC248" s="3"/>
      <c r="AD248" s="9"/>
      <c r="AE248" s="16"/>
      <c r="AF248" s="16"/>
      <c r="AG248" s="9"/>
      <c r="AH248" s="9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9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</row>
    <row r="249" spans="2:61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13"/>
      <c r="AB249" s="5"/>
      <c r="AC249" s="3"/>
      <c r="AD249" s="9"/>
      <c r="AE249" s="16"/>
      <c r="AF249" s="16"/>
      <c r="AG249" s="9"/>
      <c r="AH249" s="9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9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</row>
    <row r="250" spans="2:61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13"/>
      <c r="AB250" s="5"/>
      <c r="AC250" s="3"/>
      <c r="AD250" s="9"/>
      <c r="AE250" s="16"/>
      <c r="AF250" s="16"/>
      <c r="AG250" s="9"/>
      <c r="AH250" s="9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9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</row>
    <row r="251" spans="2:61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13"/>
      <c r="AB251" s="5"/>
      <c r="AC251" s="3"/>
      <c r="AD251" s="9"/>
      <c r="AE251" s="16"/>
      <c r="AF251" s="16"/>
      <c r="AG251" s="9"/>
      <c r="AH251" s="9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9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</row>
    <row r="252" spans="2:61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13"/>
      <c r="AB252" s="5"/>
      <c r="AC252" s="3"/>
      <c r="AD252" s="9"/>
      <c r="AE252" s="16"/>
      <c r="AF252" s="16"/>
      <c r="AG252" s="9"/>
      <c r="AH252" s="9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9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spans="2:61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13"/>
      <c r="AB253" s="5"/>
      <c r="AC253" s="3"/>
      <c r="AD253" s="9"/>
      <c r="AE253" s="16"/>
      <c r="AF253" s="16"/>
      <c r="AG253" s="9"/>
      <c r="AH253" s="9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9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spans="2:61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13"/>
      <c r="AB254" s="5"/>
      <c r="AC254" s="3"/>
      <c r="AD254" s="9"/>
      <c r="AE254" s="16"/>
      <c r="AF254" s="16"/>
      <c r="AG254" s="9"/>
      <c r="AH254" s="9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9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</row>
    <row r="255" spans="2:61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13"/>
      <c r="AB255" s="5"/>
      <c r="AC255" s="3"/>
      <c r="AD255" s="9"/>
      <c r="AE255" s="16"/>
      <c r="AF255" s="16"/>
      <c r="AG255" s="9"/>
      <c r="AH255" s="9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9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</row>
    <row r="256" spans="2:61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13"/>
      <c r="AB256" s="5"/>
      <c r="AC256" s="3"/>
      <c r="AD256" s="9"/>
      <c r="AE256" s="16"/>
      <c r="AF256" s="16"/>
      <c r="AG256" s="9"/>
      <c r="AH256" s="9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9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</row>
    <row r="257" spans="2:61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13"/>
      <c r="AB257" s="5"/>
      <c r="AC257" s="3"/>
      <c r="AD257" s="9"/>
      <c r="AE257" s="16"/>
      <c r="AF257" s="16"/>
      <c r="AG257" s="9"/>
      <c r="AH257" s="9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9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</row>
    <row r="258" spans="2:61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13"/>
      <c r="AB258" s="5"/>
      <c r="AC258" s="3"/>
      <c r="AD258" s="9"/>
      <c r="AE258" s="16"/>
      <c r="AF258" s="16"/>
      <c r="AG258" s="9"/>
      <c r="AH258" s="9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9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spans="2:61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13"/>
      <c r="AB259" s="5"/>
      <c r="AC259" s="3"/>
      <c r="AD259" s="9"/>
      <c r="AE259" s="16"/>
      <c r="AF259" s="16"/>
      <c r="AG259" s="9"/>
      <c r="AH259" s="9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9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spans="2:61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13"/>
      <c r="AB260" s="5"/>
      <c r="AC260" s="3"/>
      <c r="AD260" s="9"/>
      <c r="AE260" s="16"/>
      <c r="AF260" s="16"/>
      <c r="AG260" s="9"/>
      <c r="AH260" s="9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9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spans="2:61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13"/>
      <c r="AB261" s="5"/>
      <c r="AC261" s="3"/>
      <c r="AD261" s="9"/>
      <c r="AE261" s="16"/>
      <c r="AF261" s="16"/>
      <c r="AG261" s="9"/>
      <c r="AH261" s="9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9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</row>
    <row r="262" spans="2:61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13"/>
      <c r="AB262" s="5"/>
      <c r="AC262" s="3"/>
      <c r="AD262" s="9"/>
      <c r="AE262" s="16"/>
      <c r="AF262" s="16"/>
      <c r="AG262" s="9"/>
      <c r="AH262" s="9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9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spans="2:61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13"/>
      <c r="AB263" s="5"/>
      <c r="AC263" s="3"/>
      <c r="AD263" s="9"/>
      <c r="AE263" s="16"/>
      <c r="AF263" s="16"/>
      <c r="AG263" s="9"/>
      <c r="AH263" s="9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9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</row>
    <row r="264" spans="2:61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13"/>
      <c r="AB264" s="5"/>
      <c r="AC264" s="3"/>
      <c r="AD264" s="9"/>
      <c r="AE264" s="16"/>
      <c r="AF264" s="16"/>
      <c r="AG264" s="9"/>
      <c r="AH264" s="9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9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</row>
    <row r="265" spans="2:61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13"/>
      <c r="AB265" s="5"/>
      <c r="AC265" s="3"/>
      <c r="AD265" s="9"/>
      <c r="AE265" s="16"/>
      <c r="AF265" s="16"/>
      <c r="AG265" s="9"/>
      <c r="AH265" s="9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9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</row>
    <row r="266" spans="2:61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13"/>
      <c r="AB266" s="5"/>
      <c r="AC266" s="3"/>
      <c r="AD266" s="9"/>
      <c r="AE266" s="16"/>
      <c r="AF266" s="16"/>
      <c r="AG266" s="9"/>
      <c r="AH266" s="9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9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</row>
    <row r="267" spans="2:61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13"/>
      <c r="AB267" s="5"/>
      <c r="AC267" s="3"/>
      <c r="AD267" s="9"/>
      <c r="AE267" s="16"/>
      <c r="AF267" s="16"/>
      <c r="AG267" s="9"/>
      <c r="AH267" s="9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9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</row>
    <row r="268" spans="2:61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13"/>
      <c r="AB268" s="5"/>
      <c r="AC268" s="3"/>
      <c r="AD268" s="9"/>
      <c r="AE268" s="16"/>
      <c r="AF268" s="16"/>
      <c r="AG268" s="9"/>
      <c r="AH268" s="9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9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</row>
    <row r="269" spans="2:61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13"/>
      <c r="AB269" s="5"/>
      <c r="AC269" s="3"/>
      <c r="AD269" s="9"/>
      <c r="AE269" s="16"/>
      <c r="AF269" s="16"/>
      <c r="AG269" s="9"/>
      <c r="AH269" s="9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9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</row>
    <row r="270" spans="2:61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13"/>
      <c r="AB270" s="5"/>
      <c r="AC270" s="3"/>
      <c r="AD270" s="9"/>
      <c r="AE270" s="16"/>
      <c r="AF270" s="16"/>
      <c r="AG270" s="9"/>
      <c r="AH270" s="9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9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</row>
    <row r="271" spans="2:61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13"/>
      <c r="AB271" s="5"/>
      <c r="AC271" s="3"/>
      <c r="AD271" s="9"/>
      <c r="AE271" s="16"/>
      <c r="AF271" s="16"/>
      <c r="AG271" s="9"/>
      <c r="AH271" s="9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9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spans="2:61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13"/>
      <c r="AB272" s="5"/>
      <c r="AC272" s="3"/>
      <c r="AD272" s="9"/>
      <c r="AE272" s="16"/>
      <c r="AF272" s="16"/>
      <c r="AG272" s="9"/>
      <c r="AH272" s="9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9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spans="2:61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13"/>
      <c r="AB273" s="5"/>
      <c r="AC273" s="3"/>
      <c r="AD273" s="9"/>
      <c r="AE273" s="16"/>
      <c r="AF273" s="16"/>
      <c r="AG273" s="9"/>
      <c r="AH273" s="9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9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</row>
    <row r="274" spans="2:61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13"/>
      <c r="AB274" s="5"/>
      <c r="AC274" s="3"/>
      <c r="AD274" s="9"/>
      <c r="AE274" s="16"/>
      <c r="AF274" s="16"/>
      <c r="AG274" s="9"/>
      <c r="AH274" s="9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9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</row>
    <row r="275" spans="2:61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13"/>
      <c r="AB275" s="5"/>
      <c r="AC275" s="3"/>
      <c r="AD275" s="9"/>
      <c r="AE275" s="16"/>
      <c r="AF275" s="16"/>
      <c r="AG275" s="9"/>
      <c r="AH275" s="9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9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</row>
    <row r="276" spans="2:61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13"/>
      <c r="AB276" s="5"/>
      <c r="AC276" s="3"/>
      <c r="AD276" s="9"/>
      <c r="AE276" s="16"/>
      <c r="AF276" s="16"/>
      <c r="AG276" s="9"/>
      <c r="AH276" s="9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9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</row>
    <row r="277" spans="2:61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13"/>
      <c r="AB277" s="5"/>
      <c r="AC277" s="3"/>
      <c r="AD277" s="9"/>
      <c r="AE277" s="16"/>
      <c r="AF277" s="16"/>
      <c r="AG277" s="9"/>
      <c r="AH277" s="9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9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spans="2:61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13"/>
      <c r="AB278" s="5"/>
      <c r="AC278" s="3"/>
      <c r="AD278" s="9"/>
      <c r="AE278" s="16"/>
      <c r="AF278" s="16"/>
      <c r="AG278" s="9"/>
      <c r="AH278" s="9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9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spans="2:61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13"/>
      <c r="AB279" s="5"/>
      <c r="AC279" s="3"/>
      <c r="AD279" s="9"/>
      <c r="AE279" s="16"/>
      <c r="AF279" s="16"/>
      <c r="AG279" s="9"/>
      <c r="AH279" s="9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9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</row>
    <row r="280" spans="2:61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13"/>
      <c r="AB280" s="5"/>
      <c r="AC280" s="3"/>
      <c r="AD280" s="9"/>
      <c r="AE280" s="16"/>
      <c r="AF280" s="16"/>
      <c r="AG280" s="9"/>
      <c r="AH280" s="9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9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spans="2:61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13"/>
      <c r="AB281" s="5"/>
      <c r="AC281" s="3"/>
      <c r="AD281" s="9"/>
      <c r="AE281" s="16"/>
      <c r="AF281" s="16"/>
      <c r="AG281" s="9"/>
      <c r="AH281" s="9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9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spans="2:61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13"/>
      <c r="AB282" s="5"/>
      <c r="AC282" s="3"/>
      <c r="AD282" s="9"/>
      <c r="AE282" s="16"/>
      <c r="AF282" s="16"/>
      <c r="AG282" s="9"/>
      <c r="AH282" s="9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9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</row>
    <row r="283" spans="2:61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13"/>
      <c r="AB283" s="5"/>
      <c r="AC283" s="3"/>
      <c r="AD283" s="9"/>
      <c r="AE283" s="16"/>
      <c r="AF283" s="16"/>
      <c r="AG283" s="9"/>
      <c r="AH283" s="9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9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spans="2:61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13"/>
      <c r="AB284" s="5"/>
      <c r="AC284" s="3"/>
      <c r="AD284" s="9"/>
      <c r="AE284" s="16"/>
      <c r="AF284" s="16"/>
      <c r="AG284" s="9"/>
      <c r="AH284" s="9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9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spans="2:61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13"/>
      <c r="AB285" s="5"/>
      <c r="AC285" s="3"/>
      <c r="AD285" s="9"/>
      <c r="AE285" s="16"/>
      <c r="AF285" s="16"/>
      <c r="AG285" s="9"/>
      <c r="AH285" s="9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9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</row>
    <row r="286" spans="2:61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13"/>
      <c r="AB286" s="5"/>
      <c r="AC286" s="3"/>
      <c r="AD286" s="9"/>
      <c r="AE286" s="16"/>
      <c r="AF286" s="16"/>
      <c r="AG286" s="9"/>
      <c r="AH286" s="9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9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</row>
    <row r="287" spans="2:61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13"/>
      <c r="AB287" s="5"/>
      <c r="AC287" s="3"/>
      <c r="AD287" s="9"/>
      <c r="AE287" s="16"/>
      <c r="AF287" s="16"/>
      <c r="AG287" s="9"/>
      <c r="AH287" s="9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9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</row>
    <row r="288" spans="2:61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13"/>
      <c r="AB288" s="5"/>
      <c r="AC288" s="3"/>
      <c r="AD288" s="9"/>
      <c r="AE288" s="16"/>
      <c r="AF288" s="16"/>
      <c r="AG288" s="9"/>
      <c r="AH288" s="9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9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</row>
    <row r="289" spans="1:61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13"/>
      <c r="AB289" s="5"/>
      <c r="AC289" s="3"/>
      <c r="AD289" s="9"/>
      <c r="AE289" s="16"/>
      <c r="AF289" s="16"/>
      <c r="AG289" s="9"/>
      <c r="AH289" s="9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9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</row>
    <row r="290" spans="1:61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13"/>
      <c r="AB290" s="5"/>
      <c r="AC290" s="3"/>
      <c r="AD290" s="9"/>
      <c r="AE290" s="16"/>
      <c r="AF290" s="16"/>
      <c r="AG290" s="9"/>
      <c r="AH290" s="9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9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</row>
    <row r="291" spans="1:61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13"/>
      <c r="AB291" s="5"/>
      <c r="AC291" s="3"/>
      <c r="AD291" s="9"/>
      <c r="AE291" s="16"/>
      <c r="AF291" s="16"/>
      <c r="AG291" s="9"/>
      <c r="AH291" s="9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9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</row>
    <row r="292" spans="1:61" ht="15.7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13"/>
      <c r="AB292" s="5"/>
      <c r="AC292" s="3"/>
      <c r="AD292" s="9"/>
      <c r="AE292" s="16"/>
      <c r="AF292" s="16"/>
      <c r="AG292" s="9"/>
      <c r="AH292" s="9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9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</row>
    <row r="293" spans="1:61" ht="15.7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13"/>
      <c r="AB293" s="5"/>
      <c r="AC293" s="3"/>
      <c r="AD293" s="9"/>
      <c r="AE293" s="16"/>
      <c r="AF293" s="16"/>
      <c r="AG293" s="9"/>
      <c r="AH293" s="9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9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</row>
    <row r="294" spans="1:61" ht="15.7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13"/>
      <c r="AB294" s="5"/>
      <c r="AC294" s="3"/>
      <c r="AD294" s="9"/>
      <c r="AE294" s="16"/>
      <c r="AF294" s="16"/>
      <c r="AG294" s="9"/>
      <c r="AH294" s="9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9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</row>
    <row r="295" spans="1:61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13"/>
      <c r="AB295" s="5"/>
      <c r="AC295" s="3"/>
      <c r="AD295" s="9"/>
      <c r="AE295" s="16"/>
      <c r="AF295" s="16"/>
      <c r="AG295" s="9"/>
      <c r="AH295" s="9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9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</row>
    <row r="296" spans="1:61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13"/>
      <c r="AB296" s="5"/>
      <c r="AC296" s="3"/>
      <c r="AD296" s="9"/>
      <c r="AE296" s="16"/>
      <c r="AF296" s="16"/>
      <c r="AG296" s="9"/>
      <c r="AH296" s="9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9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</row>
    <row r="297" spans="1:61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13"/>
      <c r="AB297" s="5"/>
      <c r="AC297" s="3"/>
      <c r="AD297" s="9"/>
      <c r="AE297" s="16"/>
      <c r="AF297" s="16"/>
      <c r="AG297" s="9"/>
      <c r="AH297" s="9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9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</row>
    <row r="298" spans="1:61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13"/>
      <c r="AB298" s="5"/>
      <c r="AC298" s="3"/>
      <c r="AD298" s="9"/>
      <c r="AE298" s="16"/>
      <c r="AF298" s="16"/>
      <c r="AG298" s="9"/>
      <c r="AH298" s="9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9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</row>
    <row r="299" spans="1:61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61" ht="15.75" customHeight="1">
      <c r="A300" s="1" t="s">
        <v>32</v>
      </c>
      <c r="B300" s="3"/>
      <c r="C300" s="3"/>
      <c r="D300" s="5">
        <f>MIN(D3:D298)</f>
        <v>1</v>
      </c>
      <c r="E300" s="5">
        <f t="shared" ref="E300:AF300" si="52">MIN(E3:E298)</f>
        <v>3</v>
      </c>
      <c r="F300" s="5">
        <f t="shared" si="52"/>
        <v>1</v>
      </c>
      <c r="G300" s="5">
        <f t="shared" si="52"/>
        <v>3</v>
      </c>
      <c r="H300" s="5">
        <f t="shared" si="52"/>
        <v>-21</v>
      </c>
      <c r="I300" s="5">
        <f t="shared" si="52"/>
        <v>0</v>
      </c>
      <c r="J300" s="5">
        <f t="shared" si="52"/>
        <v>0</v>
      </c>
      <c r="K300" s="5">
        <f t="shared" si="52"/>
        <v>0</v>
      </c>
      <c r="L300" s="5">
        <f t="shared" si="52"/>
        <v>0</v>
      </c>
      <c r="M300" s="5">
        <f t="shared" si="52"/>
        <v>0</v>
      </c>
      <c r="N300" s="5">
        <f t="shared" si="52"/>
        <v>0</v>
      </c>
      <c r="O300" s="5">
        <f t="shared" si="52"/>
        <v>0</v>
      </c>
      <c r="P300" s="5">
        <f t="shared" si="52"/>
        <v>0</v>
      </c>
      <c r="Q300" s="5">
        <f t="shared" si="52"/>
        <v>0</v>
      </c>
      <c r="R300" s="5">
        <f t="shared" si="52"/>
        <v>0</v>
      </c>
      <c r="S300" s="5">
        <f t="shared" si="52"/>
        <v>5.2</v>
      </c>
      <c r="T300" s="5">
        <f t="shared" si="52"/>
        <v>0</v>
      </c>
      <c r="U300" s="5">
        <f t="shared" si="52"/>
        <v>85</v>
      </c>
      <c r="V300" s="5"/>
      <c r="W300" s="5">
        <f t="shared" si="52"/>
        <v>-1.4</v>
      </c>
      <c r="X300" s="5">
        <f t="shared" si="52"/>
        <v>-0.8</v>
      </c>
      <c r="Y300" s="5">
        <f t="shared" si="52"/>
        <v>-1.6</v>
      </c>
      <c r="Z300" s="5">
        <f t="shared" si="52"/>
        <v>-0.57799999999999996</v>
      </c>
      <c r="AA300" s="5">
        <f t="shared" si="52"/>
        <v>0</v>
      </c>
      <c r="AB300" s="5">
        <f t="shared" si="52"/>
        <v>0</v>
      </c>
      <c r="AC300" s="5">
        <f t="shared" si="52"/>
        <v>-111</v>
      </c>
      <c r="AD300" s="5">
        <f t="shared" si="52"/>
        <v>0</v>
      </c>
      <c r="AE300" s="5">
        <f t="shared" si="52"/>
        <v>0</v>
      </c>
      <c r="AF300" s="5">
        <f t="shared" si="52"/>
        <v>0</v>
      </c>
    </row>
    <row r="301" spans="1:61" ht="15.75" customHeight="1">
      <c r="A301" s="1" t="s">
        <v>33</v>
      </c>
      <c r="B301" s="3"/>
      <c r="C301" s="3"/>
      <c r="D301" s="5">
        <f>MAX(D3:D298)</f>
        <v>40</v>
      </c>
      <c r="E301" s="5">
        <f t="shared" ref="E301:AF301" si="53">MAX(E3:E298)</f>
        <v>1465</v>
      </c>
      <c r="F301" s="5">
        <f t="shared" si="53"/>
        <v>40</v>
      </c>
      <c r="G301" s="5">
        <f t="shared" si="53"/>
        <v>1465</v>
      </c>
      <c r="H301" s="5">
        <f t="shared" si="53"/>
        <v>34.9</v>
      </c>
      <c r="I301" s="5">
        <f t="shared" si="53"/>
        <v>0.66700000000000004</v>
      </c>
      <c r="J301" s="5">
        <f t="shared" si="53"/>
        <v>0.66700000000000004</v>
      </c>
      <c r="K301" s="5">
        <f t="shared" si="53"/>
        <v>1</v>
      </c>
      <c r="L301" s="5">
        <f t="shared" si="53"/>
        <v>2</v>
      </c>
      <c r="M301" s="5">
        <f t="shared" si="53"/>
        <v>16.899999999999999</v>
      </c>
      <c r="N301" s="5">
        <f t="shared" si="53"/>
        <v>23</v>
      </c>
      <c r="O301" s="5">
        <f t="shared" si="53"/>
        <v>64.900000000000006</v>
      </c>
      <c r="P301" s="5">
        <f t="shared" si="53"/>
        <v>12.8</v>
      </c>
      <c r="Q301" s="5">
        <f t="shared" si="53"/>
        <v>9.1999999999999993</v>
      </c>
      <c r="R301" s="5">
        <f t="shared" si="53"/>
        <v>100</v>
      </c>
      <c r="S301" s="5">
        <f t="shared" si="53"/>
        <v>33.1</v>
      </c>
      <c r="T301" s="5">
        <f t="shared" si="53"/>
        <v>123</v>
      </c>
      <c r="U301" s="5">
        <f t="shared" si="53"/>
        <v>118</v>
      </c>
      <c r="V301" s="5"/>
      <c r="W301" s="5">
        <f t="shared" si="53"/>
        <v>7</v>
      </c>
      <c r="X301" s="5">
        <f t="shared" si="53"/>
        <v>3.8</v>
      </c>
      <c r="Y301" s="5">
        <f t="shared" si="53"/>
        <v>10.9</v>
      </c>
      <c r="Z301" s="5">
        <f t="shared" si="53"/>
        <v>0.33200000000000002</v>
      </c>
      <c r="AA301" s="5">
        <f t="shared" si="53"/>
        <v>124.44029850746267</v>
      </c>
      <c r="AB301" s="5">
        <f t="shared" si="53"/>
        <v>1.23</v>
      </c>
      <c r="AC301" s="5">
        <f t="shared" si="53"/>
        <v>32</v>
      </c>
      <c r="AD301" s="5">
        <f t="shared" si="53"/>
        <v>1.3340000000000001</v>
      </c>
      <c r="AE301" s="5">
        <f t="shared" si="53"/>
        <v>2.8095238095238098</v>
      </c>
      <c r="AF301" s="5">
        <f t="shared" si="53"/>
        <v>3.2857142857142856</v>
      </c>
    </row>
    <row r="302" spans="1:61" ht="15.75" customHeight="1">
      <c r="A302" s="1" t="s">
        <v>34</v>
      </c>
      <c r="B302" s="3"/>
      <c r="C302" s="3"/>
      <c r="D302" s="5">
        <f>AVERAGE(D3:D298)</f>
        <v>28.738853503184714</v>
      </c>
      <c r="E302" s="5">
        <f t="shared" ref="E302:AF302" si="54">AVERAGE(E3:E298)</f>
        <v>614.61783439490443</v>
      </c>
      <c r="F302" s="5">
        <f t="shared" si="54"/>
        <v>28.738853503184714</v>
      </c>
      <c r="G302" s="5">
        <f t="shared" si="54"/>
        <v>614.61783439490443</v>
      </c>
      <c r="H302" s="5">
        <f t="shared" si="54"/>
        <v>12.00764331210191</v>
      </c>
      <c r="I302" s="5">
        <v>0.53600000000000003</v>
      </c>
      <c r="J302" s="5">
        <f t="shared" si="54"/>
        <v>0.4592738853503186</v>
      </c>
      <c r="K302" s="5">
        <f t="shared" si="54"/>
        <v>0.33935668789808926</v>
      </c>
      <c r="L302" s="5">
        <f t="shared" si="54"/>
        <v>0.2757707006369427</v>
      </c>
      <c r="M302" s="5">
        <f t="shared" si="54"/>
        <v>4.7541401273885331</v>
      </c>
      <c r="N302" s="5">
        <f t="shared" si="54"/>
        <v>9.600636942675159</v>
      </c>
      <c r="O302" s="5">
        <f t="shared" si="54"/>
        <v>15.327388535031851</v>
      </c>
      <c r="P302" s="5">
        <f t="shared" si="54"/>
        <v>1.8700636942675164</v>
      </c>
      <c r="Q302" s="5">
        <f t="shared" si="54"/>
        <v>1.7471337579617832</v>
      </c>
      <c r="R302" s="5">
        <f t="shared" si="54"/>
        <v>16.569426751592353</v>
      </c>
      <c r="S302" s="5">
        <f t="shared" si="54"/>
        <v>18.677070063694263</v>
      </c>
      <c r="T302" s="5">
        <f t="shared" si="54"/>
        <v>96.452229299363054</v>
      </c>
      <c r="U302" s="5">
        <f t="shared" si="54"/>
        <v>104.18471337579618</v>
      </c>
      <c r="V302" s="5"/>
      <c r="W302" s="5">
        <f t="shared" si="54"/>
        <v>0.75414012738853531</v>
      </c>
      <c r="X302" s="5">
        <f t="shared" si="54"/>
        <v>0.73184713375796151</v>
      </c>
      <c r="Y302" s="5">
        <f t="shared" si="54"/>
        <v>1.4872611464968137</v>
      </c>
      <c r="Z302" s="5">
        <f t="shared" si="54"/>
        <v>5.4420382165605109E-2</v>
      </c>
      <c r="AA302" s="5">
        <f t="shared" si="54"/>
        <v>92.660899325030925</v>
      </c>
      <c r="AB302" s="5">
        <f t="shared" si="54"/>
        <v>0.96452229299363024</v>
      </c>
      <c r="AC302" s="5">
        <f t="shared" si="54"/>
        <v>-7.7324840764331206</v>
      </c>
      <c r="AD302" s="5">
        <f t="shared" si="54"/>
        <v>0.99332484076433136</v>
      </c>
      <c r="AE302" s="5">
        <f t="shared" si="54"/>
        <v>0.83351972582285938</v>
      </c>
      <c r="AF302" s="5">
        <f t="shared" si="54"/>
        <v>0.98860510949078362</v>
      </c>
    </row>
    <row r="303" spans="1:61" ht="15.7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61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ht="15.7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ht="15.7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ht="15.7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ht="15.7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ht="15.7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ht="15.7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ht="15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ht="15.7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ht="15.7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ht="15.7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ht="15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ht="15.7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ht="15.7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ht="15.7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ht="15.7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ht="15.7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ht="15.7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ht="15.7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ht="15.7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ht="15.7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ht="15.7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ht="15.7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ht="15.7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ht="15.7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ht="15.7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ht="15.7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ht="15.7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ht="15.7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ht="15.7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ht="15.7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ht="15.7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ht="15.7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ht="15.7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ht="15.7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ht="15.7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ht="15.7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ht="15.7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ht="15.7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ht="15.7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ht="15.7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ht="15.7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ht="15.7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ht="15.7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ht="15.7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ht="15.7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ht="15.7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ht="15.7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ht="15.7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ht="15.7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ht="15.7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ht="15.7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ht="15.7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ht="15.7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ht="15.7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ht="15.7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ht="15.7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ht="15.7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ht="15.7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ht="15.7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ht="15.7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ht="15.7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ht="15.7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ht="15.7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ht="15.7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ht="15.7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ht="15.7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ht="15.7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ht="15.7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ht="15.7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ht="15.7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ht="15.7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ht="15.7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ht="15.7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ht="15.7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ht="15.7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ht="15.7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ht="15.7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ht="15.7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ht="15.7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ht="15.7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ht="15.7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ht="15.7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ht="15.7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ht="15.7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ht="15.7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ht="15.7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ht="15.7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ht="15.7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ht="15.7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ht="15.7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ht="15.7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ht="15.7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ht="15.7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ht="15.7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ht="15.7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ht="15.7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ht="15.7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ht="15.7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ht="15.7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ht="15.7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ht="15.7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ht="15.7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ht="15.7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ht="15.7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ht="15.7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ht="15.7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ht="15.7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ht="15.7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ht="15.7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ht="15.7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ht="15.7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ht="15.7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ht="15.7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ht="15.7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ht="15.7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ht="15.7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ht="15.7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ht="15.7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ht="15.7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ht="15.7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ht="15.7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ht="15.7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ht="15.7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ht="15.7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ht="15.7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ht="15.7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ht="15.7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ht="15.7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ht="15.7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ht="15.7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ht="15.7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ht="15.7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ht="15.7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ht="15.7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ht="15.7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ht="15.7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ht="15.7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ht="15.7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ht="15.7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ht="15.7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ht="15.7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ht="15.7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ht="15.7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ht="15.7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ht="15.7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ht="15.7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ht="15.7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ht="15.7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ht="15.7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ht="15.7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ht="15.7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ht="15.7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ht="15.7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ht="15.7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ht="15.7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ht="15.7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ht="15.7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ht="15.7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ht="15.7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ht="15.7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ht="15.7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15.7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15.7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15.7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15.7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ht="15.7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ht="15.7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ht="15.7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ht="15.7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ht="15.7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ht="15.7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ht="15.7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ht="15.7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ht="15.7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ht="15.7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ht="15.7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ht="15.7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ht="15.7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15.7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ht="15.7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ht="15.7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15.7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15.7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15.7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15.7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15.7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15.7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15.7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15.7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15.7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ht="15.7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ht="15.7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ht="15.7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ht="15.7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ht="15.7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ht="15.7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ht="15.7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ht="15.7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ht="15.7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ht="15.7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ht="15.7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ht="15.7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ht="15.7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ht="15.7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5.7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15.7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15.7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5.7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5.7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5.7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5.7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15.7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15.7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ht="15.7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ht="15.7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ht="15.7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ht="15.7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ht="15.7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ht="15.7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ht="15.7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ht="15.7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ht="15.7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ht="15.7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ht="15.7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ht="15.7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ht="15.7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ht="15.7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15.7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15.7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15.7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15.7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15.7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15.7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15.7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15.7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5.7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ht="15.7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ht="15.7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ht="15.7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ht="15.7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ht="15.7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ht="15.7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ht="15.7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ht="15.7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ht="15.7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ht="15.7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ht="15.7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ht="15.7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ht="15.7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ht="15.7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15.7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ht="15.7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ht="15.7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ht="15.7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ht="15.7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ht="15.7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ht="15.7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ht="15.7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ht="15.7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ht="15.7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ht="15.7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ht="15.7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ht="15.7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ht="15.7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ht="15.7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ht="15.7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ht="15.7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ht="15.7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ht="15.7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ht="15.7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ht="15.7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ht="15.7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ht="15.7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ht="15.7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ht="15.7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ht="15.7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ht="15.7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ht="15.7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ht="15.7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ht="15.7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ht="15.7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ht="15.7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ht="15.7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ht="15.7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ht="15.7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ht="15.7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ht="15.7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ht="15.7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ht="15.7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ht="15.7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ht="15.7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ht="15.7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ht="15.7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ht="15.7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ht="15.7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ht="15.7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ht="15.7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ht="15.7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ht="15.7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ht="15.7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ht="15.7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ht="15.7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ht="15.7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ht="15.7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ht="15.7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ht="15.7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ht="15.7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ht="15.7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ht="15.7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ht="15.7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ht="15.7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ht="15.7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ht="15.7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ht="15.7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ht="15.7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ht="15.7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ht="15.7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ht="15.7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ht="15.7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ht="15.7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ht="15.7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ht="15.7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ht="15.7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ht="15.7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ht="15.7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ht="15.7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ht="15.7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ht="15.7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ht="15.7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ht="15.7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ht="15.7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ht="15.7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ht="15.7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ht="15.7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ht="15.7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ht="15.7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ht="15.7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ht="15.7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ht="15.7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ht="15.7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ht="15.7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ht="15.7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ht="15.7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ht="15.7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ht="15.7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ht="15.7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ht="15.7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ht="15.7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ht="15.7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ht="15.7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ht="15.7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ht="15.7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ht="15.7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ht="15.7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ht="15.7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ht="15.7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ht="15.7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ht="15.7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ht="15.7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ht="15.7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ht="15.7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ht="15.7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ht="15.7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ht="15.7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ht="15.7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ht="15.7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ht="15.7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ht="15.7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ht="15.7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ht="15.7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ht="15.7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ht="15.7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ht="15.7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ht="15.7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ht="15.7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ht="15.7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ht="15.7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ht="15.7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ht="15.7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ht="15.7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ht="15.7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ht="15.7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ht="15.7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ht="15.7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ht="15.7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ht="15.7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ht="15.7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ht="15.7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ht="15.7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ht="15.7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ht="15.7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ht="15.7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ht="15.7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ht="15.7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ht="15.7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ht="15.7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ht="15.7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ht="15.7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ht="15.7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ht="15.7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ht="15.7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ht="15.7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ht="15.7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ht="15.7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ht="15.7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ht="15.7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ht="15.7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ht="15.7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ht="15.7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ht="15.7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ht="15.7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ht="15.7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ht="15.7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ht="15.7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ht="15.7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ht="15.7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ht="15.7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ht="15.7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ht="15.7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ht="15.7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ht="15.7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ht="15.7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ht="15.7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ht="15.7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ht="15.7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ht="15.7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ht="15.7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ht="15.7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ht="15.7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ht="15.7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ht="15.7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ht="15.7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ht="15.7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ht="15.7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ht="15.7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ht="15.7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ht="15.7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ht="15.7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ht="15.7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ht="15.7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ht="15.7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ht="15.7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ht="15.7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ht="15.7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ht="15.7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ht="15.7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ht="15.7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ht="15.7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ht="15.7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ht="15.7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ht="15.7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ht="15.7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ht="15.7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ht="15.7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ht="15.7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ht="15.7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ht="15.7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ht="15.7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ht="15.7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ht="15.7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ht="15.7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ht="15.7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ht="15.7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ht="15.7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ht="15.7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ht="15.7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ht="15.7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ht="15.7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ht="15.7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ht="15.7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ht="15.7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ht="15.7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ht="15.7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ht="15.7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ht="15.7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ht="15.7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ht="15.7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ht="15.7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ht="15.7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2:26" ht="15.7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2:26" ht="15.7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2:26" ht="15.7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2:26" ht="15.7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2:26" ht="15.7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2:26" ht="15.7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2:26" ht="15.7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2:26" ht="15.7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2:26" ht="15.7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2:26" ht="15.7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2:26" ht="15.7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2:26" ht="15.75" customHeight="1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2:26" ht="15.7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2:26" ht="15.7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2:26" ht="15.75" customHeight="1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2:26" ht="15.75" customHeight="1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2:26" ht="15.75" customHeight="1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2:26" ht="15.75" customHeight="1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2:26" ht="15.75" customHeight="1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2:26" ht="15.75" customHeight="1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2:26" ht="15.75" customHeight="1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2:26" ht="15.75" customHeight="1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2:26" ht="15.75" customHeight="1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2:26" ht="15.75" customHeight="1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2:26" ht="15.75" customHeight="1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2:26" ht="15.75" customHeight="1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2:26" ht="15.75" customHeight="1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2:26" ht="15.75" customHeight="1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2:26" ht="15.75" customHeight="1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2:26" ht="15.75" customHeight="1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2:26" ht="15.75" customHeight="1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2:26" ht="15.75" customHeight="1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2:26" ht="15.75" customHeight="1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2:26" ht="15.75" customHeight="1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2:26" ht="15.7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2:26" ht="15.7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2:26" ht="15.75" customHeight="1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2:26" ht="15.75" customHeight="1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2:26" ht="15.75" customHeight="1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2:26" ht="15.75" customHeight="1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2:26" ht="15.75" customHeight="1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2:26" ht="15.75" customHeight="1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2:26" ht="15.75" customHeight="1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2:26" ht="15.75" customHeight="1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2:26" ht="15.75" customHeight="1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2:26" ht="15.75" customHeight="1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2:26" ht="15.75" customHeight="1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2:26" ht="15.75" customHeight="1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2:26" ht="15.75" customHeight="1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2:26" ht="15.75" customHeight="1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2:26" ht="15.75" customHeight="1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2:26" ht="15.75" customHeight="1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2:26" ht="15.75" customHeight="1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2:26" ht="15.75" customHeight="1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2:26" ht="15.75" customHeight="1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2:26" ht="15.75" customHeight="1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2:26" ht="15.75" customHeight="1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2:26" ht="15.75" customHeight="1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2:26" ht="15.75" customHeight="1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2:26" ht="15.75" customHeight="1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2:26" ht="15.75" customHeight="1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2:26" ht="15.75" customHeight="1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2:26" ht="15.75" customHeight="1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2:26" ht="15.75" customHeight="1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2:26" ht="15.75" customHeight="1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2:26" ht="15.75" customHeight="1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2:26" ht="15.75" customHeight="1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2:26" ht="15.75" customHeight="1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2:26" ht="15.75" customHeight="1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2:26" ht="15.75" customHeight="1"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2:26" ht="15.75" customHeight="1"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2:26" ht="15.75" customHeight="1"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2:26" ht="15.75" customHeight="1"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2:26" ht="15.75" customHeight="1"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2:26" ht="15.75" customHeight="1"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2:26" ht="15.75" customHeight="1"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2:26" ht="15.75" customHeight="1"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2:26" ht="15.75" customHeight="1"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2:26" ht="15.75" customHeight="1"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2:26" ht="15.75" customHeight="1"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2:26" ht="15.75" customHeight="1"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2:26" ht="15.75" customHeight="1"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2:26" ht="15.75" customHeight="1"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2:26" ht="15.75" customHeight="1"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2:26" ht="15.75" customHeight="1"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2:26" ht="15.75" customHeight="1"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2:26" ht="15.75" customHeight="1"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2:26" ht="15.75" customHeight="1"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2:26" ht="15.75" customHeight="1"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2:26" ht="15.75" customHeight="1"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2:26" ht="15.75" customHeight="1"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2:26" ht="15.75" customHeight="1"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2:26" ht="15.75" customHeight="1"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2:26" ht="15.75" customHeight="1"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2:26" ht="15.75" customHeight="1"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2:26" ht="15.75" customHeight="1"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2:26" ht="15.75" customHeight="1"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2:26" ht="15.75" customHeight="1"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2:26" ht="15.75" customHeight="1"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2:26" ht="15.75" customHeight="1"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2:26" ht="15.75" customHeight="1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2:26" ht="15.75" customHeight="1"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2:26" ht="15.75" customHeight="1"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2:26" ht="15.75" customHeight="1"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2:26" ht="15.75" customHeight="1"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2:26" ht="15.75" customHeight="1"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2:26" ht="15.75" customHeight="1"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2:26" ht="15.75" customHeight="1"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2:26" ht="15.75" customHeight="1"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2:26" ht="15.75" customHeight="1"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2:26" ht="15.75" customHeight="1"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2:26" ht="15.75" customHeight="1"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2:26" ht="15.75" customHeight="1"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2:26" ht="15.75" customHeight="1"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2:26" ht="15.75" customHeight="1"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2:26" ht="15.75" customHeight="1"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2:26" ht="15.75" customHeight="1"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2:26" ht="15.75" customHeight="1"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2:26" ht="15.75" customHeight="1"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2:26" ht="15.75" customHeight="1"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2:26" ht="15.75" customHeight="1"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2:26" ht="15.75" customHeight="1"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2:26" ht="15.75" customHeight="1"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2:26" ht="15.75" customHeight="1"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2:26" ht="15.75" customHeight="1"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2:26" ht="15.75" customHeight="1"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2:26" ht="15.75" customHeight="1"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2:26" ht="15.75" customHeight="1"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2:26" ht="15.75" customHeight="1"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2:26" ht="15.75" customHeight="1"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2:26" ht="15.75" customHeight="1"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2:26" ht="15.75" customHeight="1"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2:26" ht="15.75" customHeight="1"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2:26" ht="15.75" customHeight="1"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2:26" ht="15.75" customHeight="1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2:26" ht="15.75" customHeight="1"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</sheetData>
  <autoFilter ref="A2:BI2"/>
  <mergeCells count="2">
    <mergeCell ref="A1:AF1"/>
    <mergeCell ref="AI1:BI1"/>
  </mergeCells>
  <conditionalFormatting sqref="D3:D298">
    <cfRule type="colorScale" priority="3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3:E298">
    <cfRule type="colorScale" priority="3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3:H298">
    <cfRule type="colorScale" priority="3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3:I298">
    <cfRule type="colorScale" priority="3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J3:J298">
    <cfRule type="colorScale" priority="3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K3:K298">
    <cfRule type="colorScale" priority="3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3:L298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3:M298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3:N298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O3:O298">
    <cfRule type="colorScale" priority="3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P3:P298">
    <cfRule type="colorScale" priority="4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Q3:Q298">
    <cfRule type="colorScale" priority="4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3:R298">
    <cfRule type="colorScale" priority="4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S3:S298">
    <cfRule type="colorScale" priority="4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T3:T298">
    <cfRule type="colorScale" priority="4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U3:U298">
    <cfRule type="colorScale" priority="4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W3:W298">
    <cfRule type="colorScale" priority="4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X3:X298">
    <cfRule type="colorScale" priority="4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Y3:Y298">
    <cfRule type="colorScale" priority="4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Z3:Z298">
    <cfRule type="colorScale" priority="4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A3:AA298">
    <cfRule type="colorScale" priority="5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B3:AB298">
    <cfRule type="colorScale" priority="5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C3:AC298">
    <cfRule type="colorScale" priority="7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D3:AD298">
    <cfRule type="colorScale" priority="2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E3:AE298">
    <cfRule type="colorScale" priority="28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F3:AF298">
    <cfRule type="colorScale" priority="2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J3:BI3 AI3:AI298 AZ4:BI298 AJ4:AX298">
    <cfRule type="colorScale" priority="2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K3:AK298">
    <cfRule type="colorScale" priority="2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K3:BI3 AJ3:AJ298 AZ4:BI298 AK4:AX298">
    <cfRule type="colorScale" priority="25">
      <colorScale>
        <cfvo type="min" val="0"/>
        <cfvo type="percentile" val="50"/>
        <cfvo type="max" val="0"/>
        <color rgb="FFF8696B"/>
        <color theme="0" tint="-4.9989318521683403E-2"/>
        <color rgb="FF63BE7B"/>
      </colorScale>
    </cfRule>
  </conditionalFormatting>
  <conditionalFormatting sqref="AL3:AL298">
    <cfRule type="colorScale" priority="2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M3:AM298">
    <cfRule type="colorScale" priority="2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N3:AN298">
    <cfRule type="colorScale" priority="21">
      <colorScale>
        <cfvo type="min" val="0"/>
        <cfvo type="percentile" val="50"/>
        <cfvo type="max" val="0"/>
        <color rgb="FFF8696B"/>
        <color theme="0" tint="-4.9989318521683403E-2"/>
        <color rgb="FF63BE7B"/>
      </colorScale>
    </cfRule>
  </conditionalFormatting>
  <conditionalFormatting sqref="AO3:AO298">
    <cfRule type="colorScale" priority="20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P3:AP298">
    <cfRule type="colorScale" priority="1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Q3:AQ298">
    <cfRule type="colorScale" priority="18">
      <colorScale>
        <cfvo type="min" val="0"/>
        <cfvo type="percentile" val="50"/>
        <cfvo type="max" val="0"/>
        <color rgb="FFF8696B"/>
        <color theme="0" tint="-4.9989318521683403E-2"/>
        <color rgb="FF63BE7B"/>
      </colorScale>
    </cfRule>
  </conditionalFormatting>
  <conditionalFormatting sqref="AR3:AR298">
    <cfRule type="colorScale" priority="1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S3:AS298">
    <cfRule type="colorScale" priority="1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T3:AT298">
    <cfRule type="colorScale" priority="1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U3:AU298">
    <cfRule type="colorScale" priority="1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V3:AV298">
    <cfRule type="colorScale" priority="1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W3:AW298">
    <cfRule type="colorScale" priority="1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X3:AX298">
    <cfRule type="colorScale" priority="1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Z3:AZ298">
    <cfRule type="colorScale" priority="10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A3:BA298">
    <cfRule type="colorScale" priority="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B3:BB298">
    <cfRule type="colorScale" priority="8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C3:BC298">
    <cfRule type="colorScale" priority="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D3:BD298">
    <cfRule type="colorScale" priority="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E3:BE298">
    <cfRule type="colorScale" priority="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F3:BF298">
    <cfRule type="colorScale" priority="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G3:BG298">
    <cfRule type="colorScale" priority="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H3:BH298">
    <cfRule type="colorScale" priority="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I3:BI298">
    <cfRule type="colorScale" priority="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  <ignoredErrors>
    <ignoredError sqref="AU3:AU15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E1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D1"/>
    </sheetView>
  </sheetViews>
  <sheetFormatPr baseColWidth="10" defaultColWidth="12.625" defaultRowHeight="15" customHeight="1"/>
  <cols>
    <col min="1" max="1" width="25.75" customWidth="1"/>
    <col min="2" max="29" width="7.75" customWidth="1"/>
  </cols>
  <sheetData>
    <row r="1" spans="1:57" ht="26.25">
      <c r="A1" s="18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G1" s="18" t="s">
        <v>73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pans="1:57" ht="15" customHeight="1">
      <c r="A2" s="21" t="s">
        <v>56</v>
      </c>
      <c r="B2" s="21"/>
      <c r="C2" s="21"/>
      <c r="D2" s="21"/>
      <c r="E2" s="21"/>
      <c r="F2" s="21"/>
      <c r="G2" s="21"/>
      <c r="H2" s="21"/>
      <c r="I2" s="21"/>
      <c r="K2" s="21" t="s">
        <v>57</v>
      </c>
      <c r="L2" s="21"/>
      <c r="M2" s="21"/>
      <c r="N2" s="21"/>
      <c r="O2" s="21"/>
      <c r="P2" s="21"/>
      <c r="R2" s="21" t="s">
        <v>58</v>
      </c>
      <c r="S2" s="21"/>
      <c r="T2" s="21"/>
      <c r="U2" s="21"/>
      <c r="V2" s="21"/>
      <c r="W2" s="21"/>
      <c r="Y2" s="21" t="s">
        <v>59</v>
      </c>
      <c r="Z2" s="21"/>
      <c r="AB2" s="21" t="s">
        <v>60</v>
      </c>
      <c r="AC2" s="21"/>
      <c r="AD2" s="11"/>
      <c r="AG2" s="22" t="s">
        <v>56</v>
      </c>
      <c r="AH2" s="22"/>
      <c r="AI2" s="22"/>
      <c r="AJ2" s="22"/>
      <c r="AL2" s="21" t="s">
        <v>57</v>
      </c>
      <c r="AM2" s="21"/>
      <c r="AN2" s="21"/>
      <c r="AO2" s="21"/>
      <c r="AP2" s="21"/>
      <c r="AQ2" s="21"/>
      <c r="AS2" s="21" t="s">
        <v>58</v>
      </c>
      <c r="AT2" s="21"/>
      <c r="AU2" s="21"/>
      <c r="AV2" s="21"/>
      <c r="AW2" s="21"/>
      <c r="AX2" s="21"/>
      <c r="AZ2" s="21" t="s">
        <v>59</v>
      </c>
      <c r="BA2" s="21"/>
      <c r="BC2" s="21" t="s">
        <v>60</v>
      </c>
      <c r="BD2" s="21"/>
    </row>
    <row r="3" spans="1:57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8</v>
      </c>
      <c r="G3" s="2" t="s">
        <v>9</v>
      </c>
      <c r="H3" s="2" t="s">
        <v>13</v>
      </c>
      <c r="I3" s="2" t="s">
        <v>61</v>
      </c>
      <c r="J3" s="2"/>
      <c r="K3" s="2" t="s">
        <v>17</v>
      </c>
      <c r="L3" s="2" t="s">
        <v>62</v>
      </c>
      <c r="M3" s="8" t="s">
        <v>63</v>
      </c>
      <c r="N3" s="8" t="s">
        <v>64</v>
      </c>
      <c r="O3" s="2" t="s">
        <v>65</v>
      </c>
      <c r="P3" s="2" t="s">
        <v>14</v>
      </c>
      <c r="Q3" s="2"/>
      <c r="R3" s="2" t="s">
        <v>17</v>
      </c>
      <c r="S3" s="2" t="s">
        <v>62</v>
      </c>
      <c r="T3" s="8" t="s">
        <v>63</v>
      </c>
      <c r="U3" s="8" t="s">
        <v>64</v>
      </c>
      <c r="V3" s="2" t="s">
        <v>65</v>
      </c>
      <c r="W3" s="2" t="s">
        <v>14</v>
      </c>
      <c r="X3" s="2"/>
      <c r="Y3" s="2" t="s">
        <v>17</v>
      </c>
      <c r="Z3" s="2" t="s">
        <v>14</v>
      </c>
      <c r="AA3" s="2"/>
      <c r="AB3" s="2" t="s">
        <v>66</v>
      </c>
      <c r="AC3" s="2" t="s">
        <v>16</v>
      </c>
      <c r="AD3" s="2" t="s">
        <v>70</v>
      </c>
      <c r="AG3" s="2" t="s">
        <v>8</v>
      </c>
      <c r="AH3" s="2" t="s">
        <v>9</v>
      </c>
      <c r="AI3" s="2" t="s">
        <v>13</v>
      </c>
      <c r="AJ3" s="2" t="s">
        <v>61</v>
      </c>
      <c r="AK3" s="2"/>
      <c r="AL3" s="2" t="s">
        <v>17</v>
      </c>
      <c r="AM3" s="2" t="s">
        <v>62</v>
      </c>
      <c r="AN3" s="8" t="s">
        <v>63</v>
      </c>
      <c r="AO3" s="8" t="s">
        <v>64</v>
      </c>
      <c r="AP3" s="2" t="s">
        <v>65</v>
      </c>
      <c r="AQ3" s="2" t="s">
        <v>14</v>
      </c>
      <c r="AR3" s="2"/>
      <c r="AS3" s="2" t="s">
        <v>17</v>
      </c>
      <c r="AT3" s="2" t="s">
        <v>62</v>
      </c>
      <c r="AU3" s="8" t="s">
        <v>63</v>
      </c>
      <c r="AV3" s="8" t="s">
        <v>64</v>
      </c>
      <c r="AW3" s="2" t="s">
        <v>65</v>
      </c>
      <c r="AX3" s="2" t="s">
        <v>14</v>
      </c>
      <c r="AY3" s="2"/>
      <c r="AZ3" s="2" t="s">
        <v>17</v>
      </c>
      <c r="BA3" s="2" t="s">
        <v>14</v>
      </c>
      <c r="BB3" s="2"/>
      <c r="BC3" s="2" t="s">
        <v>66</v>
      </c>
      <c r="BD3" s="2" t="s">
        <v>16</v>
      </c>
      <c r="BE3" s="2" t="s">
        <v>70</v>
      </c>
    </row>
    <row r="4" spans="1:57" ht="14.25">
      <c r="A4" s="1" t="s">
        <v>80</v>
      </c>
      <c r="B4" s="3" t="s">
        <v>81</v>
      </c>
      <c r="C4" s="4" t="s">
        <v>8</v>
      </c>
      <c r="D4" s="4">
        <v>38</v>
      </c>
      <c r="E4" s="4">
        <v>1465</v>
      </c>
      <c r="F4" s="4">
        <v>38</v>
      </c>
      <c r="G4" s="4">
        <v>1465</v>
      </c>
      <c r="H4" s="4">
        <v>0.38300000000000001</v>
      </c>
      <c r="I4" s="4">
        <v>17.5</v>
      </c>
      <c r="J4" s="4">
        <v>0</v>
      </c>
      <c r="K4" s="4">
        <v>0.55600000000000005</v>
      </c>
      <c r="L4" s="4">
        <v>9.2999999999999999E-2</v>
      </c>
      <c r="M4" s="4">
        <v>0.11799999999999999</v>
      </c>
      <c r="N4" s="4">
        <v>0.18099999999999999</v>
      </c>
      <c r="O4" s="4">
        <v>0.16300000000000001</v>
      </c>
      <c r="P4" s="4">
        <v>0.44400000000000001</v>
      </c>
      <c r="Q4" s="4">
        <v>0</v>
      </c>
      <c r="R4" s="4">
        <v>0.41199999999999998</v>
      </c>
      <c r="S4" s="4">
        <v>0.55900000000000005</v>
      </c>
      <c r="T4" s="4">
        <v>0.33700000000000002</v>
      </c>
      <c r="U4" s="4">
        <v>0.36399999999999999</v>
      </c>
      <c r="V4" s="4">
        <v>0.437</v>
      </c>
      <c r="W4" s="4">
        <v>0.34599999999999997</v>
      </c>
      <c r="X4" s="4">
        <v>0</v>
      </c>
      <c r="Y4" s="4">
        <v>0.35899999999999999</v>
      </c>
      <c r="Z4" s="4">
        <v>0.64300000000000002</v>
      </c>
      <c r="AA4" s="4">
        <v>0</v>
      </c>
      <c r="AB4" s="4">
        <v>7.0999999999999994E-2</v>
      </c>
      <c r="AC4" s="4">
        <v>0.34799999999999998</v>
      </c>
      <c r="AD4" s="10">
        <f>(K4*Y4+P4*Z4)</f>
        <v>0.48509600000000003</v>
      </c>
      <c r="AE4" s="9"/>
      <c r="AF4" s="9"/>
      <c r="AG4" s="12">
        <f>(PERCENTRANK(F$4:F$298,F4))*100</f>
        <v>65.3</v>
      </c>
      <c r="AH4" s="12">
        <f t="shared" ref="AH4:AX19" si="0">(PERCENTRANK(G$4:G$298,G4))*100</f>
        <v>100</v>
      </c>
      <c r="AI4" s="12">
        <f t="shared" si="0"/>
        <v>30.7</v>
      </c>
      <c r="AJ4" s="12">
        <f t="shared" si="0"/>
        <v>79.400000000000006</v>
      </c>
      <c r="AK4" s="12"/>
      <c r="AL4" s="12">
        <f t="shared" si="0"/>
        <v>35.199999999999996</v>
      </c>
      <c r="AM4" s="12">
        <f t="shared" si="0"/>
        <v>25</v>
      </c>
      <c r="AN4" s="12">
        <f t="shared" si="0"/>
        <v>12.8</v>
      </c>
      <c r="AO4" s="12">
        <f t="shared" si="0"/>
        <v>88.4</v>
      </c>
      <c r="AP4" s="12">
        <f t="shared" si="0"/>
        <v>87.8</v>
      </c>
      <c r="AQ4" s="12">
        <f t="shared" si="0"/>
        <v>64.7</v>
      </c>
      <c r="AR4" s="12"/>
      <c r="AS4" s="12">
        <f t="shared" si="0"/>
        <v>25.6</v>
      </c>
      <c r="AT4" s="12">
        <f t="shared" si="0"/>
        <v>24.3</v>
      </c>
      <c r="AU4" s="12">
        <f t="shared" si="0"/>
        <v>32</v>
      </c>
      <c r="AV4" s="12">
        <f t="shared" si="0"/>
        <v>54.400000000000006</v>
      </c>
      <c r="AW4" s="12">
        <f t="shared" si="0"/>
        <v>77.5</v>
      </c>
      <c r="AX4" s="12">
        <f t="shared" si="0"/>
        <v>71.099999999999994</v>
      </c>
      <c r="AY4" s="12"/>
      <c r="AZ4" s="12">
        <f>100-(PERCENTRANK(Y$4:Y$298,Y4))*100</f>
        <v>81.5</v>
      </c>
      <c r="BA4" s="12">
        <f>100-(PERCENTRANK(Z$4:Z$298,Z4))*100</f>
        <v>80.2</v>
      </c>
      <c r="BB4" s="12"/>
      <c r="BC4" s="12">
        <f>(PERCENTRANK(AB$4:AB$298,AB4))*100</f>
        <v>20.5</v>
      </c>
      <c r="BD4" s="12">
        <f>(PERCENTRANK(AC$4:AC$298,AC4))*100</f>
        <v>67.900000000000006</v>
      </c>
      <c r="BE4" s="12">
        <f>100-(PERCENTRANK(AD$4:AD$298,AD4))*100</f>
        <v>89.2</v>
      </c>
    </row>
    <row r="5" spans="1:57" ht="14.25">
      <c r="A5" s="1" t="s">
        <v>82</v>
      </c>
      <c r="B5" s="3" t="s">
        <v>83</v>
      </c>
      <c r="C5" s="4" t="s">
        <v>8</v>
      </c>
      <c r="D5" s="4">
        <v>40</v>
      </c>
      <c r="E5" s="4">
        <v>1416</v>
      </c>
      <c r="F5" s="4">
        <v>40</v>
      </c>
      <c r="G5" s="4">
        <v>1416</v>
      </c>
      <c r="H5" s="4">
        <v>0.41699999999999998</v>
      </c>
      <c r="I5" s="4">
        <v>18.899999999999999</v>
      </c>
      <c r="J5" s="4">
        <v>0</v>
      </c>
      <c r="K5" s="4">
        <v>0.38800000000000001</v>
      </c>
      <c r="L5" s="4">
        <v>0.183</v>
      </c>
      <c r="M5" s="4">
        <v>0.124</v>
      </c>
      <c r="N5" s="4">
        <v>4.4999999999999998E-2</v>
      </c>
      <c r="O5" s="4">
        <v>3.5999999999999997E-2</v>
      </c>
      <c r="P5" s="4">
        <v>0.61199999999999999</v>
      </c>
      <c r="Q5" s="4">
        <v>0</v>
      </c>
      <c r="R5" s="4">
        <v>0.53300000000000003</v>
      </c>
      <c r="S5" s="4">
        <v>0.623</v>
      </c>
      <c r="T5" s="4">
        <v>0.47199999999999998</v>
      </c>
      <c r="U5" s="4">
        <v>0.42299999999999999</v>
      </c>
      <c r="V5" s="4">
        <v>0.42899999999999999</v>
      </c>
      <c r="W5" s="4">
        <v>0.34399999999999997</v>
      </c>
      <c r="X5" s="4">
        <v>0</v>
      </c>
      <c r="Y5" s="4">
        <v>0.14199999999999999</v>
      </c>
      <c r="Z5" s="4">
        <v>0.51600000000000001</v>
      </c>
      <c r="AA5" s="4">
        <v>0</v>
      </c>
      <c r="AB5" s="4">
        <v>1.7000000000000001E-2</v>
      </c>
      <c r="AC5" s="4">
        <v>0.33300000000000002</v>
      </c>
      <c r="AD5" s="10">
        <f t="shared" ref="AD5:AD68" si="1">(K5*Y5+P5*Z5)</f>
        <v>0.370888</v>
      </c>
      <c r="AE5" s="9"/>
      <c r="AF5" s="9"/>
      <c r="AG5" s="12">
        <f t="shared" ref="AG5:AJ68" si="2">(PERCENTRANK(F$4:F$298,F5))*100</f>
        <v>80.100000000000009</v>
      </c>
      <c r="AH5" s="12">
        <f t="shared" si="0"/>
        <v>99.3</v>
      </c>
      <c r="AI5" s="12">
        <f t="shared" si="0"/>
        <v>50.6</v>
      </c>
      <c r="AJ5" s="12">
        <f t="shared" si="0"/>
        <v>91.600000000000009</v>
      </c>
      <c r="AK5" s="12"/>
      <c r="AL5" s="12">
        <f t="shared" si="0"/>
        <v>12.1</v>
      </c>
      <c r="AM5" s="12">
        <f t="shared" si="0"/>
        <v>51.2</v>
      </c>
      <c r="AN5" s="12">
        <f t="shared" si="0"/>
        <v>16.600000000000001</v>
      </c>
      <c r="AO5" s="12">
        <f t="shared" si="0"/>
        <v>26.900000000000002</v>
      </c>
      <c r="AP5" s="12">
        <f t="shared" si="0"/>
        <v>25</v>
      </c>
      <c r="AQ5" s="12">
        <f t="shared" si="0"/>
        <v>88.4</v>
      </c>
      <c r="AR5" s="12"/>
      <c r="AS5" s="12">
        <f t="shared" si="0"/>
        <v>80.100000000000009</v>
      </c>
      <c r="AT5" s="12">
        <f t="shared" si="0"/>
        <v>37.799999999999997</v>
      </c>
      <c r="AU5" s="12">
        <f t="shared" si="0"/>
        <v>71.099999999999994</v>
      </c>
      <c r="AV5" s="12">
        <f t="shared" si="0"/>
        <v>71.099999999999994</v>
      </c>
      <c r="AW5" s="12">
        <f t="shared" si="0"/>
        <v>75</v>
      </c>
      <c r="AX5" s="12">
        <f t="shared" si="0"/>
        <v>69.8</v>
      </c>
      <c r="AY5" s="12"/>
      <c r="AZ5" s="12">
        <f t="shared" ref="AZ5:AZ68" si="3">100-(PERCENTRANK(Y$4:Y$298,Y5))*100</f>
        <v>93.6</v>
      </c>
      <c r="BA5" s="12">
        <f t="shared" ref="BA5:BA68" si="4">100-(PERCENTRANK(Z$4:Z$298,Z5))*100</f>
        <v>82.1</v>
      </c>
      <c r="BB5" s="12"/>
      <c r="BC5" s="12">
        <f t="shared" ref="BC5:BC68" si="5">(PERCENTRANK(AB$4:AB$298,AB5))*100</f>
        <v>17.299999999999997</v>
      </c>
      <c r="BD5" s="12">
        <f t="shared" ref="BD5:BD68" si="6">(PERCENTRANK(AC$4:AC$298,AC5))*100</f>
        <v>58.3</v>
      </c>
      <c r="BE5" s="12">
        <f t="shared" ref="BE5:BE68" si="7">100-(PERCENTRANK(AD$4:AD$298,AD5))*100</f>
        <v>93.6</v>
      </c>
    </row>
    <row r="6" spans="1:57" ht="14.25">
      <c r="A6" s="1" t="s">
        <v>84</v>
      </c>
      <c r="B6" s="3" t="s">
        <v>85</v>
      </c>
      <c r="C6" s="4" t="s">
        <v>86</v>
      </c>
      <c r="D6" s="4">
        <v>40</v>
      </c>
      <c r="E6" s="4">
        <v>1346</v>
      </c>
      <c r="F6" s="4">
        <v>40</v>
      </c>
      <c r="G6" s="4">
        <v>1346</v>
      </c>
      <c r="H6" s="4">
        <v>0.51200000000000001</v>
      </c>
      <c r="I6" s="4">
        <v>7.6</v>
      </c>
      <c r="J6" s="4">
        <v>0</v>
      </c>
      <c r="K6" s="4">
        <v>0.83199999999999996</v>
      </c>
      <c r="L6" s="4">
        <v>0.41099999999999998</v>
      </c>
      <c r="M6" s="4">
        <v>0.36899999999999999</v>
      </c>
      <c r="N6" s="4">
        <v>3.3000000000000002E-2</v>
      </c>
      <c r="O6" s="4">
        <v>1.9E-2</v>
      </c>
      <c r="P6" s="4">
        <v>0.16800000000000001</v>
      </c>
      <c r="Q6" s="4">
        <v>0</v>
      </c>
      <c r="R6" s="4">
        <v>0.54700000000000004</v>
      </c>
      <c r="S6" s="4">
        <v>0.64700000000000002</v>
      </c>
      <c r="T6" s="4">
        <v>0.47699999999999998</v>
      </c>
      <c r="U6" s="4">
        <v>0.29399999999999998</v>
      </c>
      <c r="V6" s="4">
        <v>0.2</v>
      </c>
      <c r="W6" s="4">
        <v>0.34100000000000003</v>
      </c>
      <c r="X6" s="4">
        <v>0</v>
      </c>
      <c r="Y6" s="4">
        <v>0.71399999999999997</v>
      </c>
      <c r="Z6" s="4">
        <v>1</v>
      </c>
      <c r="AA6" s="4">
        <v>0</v>
      </c>
      <c r="AB6" s="4">
        <v>6.8000000000000005E-2</v>
      </c>
      <c r="AC6" s="4">
        <v>0.33300000000000002</v>
      </c>
      <c r="AD6" s="10">
        <f t="shared" si="1"/>
        <v>0.76204799999999995</v>
      </c>
      <c r="AE6" s="9"/>
      <c r="AF6" s="9"/>
      <c r="AG6" s="12">
        <f t="shared" si="2"/>
        <v>80.100000000000009</v>
      </c>
      <c r="AH6" s="12">
        <f t="shared" si="0"/>
        <v>98.7</v>
      </c>
      <c r="AI6" s="12">
        <f t="shared" si="0"/>
        <v>89.7</v>
      </c>
      <c r="AJ6" s="12">
        <f t="shared" si="0"/>
        <v>15.299999999999999</v>
      </c>
      <c r="AK6" s="12"/>
      <c r="AL6" s="12">
        <f t="shared" si="0"/>
        <v>72.399999999999991</v>
      </c>
      <c r="AM6" s="12">
        <f t="shared" si="0"/>
        <v>91</v>
      </c>
      <c r="AN6" s="12">
        <f t="shared" si="0"/>
        <v>82</v>
      </c>
      <c r="AO6" s="12">
        <f t="shared" si="0"/>
        <v>19.8</v>
      </c>
      <c r="AP6" s="12">
        <f t="shared" si="0"/>
        <v>16.600000000000001</v>
      </c>
      <c r="AQ6" s="12">
        <f t="shared" si="0"/>
        <v>28.199999999999996</v>
      </c>
      <c r="AR6" s="12"/>
      <c r="AS6" s="12">
        <f t="shared" si="0"/>
        <v>83.3</v>
      </c>
      <c r="AT6" s="12">
        <f t="shared" si="0"/>
        <v>46.7</v>
      </c>
      <c r="AU6" s="12">
        <f t="shared" si="0"/>
        <v>73.7</v>
      </c>
      <c r="AV6" s="12">
        <f t="shared" si="0"/>
        <v>38.4</v>
      </c>
      <c r="AW6" s="12">
        <f t="shared" si="0"/>
        <v>25.6</v>
      </c>
      <c r="AX6" s="12">
        <f t="shared" si="0"/>
        <v>68.5</v>
      </c>
      <c r="AY6" s="12"/>
      <c r="AZ6" s="12">
        <f t="shared" si="3"/>
        <v>37.200000000000003</v>
      </c>
      <c r="BA6" s="12">
        <f t="shared" si="4"/>
        <v>37.9</v>
      </c>
      <c r="BB6" s="12"/>
      <c r="BC6" s="12">
        <f t="shared" si="5"/>
        <v>19.8</v>
      </c>
      <c r="BD6" s="12">
        <f t="shared" si="6"/>
        <v>58.3</v>
      </c>
      <c r="BE6" s="12">
        <f t="shared" si="7"/>
        <v>38.5</v>
      </c>
    </row>
    <row r="7" spans="1:57" ht="14.25">
      <c r="A7" s="1" t="s">
        <v>87</v>
      </c>
      <c r="B7" s="3" t="s">
        <v>88</v>
      </c>
      <c r="C7" s="4" t="s">
        <v>8</v>
      </c>
      <c r="D7" s="4">
        <v>40</v>
      </c>
      <c r="E7" s="4">
        <v>1327</v>
      </c>
      <c r="F7" s="4">
        <v>40</v>
      </c>
      <c r="G7" s="4">
        <v>1327</v>
      </c>
      <c r="H7" s="4">
        <v>0.40300000000000002</v>
      </c>
      <c r="I7" s="4">
        <v>14.1</v>
      </c>
      <c r="J7" s="4">
        <v>0</v>
      </c>
      <c r="K7" s="4">
        <v>0.60299999999999998</v>
      </c>
      <c r="L7" s="4">
        <v>0.21</v>
      </c>
      <c r="M7" s="4">
        <v>0.19800000000000001</v>
      </c>
      <c r="N7" s="4">
        <v>0.124</v>
      </c>
      <c r="O7" s="4">
        <v>7.0999999999999994E-2</v>
      </c>
      <c r="P7" s="4">
        <v>0.39700000000000002</v>
      </c>
      <c r="Q7" s="4">
        <v>0</v>
      </c>
      <c r="R7" s="4">
        <v>0.443</v>
      </c>
      <c r="S7" s="4">
        <v>0.61699999999999999</v>
      </c>
      <c r="T7" s="4">
        <v>0.33700000000000002</v>
      </c>
      <c r="U7" s="4">
        <v>0.36499999999999999</v>
      </c>
      <c r="V7" s="4">
        <v>0.36099999999999999</v>
      </c>
      <c r="W7" s="4">
        <v>0.34200000000000003</v>
      </c>
      <c r="X7" s="4">
        <v>0</v>
      </c>
      <c r="Y7" s="4">
        <v>0.58099999999999996</v>
      </c>
      <c r="Z7" s="4">
        <v>0.94199999999999995</v>
      </c>
      <c r="AA7" s="4">
        <v>0</v>
      </c>
      <c r="AB7" s="4">
        <v>0.193</v>
      </c>
      <c r="AC7" s="4">
        <v>0.48699999999999999</v>
      </c>
      <c r="AD7" s="10">
        <f t="shared" si="1"/>
        <v>0.72431699999999988</v>
      </c>
      <c r="AE7" s="9"/>
      <c r="AF7" s="9"/>
      <c r="AG7" s="12">
        <f t="shared" si="2"/>
        <v>80.100000000000009</v>
      </c>
      <c r="AH7" s="12">
        <f t="shared" si="0"/>
        <v>98</v>
      </c>
      <c r="AI7" s="12">
        <f t="shared" si="0"/>
        <v>41</v>
      </c>
      <c r="AJ7" s="12">
        <f t="shared" si="0"/>
        <v>50.6</v>
      </c>
      <c r="AK7" s="12"/>
      <c r="AL7" s="12">
        <f t="shared" si="0"/>
        <v>43.5</v>
      </c>
      <c r="AM7" s="12">
        <f t="shared" si="0"/>
        <v>58.3</v>
      </c>
      <c r="AN7" s="12">
        <f t="shared" si="0"/>
        <v>36.5</v>
      </c>
      <c r="AO7" s="12">
        <f t="shared" si="0"/>
        <v>67.900000000000006</v>
      </c>
      <c r="AP7" s="12">
        <f t="shared" si="0"/>
        <v>44.2</v>
      </c>
      <c r="AQ7" s="12">
        <f t="shared" si="0"/>
        <v>55.7</v>
      </c>
      <c r="AR7" s="12"/>
      <c r="AS7" s="12">
        <f t="shared" si="0"/>
        <v>37.799999999999997</v>
      </c>
      <c r="AT7" s="12">
        <f t="shared" si="0"/>
        <v>35.799999999999997</v>
      </c>
      <c r="AU7" s="12">
        <f t="shared" si="0"/>
        <v>32</v>
      </c>
      <c r="AV7" s="12">
        <f t="shared" si="0"/>
        <v>55.1</v>
      </c>
      <c r="AW7" s="12">
        <f t="shared" si="0"/>
        <v>57.599999999999994</v>
      </c>
      <c r="AX7" s="12">
        <f t="shared" si="0"/>
        <v>69.199999999999989</v>
      </c>
      <c r="AY7" s="12"/>
      <c r="AZ7" s="12">
        <f t="shared" si="3"/>
        <v>61.6</v>
      </c>
      <c r="BA7" s="12">
        <f t="shared" si="4"/>
        <v>48.8</v>
      </c>
      <c r="BB7" s="12"/>
      <c r="BC7" s="12">
        <f t="shared" si="5"/>
        <v>55.7</v>
      </c>
      <c r="BD7" s="12">
        <f t="shared" si="6"/>
        <v>88.4</v>
      </c>
      <c r="BE7" s="12">
        <f t="shared" si="7"/>
        <v>54.5</v>
      </c>
    </row>
    <row r="8" spans="1:57" ht="14.25">
      <c r="A8" s="1" t="s">
        <v>89</v>
      </c>
      <c r="B8" s="3" t="s">
        <v>90</v>
      </c>
      <c r="C8" s="4" t="s">
        <v>91</v>
      </c>
      <c r="D8" s="4">
        <v>38</v>
      </c>
      <c r="E8" s="4">
        <v>1308</v>
      </c>
      <c r="F8" s="4">
        <v>38</v>
      </c>
      <c r="G8" s="4">
        <v>1308</v>
      </c>
      <c r="H8" s="4">
        <v>0.51800000000000002</v>
      </c>
      <c r="I8" s="4">
        <v>10.4</v>
      </c>
      <c r="J8" s="4">
        <v>0</v>
      </c>
      <c r="K8" s="4">
        <v>0.91900000000000004</v>
      </c>
      <c r="L8" s="4">
        <v>0.16200000000000001</v>
      </c>
      <c r="M8" s="4">
        <v>0.35</v>
      </c>
      <c r="N8" s="4">
        <v>0.246</v>
      </c>
      <c r="O8" s="4">
        <v>0.16200000000000001</v>
      </c>
      <c r="P8" s="4">
        <v>8.1000000000000003E-2</v>
      </c>
      <c r="Q8" s="4">
        <v>0</v>
      </c>
      <c r="R8" s="4">
        <v>0.53600000000000003</v>
      </c>
      <c r="S8" s="4">
        <v>0.69199999999999995</v>
      </c>
      <c r="T8" s="4">
        <v>0.55400000000000005</v>
      </c>
      <c r="U8" s="4">
        <v>0.42099999999999999</v>
      </c>
      <c r="V8" s="4">
        <v>0.51700000000000002</v>
      </c>
      <c r="W8" s="4">
        <v>0.317</v>
      </c>
      <c r="X8" s="4">
        <v>0</v>
      </c>
      <c r="Y8" s="4">
        <v>0.69899999999999995</v>
      </c>
      <c r="Z8" s="4">
        <v>1</v>
      </c>
      <c r="AA8" s="4">
        <v>0</v>
      </c>
      <c r="AB8" s="4">
        <v>0.11700000000000001</v>
      </c>
      <c r="AC8" s="4">
        <v>0.28599999999999998</v>
      </c>
      <c r="AD8" s="10">
        <f t="shared" si="1"/>
        <v>0.72338099999999994</v>
      </c>
      <c r="AE8" s="9"/>
      <c r="AF8" s="9"/>
      <c r="AG8" s="12">
        <f t="shared" si="2"/>
        <v>65.3</v>
      </c>
      <c r="AH8" s="12">
        <f t="shared" si="0"/>
        <v>97.399999999999991</v>
      </c>
      <c r="AI8" s="12">
        <f t="shared" si="0"/>
        <v>91.600000000000009</v>
      </c>
      <c r="AJ8" s="12">
        <f t="shared" si="0"/>
        <v>28.799999999999997</v>
      </c>
      <c r="AK8" s="12"/>
      <c r="AL8" s="12">
        <f t="shared" si="0"/>
        <v>78.8</v>
      </c>
      <c r="AM8" s="12">
        <f t="shared" si="0"/>
        <v>44.800000000000004</v>
      </c>
      <c r="AN8" s="12">
        <f t="shared" si="0"/>
        <v>76.2</v>
      </c>
      <c r="AO8" s="12">
        <f t="shared" si="0"/>
        <v>95.5</v>
      </c>
      <c r="AP8" s="12">
        <f t="shared" si="0"/>
        <v>86.5</v>
      </c>
      <c r="AQ8" s="12">
        <f t="shared" si="0"/>
        <v>21.7</v>
      </c>
      <c r="AR8" s="12"/>
      <c r="AS8" s="12">
        <f t="shared" si="0"/>
        <v>81.399999999999991</v>
      </c>
      <c r="AT8" s="12">
        <f t="shared" si="0"/>
        <v>62.8</v>
      </c>
      <c r="AU8" s="12">
        <f t="shared" si="0"/>
        <v>93.5</v>
      </c>
      <c r="AV8" s="12">
        <f t="shared" si="0"/>
        <v>70.5</v>
      </c>
      <c r="AW8" s="12">
        <f t="shared" si="0"/>
        <v>91.600000000000009</v>
      </c>
      <c r="AX8" s="12">
        <f t="shared" si="0"/>
        <v>54.400000000000006</v>
      </c>
      <c r="AY8" s="12"/>
      <c r="AZ8" s="12">
        <f t="shared" si="3"/>
        <v>41.7</v>
      </c>
      <c r="BA8" s="12">
        <f t="shared" si="4"/>
        <v>37.9</v>
      </c>
      <c r="BB8" s="12"/>
      <c r="BC8" s="12">
        <f t="shared" si="5"/>
        <v>32.6</v>
      </c>
      <c r="BD8" s="12">
        <f t="shared" si="6"/>
        <v>48.699999999999996</v>
      </c>
      <c r="BE8" s="12">
        <f t="shared" si="7"/>
        <v>55.199999999999996</v>
      </c>
    </row>
    <row r="9" spans="1:57" ht="14.25">
      <c r="A9" s="1" t="s">
        <v>92</v>
      </c>
      <c r="B9" s="3" t="s">
        <v>93</v>
      </c>
      <c r="C9" s="4" t="s">
        <v>86</v>
      </c>
      <c r="D9" s="4">
        <v>40</v>
      </c>
      <c r="E9" s="4">
        <v>1296</v>
      </c>
      <c r="F9" s="4">
        <v>40</v>
      </c>
      <c r="G9" s="4">
        <v>1296</v>
      </c>
      <c r="H9" s="4">
        <v>0.50900000000000001</v>
      </c>
      <c r="I9" s="4">
        <v>5.5</v>
      </c>
      <c r="J9" s="4">
        <v>0</v>
      </c>
      <c r="K9" s="4">
        <v>0.98799999999999999</v>
      </c>
      <c r="L9" s="4">
        <v>0.47899999999999998</v>
      </c>
      <c r="M9" s="4">
        <v>0.35599999999999998</v>
      </c>
      <c r="N9" s="4">
        <v>0.12</v>
      </c>
      <c r="O9" s="4">
        <v>3.4000000000000002E-2</v>
      </c>
      <c r="P9" s="4">
        <v>1.2E-2</v>
      </c>
      <c r="Q9" s="4">
        <v>0</v>
      </c>
      <c r="R9" s="4">
        <v>0.51600000000000001</v>
      </c>
      <c r="S9" s="4">
        <v>0.63500000000000001</v>
      </c>
      <c r="T9" s="4">
        <v>0.44800000000000001</v>
      </c>
      <c r="U9" s="4">
        <v>0.308</v>
      </c>
      <c r="V9" s="4">
        <v>0.27300000000000002</v>
      </c>
      <c r="W9" s="4">
        <v>0</v>
      </c>
      <c r="X9" s="4">
        <v>0</v>
      </c>
      <c r="Y9" s="4">
        <v>0.60199999999999998</v>
      </c>
      <c r="Z9" s="4">
        <v>0</v>
      </c>
      <c r="AA9" s="4">
        <v>0</v>
      </c>
      <c r="AB9" s="4">
        <v>0</v>
      </c>
      <c r="AC9" s="4">
        <v>0</v>
      </c>
      <c r="AD9" s="10">
        <f t="shared" si="1"/>
        <v>0.59477599999999997</v>
      </c>
      <c r="AE9" s="9"/>
      <c r="AF9" s="9"/>
      <c r="AG9" s="12">
        <f t="shared" si="2"/>
        <v>80.100000000000009</v>
      </c>
      <c r="AH9" s="12">
        <f t="shared" si="0"/>
        <v>96.7</v>
      </c>
      <c r="AI9" s="12">
        <f t="shared" si="0"/>
        <v>87.8</v>
      </c>
      <c r="AJ9" s="12">
        <f t="shared" si="0"/>
        <v>7.6</v>
      </c>
      <c r="AK9" s="12"/>
      <c r="AL9" s="12">
        <f t="shared" si="0"/>
        <v>90.3</v>
      </c>
      <c r="AM9" s="12">
        <f t="shared" si="0"/>
        <v>93.5</v>
      </c>
      <c r="AN9" s="12">
        <f t="shared" si="0"/>
        <v>78.2</v>
      </c>
      <c r="AO9" s="12">
        <f t="shared" si="0"/>
        <v>64.7</v>
      </c>
      <c r="AP9" s="12">
        <f t="shared" si="0"/>
        <v>23.7</v>
      </c>
      <c r="AQ9" s="12">
        <f t="shared" si="0"/>
        <v>9.6</v>
      </c>
      <c r="AR9" s="12"/>
      <c r="AS9" s="12">
        <f t="shared" si="0"/>
        <v>73</v>
      </c>
      <c r="AT9" s="12">
        <f t="shared" si="0"/>
        <v>43.5</v>
      </c>
      <c r="AU9" s="12">
        <f t="shared" si="0"/>
        <v>65.3</v>
      </c>
      <c r="AV9" s="12">
        <f t="shared" si="0"/>
        <v>43.5</v>
      </c>
      <c r="AW9" s="12">
        <f t="shared" si="0"/>
        <v>39.1</v>
      </c>
      <c r="AX9" s="12">
        <f t="shared" si="0"/>
        <v>0</v>
      </c>
      <c r="AY9" s="12"/>
      <c r="AZ9" s="12">
        <f t="shared" si="3"/>
        <v>58.4</v>
      </c>
      <c r="BA9" s="12">
        <f t="shared" si="4"/>
        <v>100</v>
      </c>
      <c r="BB9" s="12"/>
      <c r="BC9" s="12">
        <f t="shared" si="5"/>
        <v>0</v>
      </c>
      <c r="BD9" s="12">
        <f t="shared" si="6"/>
        <v>0</v>
      </c>
      <c r="BE9" s="12">
        <f t="shared" si="7"/>
        <v>77.599999999999994</v>
      </c>
    </row>
    <row r="10" spans="1:57" ht="14.25">
      <c r="A10" s="1" t="s">
        <v>94</v>
      </c>
      <c r="B10" s="3" t="s">
        <v>90</v>
      </c>
      <c r="C10" s="4" t="s">
        <v>8</v>
      </c>
      <c r="D10" s="4">
        <v>38</v>
      </c>
      <c r="E10" s="4">
        <v>1291</v>
      </c>
      <c r="F10" s="4">
        <v>38</v>
      </c>
      <c r="G10" s="4">
        <v>1291</v>
      </c>
      <c r="H10" s="4">
        <v>0.42299999999999999</v>
      </c>
      <c r="I10" s="4">
        <v>16.7</v>
      </c>
      <c r="J10" s="4">
        <v>0</v>
      </c>
      <c r="K10" s="4">
        <v>0.45500000000000002</v>
      </c>
      <c r="L10" s="4">
        <v>9.0999999999999998E-2</v>
      </c>
      <c r="M10" s="4">
        <v>0.28100000000000003</v>
      </c>
      <c r="N10" s="4">
        <v>4.7E-2</v>
      </c>
      <c r="O10" s="4">
        <v>3.5999999999999997E-2</v>
      </c>
      <c r="P10" s="4">
        <v>0.54500000000000004</v>
      </c>
      <c r="Q10" s="4">
        <v>0</v>
      </c>
      <c r="R10" s="4">
        <v>0.48799999999999999</v>
      </c>
      <c r="S10" s="4">
        <v>0.76</v>
      </c>
      <c r="T10" s="4">
        <v>0.45500000000000002</v>
      </c>
      <c r="U10" s="4">
        <v>0.38500000000000001</v>
      </c>
      <c r="V10" s="4">
        <v>0.2</v>
      </c>
      <c r="W10" s="4">
        <v>0.36799999999999999</v>
      </c>
      <c r="X10" s="4">
        <v>0</v>
      </c>
      <c r="Y10" s="4">
        <v>0.377</v>
      </c>
      <c r="Z10" s="4">
        <v>0.81799999999999995</v>
      </c>
      <c r="AA10" s="4">
        <v>0</v>
      </c>
      <c r="AB10" s="4">
        <v>0.154</v>
      </c>
      <c r="AC10" s="4">
        <v>0.39100000000000001</v>
      </c>
      <c r="AD10" s="10">
        <f t="shared" si="1"/>
        <v>0.61734500000000003</v>
      </c>
      <c r="AE10" s="9"/>
      <c r="AF10" s="9"/>
      <c r="AG10" s="12">
        <f t="shared" si="2"/>
        <v>65.3</v>
      </c>
      <c r="AH10" s="12">
        <f t="shared" si="0"/>
        <v>96.1</v>
      </c>
      <c r="AI10" s="12">
        <f t="shared" si="0"/>
        <v>54.400000000000006</v>
      </c>
      <c r="AJ10" s="12">
        <f t="shared" si="0"/>
        <v>72.399999999999991</v>
      </c>
      <c r="AK10" s="12"/>
      <c r="AL10" s="12">
        <f t="shared" si="0"/>
        <v>18.5</v>
      </c>
      <c r="AM10" s="12">
        <f t="shared" si="0"/>
        <v>24.3</v>
      </c>
      <c r="AN10" s="12">
        <f t="shared" si="0"/>
        <v>60.8</v>
      </c>
      <c r="AO10" s="12">
        <f t="shared" si="0"/>
        <v>28.199999999999996</v>
      </c>
      <c r="AP10" s="12">
        <f t="shared" si="0"/>
        <v>25</v>
      </c>
      <c r="AQ10" s="12">
        <f t="shared" si="0"/>
        <v>82</v>
      </c>
      <c r="AR10" s="12"/>
      <c r="AS10" s="12">
        <f t="shared" si="0"/>
        <v>56.999999999999993</v>
      </c>
      <c r="AT10" s="12">
        <f t="shared" si="0"/>
        <v>84.6</v>
      </c>
      <c r="AU10" s="12">
        <f t="shared" si="0"/>
        <v>67.300000000000011</v>
      </c>
      <c r="AV10" s="12">
        <f t="shared" si="0"/>
        <v>57.599999999999994</v>
      </c>
      <c r="AW10" s="12">
        <f t="shared" si="0"/>
        <v>25.6</v>
      </c>
      <c r="AX10" s="12">
        <f t="shared" si="0"/>
        <v>78.8</v>
      </c>
      <c r="AY10" s="12"/>
      <c r="AZ10" s="12">
        <f t="shared" si="3"/>
        <v>80.2</v>
      </c>
      <c r="BA10" s="12">
        <f t="shared" si="4"/>
        <v>68.599999999999994</v>
      </c>
      <c r="BB10" s="12"/>
      <c r="BC10" s="12">
        <f t="shared" si="5"/>
        <v>45.5</v>
      </c>
      <c r="BD10" s="12">
        <f t="shared" si="6"/>
        <v>74.3</v>
      </c>
      <c r="BE10" s="12">
        <f t="shared" si="7"/>
        <v>73.8</v>
      </c>
    </row>
    <row r="11" spans="1:57" ht="14.25">
      <c r="A11" s="1" t="s">
        <v>95</v>
      </c>
      <c r="B11" s="3" t="s">
        <v>83</v>
      </c>
      <c r="C11" s="4" t="s">
        <v>8</v>
      </c>
      <c r="D11" s="4">
        <v>40</v>
      </c>
      <c r="E11" s="4">
        <v>1280</v>
      </c>
      <c r="F11" s="4">
        <v>40</v>
      </c>
      <c r="G11" s="4">
        <v>1280</v>
      </c>
      <c r="H11" s="4">
        <v>0.46800000000000003</v>
      </c>
      <c r="I11" s="4">
        <v>15.3</v>
      </c>
      <c r="J11" s="4">
        <v>0</v>
      </c>
      <c r="K11" s="4">
        <v>0.55000000000000004</v>
      </c>
      <c r="L11" s="4">
        <v>0.25600000000000001</v>
      </c>
      <c r="M11" s="4">
        <v>0.121</v>
      </c>
      <c r="N11" s="4">
        <v>3.6999999999999998E-2</v>
      </c>
      <c r="O11" s="4">
        <v>0.13600000000000001</v>
      </c>
      <c r="P11" s="4">
        <v>0.45</v>
      </c>
      <c r="Q11" s="4">
        <v>0</v>
      </c>
      <c r="R11" s="4">
        <v>0.52300000000000002</v>
      </c>
      <c r="S11" s="4">
        <v>0.63</v>
      </c>
      <c r="T11" s="4">
        <v>0.45200000000000001</v>
      </c>
      <c r="U11" s="4">
        <v>0.40899999999999997</v>
      </c>
      <c r="V11" s="4">
        <v>0.41499999999999998</v>
      </c>
      <c r="W11" s="4">
        <v>0.40200000000000002</v>
      </c>
      <c r="X11" s="4">
        <v>0</v>
      </c>
      <c r="Y11" s="4">
        <v>0.68799999999999994</v>
      </c>
      <c r="Z11" s="4">
        <v>0.82599999999999996</v>
      </c>
      <c r="AA11" s="4">
        <v>0</v>
      </c>
      <c r="AB11" s="4">
        <v>0.22900000000000001</v>
      </c>
      <c r="AC11" s="4">
        <v>0.45200000000000001</v>
      </c>
      <c r="AD11" s="10">
        <f t="shared" si="1"/>
        <v>0.75009999999999999</v>
      </c>
      <c r="AE11" s="9"/>
      <c r="AF11" s="9"/>
      <c r="AG11" s="12">
        <f t="shared" si="2"/>
        <v>80.100000000000009</v>
      </c>
      <c r="AH11" s="12">
        <f t="shared" si="0"/>
        <v>95.5</v>
      </c>
      <c r="AI11" s="12">
        <f t="shared" si="0"/>
        <v>73.7</v>
      </c>
      <c r="AJ11" s="12">
        <f t="shared" si="0"/>
        <v>62.1</v>
      </c>
      <c r="AK11" s="12"/>
      <c r="AL11" s="12">
        <f t="shared" si="0"/>
        <v>30.7</v>
      </c>
      <c r="AM11" s="12">
        <f t="shared" si="0"/>
        <v>69.8</v>
      </c>
      <c r="AN11" s="12">
        <f t="shared" si="0"/>
        <v>14.7</v>
      </c>
      <c r="AO11" s="12">
        <f t="shared" si="0"/>
        <v>21.7</v>
      </c>
      <c r="AP11" s="12">
        <f t="shared" si="0"/>
        <v>80.100000000000009</v>
      </c>
      <c r="AQ11" s="12">
        <f t="shared" si="0"/>
        <v>69.8</v>
      </c>
      <c r="AR11" s="12"/>
      <c r="AS11" s="12">
        <f t="shared" si="0"/>
        <v>75.599999999999994</v>
      </c>
      <c r="AT11" s="12">
        <f t="shared" si="0"/>
        <v>41.6</v>
      </c>
      <c r="AU11" s="12">
        <f t="shared" si="0"/>
        <v>66</v>
      </c>
      <c r="AV11" s="12">
        <f t="shared" si="0"/>
        <v>66</v>
      </c>
      <c r="AW11" s="12">
        <f t="shared" si="0"/>
        <v>74.3</v>
      </c>
      <c r="AX11" s="12">
        <f t="shared" si="0"/>
        <v>89.1</v>
      </c>
      <c r="AY11" s="12"/>
      <c r="AZ11" s="12">
        <f t="shared" si="3"/>
        <v>44.3</v>
      </c>
      <c r="BA11" s="12">
        <f t="shared" si="4"/>
        <v>68</v>
      </c>
      <c r="BB11" s="12"/>
      <c r="BC11" s="12">
        <f t="shared" si="5"/>
        <v>64.099999999999994</v>
      </c>
      <c r="BD11" s="12">
        <f t="shared" si="6"/>
        <v>83.899999999999991</v>
      </c>
      <c r="BE11" s="12">
        <f t="shared" si="7"/>
        <v>45.599999999999994</v>
      </c>
    </row>
    <row r="12" spans="1:57" ht="14.25">
      <c r="A12" s="1" t="s">
        <v>96</v>
      </c>
      <c r="B12" s="3" t="s">
        <v>93</v>
      </c>
      <c r="C12" s="4" t="s">
        <v>97</v>
      </c>
      <c r="D12" s="4">
        <v>40</v>
      </c>
      <c r="E12" s="4">
        <v>1271</v>
      </c>
      <c r="F12" s="4">
        <v>40</v>
      </c>
      <c r="G12" s="4">
        <v>1271</v>
      </c>
      <c r="H12" s="4">
        <v>0.41499999999999998</v>
      </c>
      <c r="I12" s="4">
        <v>15.1</v>
      </c>
      <c r="J12" s="4">
        <v>0</v>
      </c>
      <c r="K12" s="4">
        <v>0.61399999999999999</v>
      </c>
      <c r="L12" s="4">
        <v>0.19600000000000001</v>
      </c>
      <c r="M12" s="4">
        <v>0.155</v>
      </c>
      <c r="N12" s="4">
        <v>0.153</v>
      </c>
      <c r="O12" s="4">
        <v>0.114</v>
      </c>
      <c r="P12" s="4">
        <v>0.38600000000000001</v>
      </c>
      <c r="Q12" s="4">
        <v>0</v>
      </c>
      <c r="R12" s="4">
        <v>0.49</v>
      </c>
      <c r="S12" s="4">
        <v>0.71</v>
      </c>
      <c r="T12" s="4">
        <v>0.38</v>
      </c>
      <c r="U12" s="4">
        <v>0.41</v>
      </c>
      <c r="V12" s="4">
        <v>0.36199999999999999</v>
      </c>
      <c r="W12" s="4">
        <v>0.29399999999999998</v>
      </c>
      <c r="X12" s="4">
        <v>0</v>
      </c>
      <c r="Y12" s="4">
        <v>0.64900000000000002</v>
      </c>
      <c r="Z12" s="4">
        <v>0.89700000000000002</v>
      </c>
      <c r="AA12" s="4">
        <v>0</v>
      </c>
      <c r="AB12" s="4">
        <v>0.24399999999999999</v>
      </c>
      <c r="AC12" s="4">
        <v>0.188</v>
      </c>
      <c r="AD12" s="10">
        <f t="shared" si="1"/>
        <v>0.74472800000000006</v>
      </c>
      <c r="AE12" s="9"/>
      <c r="AF12" s="9"/>
      <c r="AG12" s="12">
        <f t="shared" si="2"/>
        <v>80.100000000000009</v>
      </c>
      <c r="AH12" s="12">
        <f t="shared" si="0"/>
        <v>94.8</v>
      </c>
      <c r="AI12" s="12">
        <f t="shared" si="0"/>
        <v>48</v>
      </c>
      <c r="AJ12" s="12">
        <f t="shared" si="0"/>
        <v>58.3</v>
      </c>
      <c r="AK12" s="12"/>
      <c r="AL12" s="12">
        <f t="shared" si="0"/>
        <v>46.7</v>
      </c>
      <c r="AM12" s="12">
        <f t="shared" si="0"/>
        <v>52.5</v>
      </c>
      <c r="AN12" s="12">
        <f t="shared" si="0"/>
        <v>25</v>
      </c>
      <c r="AO12" s="12">
        <f t="shared" si="0"/>
        <v>81.399999999999991</v>
      </c>
      <c r="AP12" s="12">
        <f t="shared" si="0"/>
        <v>67.300000000000011</v>
      </c>
      <c r="AQ12" s="12">
        <f t="shared" si="0"/>
        <v>53.800000000000004</v>
      </c>
      <c r="AR12" s="12"/>
      <c r="AS12" s="12">
        <f t="shared" si="0"/>
        <v>58.3</v>
      </c>
      <c r="AT12" s="12">
        <f t="shared" si="0"/>
        <v>69.199999999999989</v>
      </c>
      <c r="AU12" s="12">
        <f t="shared" si="0"/>
        <v>41</v>
      </c>
      <c r="AV12" s="12">
        <f t="shared" si="0"/>
        <v>66.600000000000009</v>
      </c>
      <c r="AW12" s="12">
        <f t="shared" si="0"/>
        <v>58.3</v>
      </c>
      <c r="AX12" s="12">
        <f t="shared" si="0"/>
        <v>48.699999999999996</v>
      </c>
      <c r="AY12" s="12"/>
      <c r="AZ12" s="12">
        <f t="shared" si="3"/>
        <v>50.7</v>
      </c>
      <c r="BA12" s="12">
        <f t="shared" si="4"/>
        <v>56.5</v>
      </c>
      <c r="BB12" s="12"/>
      <c r="BC12" s="12">
        <f t="shared" si="5"/>
        <v>67.900000000000006</v>
      </c>
      <c r="BD12" s="12">
        <f t="shared" si="6"/>
        <v>34.599999999999994</v>
      </c>
      <c r="BE12" s="12">
        <f t="shared" si="7"/>
        <v>47.5</v>
      </c>
    </row>
    <row r="13" spans="1:57" ht="14.25">
      <c r="A13" s="1" t="s">
        <v>98</v>
      </c>
      <c r="B13" s="3" t="s">
        <v>99</v>
      </c>
      <c r="C13" s="4" t="s">
        <v>8</v>
      </c>
      <c r="D13" s="4">
        <v>38</v>
      </c>
      <c r="E13" s="4">
        <v>1265</v>
      </c>
      <c r="F13" s="4">
        <v>38</v>
      </c>
      <c r="G13" s="4">
        <v>1265</v>
      </c>
      <c r="H13" s="4">
        <v>0.39700000000000002</v>
      </c>
      <c r="I13" s="4">
        <v>14.9</v>
      </c>
      <c r="J13" s="4">
        <v>0</v>
      </c>
      <c r="K13" s="4">
        <v>0.627</v>
      </c>
      <c r="L13" s="4">
        <v>0.13800000000000001</v>
      </c>
      <c r="M13" s="4">
        <v>0.25800000000000001</v>
      </c>
      <c r="N13" s="4">
        <v>9.0999999999999998E-2</v>
      </c>
      <c r="O13" s="4">
        <v>0.13800000000000001</v>
      </c>
      <c r="P13" s="4">
        <v>0.373</v>
      </c>
      <c r="Q13" s="4">
        <v>0</v>
      </c>
      <c r="R13" s="4">
        <v>0.45</v>
      </c>
      <c r="S13" s="4">
        <v>0.623</v>
      </c>
      <c r="T13" s="4">
        <v>0.40400000000000003</v>
      </c>
      <c r="U13" s="4">
        <v>0.314</v>
      </c>
      <c r="V13" s="4">
        <v>0.45300000000000001</v>
      </c>
      <c r="W13" s="4">
        <v>0.308</v>
      </c>
      <c r="X13" s="4">
        <v>0</v>
      </c>
      <c r="Y13" s="4">
        <v>0.27800000000000002</v>
      </c>
      <c r="Z13" s="4">
        <v>0.63600000000000001</v>
      </c>
      <c r="AA13" s="4">
        <v>0</v>
      </c>
      <c r="AB13" s="4">
        <v>2.1000000000000001E-2</v>
      </c>
      <c r="AC13" s="4">
        <v>1</v>
      </c>
      <c r="AD13" s="10">
        <f t="shared" si="1"/>
        <v>0.41153400000000001</v>
      </c>
      <c r="AE13" s="9"/>
      <c r="AF13" s="9"/>
      <c r="AG13" s="12">
        <f t="shared" si="2"/>
        <v>65.3</v>
      </c>
      <c r="AH13" s="12">
        <f t="shared" si="0"/>
        <v>94.199999999999989</v>
      </c>
      <c r="AI13" s="12">
        <f t="shared" si="0"/>
        <v>35.199999999999996</v>
      </c>
      <c r="AJ13" s="12">
        <f t="shared" si="0"/>
        <v>57.599999999999994</v>
      </c>
      <c r="AK13" s="12"/>
      <c r="AL13" s="12">
        <f t="shared" si="0"/>
        <v>50</v>
      </c>
      <c r="AM13" s="12">
        <f t="shared" si="0"/>
        <v>37.1</v>
      </c>
      <c r="AN13" s="12">
        <f t="shared" si="0"/>
        <v>56.399999999999991</v>
      </c>
      <c r="AO13" s="12">
        <f t="shared" si="0"/>
        <v>50.6</v>
      </c>
      <c r="AP13" s="12">
        <f t="shared" si="0"/>
        <v>81.399999999999991</v>
      </c>
      <c r="AQ13" s="12">
        <f t="shared" si="0"/>
        <v>50</v>
      </c>
      <c r="AR13" s="12"/>
      <c r="AS13" s="12">
        <f t="shared" si="0"/>
        <v>39.1</v>
      </c>
      <c r="AT13" s="12">
        <f t="shared" si="0"/>
        <v>37.799999999999997</v>
      </c>
      <c r="AU13" s="12">
        <f t="shared" si="0"/>
        <v>49.3</v>
      </c>
      <c r="AV13" s="12">
        <f t="shared" si="0"/>
        <v>46.7</v>
      </c>
      <c r="AW13" s="12">
        <f t="shared" si="0"/>
        <v>82</v>
      </c>
      <c r="AX13" s="12">
        <f t="shared" si="0"/>
        <v>51.9</v>
      </c>
      <c r="AY13" s="12"/>
      <c r="AZ13" s="12">
        <f t="shared" si="3"/>
        <v>89.2</v>
      </c>
      <c r="BA13" s="12">
        <f t="shared" si="4"/>
        <v>80.8</v>
      </c>
      <c r="BB13" s="12"/>
      <c r="BC13" s="12">
        <f t="shared" si="5"/>
        <v>17.899999999999999</v>
      </c>
      <c r="BD13" s="12">
        <f t="shared" si="6"/>
        <v>98.7</v>
      </c>
      <c r="BE13" s="12">
        <f t="shared" si="7"/>
        <v>92.4</v>
      </c>
    </row>
    <row r="14" spans="1:57" ht="14.25">
      <c r="A14" s="1" t="s">
        <v>100</v>
      </c>
      <c r="B14" s="3" t="s">
        <v>101</v>
      </c>
      <c r="C14" s="4" t="s">
        <v>8</v>
      </c>
      <c r="D14" s="4">
        <v>40</v>
      </c>
      <c r="E14" s="4">
        <v>1262</v>
      </c>
      <c r="F14" s="4">
        <v>40</v>
      </c>
      <c r="G14" s="4">
        <v>1262</v>
      </c>
      <c r="H14" s="4">
        <v>0.42699999999999999</v>
      </c>
      <c r="I14" s="4">
        <v>11.8</v>
      </c>
      <c r="J14" s="4">
        <v>0</v>
      </c>
      <c r="K14" s="4">
        <v>0.73699999999999999</v>
      </c>
      <c r="L14" s="4">
        <v>0.216</v>
      </c>
      <c r="M14" s="4">
        <v>0.33300000000000002</v>
      </c>
      <c r="N14" s="4">
        <v>0.108</v>
      </c>
      <c r="O14" s="4">
        <v>0.08</v>
      </c>
      <c r="P14" s="4">
        <v>0.26300000000000001</v>
      </c>
      <c r="Q14" s="4">
        <v>0</v>
      </c>
      <c r="R14" s="4">
        <v>0.47599999999999998</v>
      </c>
      <c r="S14" s="4">
        <v>0.67300000000000004</v>
      </c>
      <c r="T14" s="4">
        <v>0.38800000000000001</v>
      </c>
      <c r="U14" s="4">
        <v>0.47299999999999998</v>
      </c>
      <c r="V14" s="4">
        <v>0.317</v>
      </c>
      <c r="W14" s="4">
        <v>0.29099999999999998</v>
      </c>
      <c r="X14" s="4">
        <v>0</v>
      </c>
      <c r="Y14" s="4">
        <v>0.44700000000000001</v>
      </c>
      <c r="Z14" s="4">
        <v>0.71799999999999997</v>
      </c>
      <c r="AA14" s="4">
        <v>0</v>
      </c>
      <c r="AB14" s="4">
        <v>0.11899999999999999</v>
      </c>
      <c r="AC14" s="4">
        <v>0.313</v>
      </c>
      <c r="AD14" s="10">
        <f t="shared" si="1"/>
        <v>0.51827299999999998</v>
      </c>
      <c r="AE14" s="9"/>
      <c r="AF14" s="9"/>
      <c r="AG14" s="12">
        <f t="shared" si="2"/>
        <v>80.100000000000009</v>
      </c>
      <c r="AH14" s="12">
        <f t="shared" si="0"/>
        <v>93.5</v>
      </c>
      <c r="AI14" s="12">
        <f t="shared" si="0"/>
        <v>56.999999999999993</v>
      </c>
      <c r="AJ14" s="12">
        <f t="shared" si="0"/>
        <v>35.199999999999996</v>
      </c>
      <c r="AK14" s="12"/>
      <c r="AL14" s="12">
        <f t="shared" si="0"/>
        <v>64.099999999999994</v>
      </c>
      <c r="AM14" s="12">
        <f t="shared" si="0"/>
        <v>60.8</v>
      </c>
      <c r="AN14" s="12">
        <f t="shared" si="0"/>
        <v>73</v>
      </c>
      <c r="AO14" s="12">
        <f t="shared" si="0"/>
        <v>58.3</v>
      </c>
      <c r="AP14" s="12">
        <f t="shared" si="0"/>
        <v>51.9</v>
      </c>
      <c r="AQ14" s="12">
        <f t="shared" si="0"/>
        <v>36.5</v>
      </c>
      <c r="AR14" s="12"/>
      <c r="AS14" s="12">
        <f t="shared" si="0"/>
        <v>50.6</v>
      </c>
      <c r="AT14" s="12">
        <f t="shared" si="0"/>
        <v>57.599999999999994</v>
      </c>
      <c r="AU14" s="12">
        <f t="shared" si="0"/>
        <v>44.2</v>
      </c>
      <c r="AV14" s="12">
        <f t="shared" si="0"/>
        <v>81.399999999999991</v>
      </c>
      <c r="AW14" s="12">
        <f t="shared" si="0"/>
        <v>48</v>
      </c>
      <c r="AX14" s="12">
        <f t="shared" si="0"/>
        <v>45.5</v>
      </c>
      <c r="AY14" s="12"/>
      <c r="AZ14" s="12">
        <f t="shared" si="3"/>
        <v>74.400000000000006</v>
      </c>
      <c r="BA14" s="12">
        <f t="shared" si="4"/>
        <v>75</v>
      </c>
      <c r="BB14" s="12"/>
      <c r="BC14" s="12">
        <f t="shared" si="5"/>
        <v>34.599999999999994</v>
      </c>
      <c r="BD14" s="12">
        <f t="shared" si="6"/>
        <v>54.400000000000006</v>
      </c>
      <c r="BE14" s="12">
        <f t="shared" si="7"/>
        <v>85.3</v>
      </c>
    </row>
    <row r="15" spans="1:57" ht="14.25">
      <c r="A15" s="1" t="s">
        <v>102</v>
      </c>
      <c r="B15" s="3" t="s">
        <v>101</v>
      </c>
      <c r="C15" s="4" t="s">
        <v>8</v>
      </c>
      <c r="D15" s="4">
        <v>37</v>
      </c>
      <c r="E15" s="4">
        <v>1246</v>
      </c>
      <c r="F15" s="4">
        <v>37</v>
      </c>
      <c r="G15" s="4">
        <v>1246</v>
      </c>
      <c r="H15" s="4">
        <v>0.36</v>
      </c>
      <c r="I15" s="4">
        <v>15.6</v>
      </c>
      <c r="J15" s="4">
        <v>0</v>
      </c>
      <c r="K15" s="4">
        <v>0.65400000000000003</v>
      </c>
      <c r="L15" s="4">
        <v>9.2999999999999999E-2</v>
      </c>
      <c r="M15" s="4">
        <v>0.193</v>
      </c>
      <c r="N15" s="4">
        <v>0.19900000000000001</v>
      </c>
      <c r="O15" s="4">
        <v>0.16900000000000001</v>
      </c>
      <c r="P15" s="4">
        <v>0.34599999999999997</v>
      </c>
      <c r="Q15" s="4">
        <v>0</v>
      </c>
      <c r="R15" s="4">
        <v>0.40500000000000003</v>
      </c>
      <c r="S15" s="4">
        <v>0.56899999999999995</v>
      </c>
      <c r="T15" s="4">
        <v>0.35</v>
      </c>
      <c r="U15" s="4">
        <v>0.35499999999999998</v>
      </c>
      <c r="V15" s="4">
        <v>0.438</v>
      </c>
      <c r="W15" s="4">
        <v>0.27400000000000002</v>
      </c>
      <c r="X15" s="4">
        <v>0</v>
      </c>
      <c r="Y15" s="4">
        <v>0.40600000000000003</v>
      </c>
      <c r="Z15" s="4">
        <v>0.76300000000000001</v>
      </c>
      <c r="AA15" s="4">
        <v>0</v>
      </c>
      <c r="AB15" s="4">
        <v>0.126</v>
      </c>
      <c r="AC15" s="4">
        <v>0.37</v>
      </c>
      <c r="AD15" s="10">
        <f t="shared" si="1"/>
        <v>0.52952200000000005</v>
      </c>
      <c r="AE15" s="9"/>
      <c r="AF15" s="9"/>
      <c r="AG15" s="12">
        <f t="shared" si="2"/>
        <v>56.999999999999993</v>
      </c>
      <c r="AH15" s="12">
        <f t="shared" si="0"/>
        <v>92.9</v>
      </c>
      <c r="AI15" s="12">
        <f t="shared" si="0"/>
        <v>24.3</v>
      </c>
      <c r="AJ15" s="12">
        <f t="shared" si="0"/>
        <v>64.099999999999994</v>
      </c>
      <c r="AK15" s="12"/>
      <c r="AL15" s="12">
        <f t="shared" si="0"/>
        <v>54.400000000000006</v>
      </c>
      <c r="AM15" s="12">
        <f t="shared" si="0"/>
        <v>25</v>
      </c>
      <c r="AN15" s="12">
        <f t="shared" si="0"/>
        <v>35.799999999999997</v>
      </c>
      <c r="AO15" s="12">
        <f t="shared" si="0"/>
        <v>92.300000000000011</v>
      </c>
      <c r="AP15" s="12">
        <f t="shared" si="0"/>
        <v>90.3</v>
      </c>
      <c r="AQ15" s="12">
        <f t="shared" si="0"/>
        <v>46.1</v>
      </c>
      <c r="AR15" s="12"/>
      <c r="AS15" s="12">
        <f t="shared" si="0"/>
        <v>23</v>
      </c>
      <c r="AT15" s="12">
        <f t="shared" si="0"/>
        <v>25</v>
      </c>
      <c r="AU15" s="12">
        <f t="shared" si="0"/>
        <v>34.599999999999994</v>
      </c>
      <c r="AV15" s="12">
        <f t="shared" si="0"/>
        <v>53.2</v>
      </c>
      <c r="AW15" s="12">
        <f t="shared" si="0"/>
        <v>78.2</v>
      </c>
      <c r="AX15" s="12">
        <f t="shared" si="0"/>
        <v>41.6</v>
      </c>
      <c r="AY15" s="12"/>
      <c r="AZ15" s="12">
        <f t="shared" si="3"/>
        <v>78.3</v>
      </c>
      <c r="BA15" s="12">
        <f t="shared" si="4"/>
        <v>71.800000000000011</v>
      </c>
      <c r="BB15" s="12"/>
      <c r="BC15" s="12">
        <f t="shared" si="5"/>
        <v>37.1</v>
      </c>
      <c r="BD15" s="12">
        <f t="shared" si="6"/>
        <v>70.5</v>
      </c>
      <c r="BE15" s="12">
        <f t="shared" si="7"/>
        <v>84</v>
      </c>
    </row>
    <row r="16" spans="1:57" ht="14.25">
      <c r="A16" s="1" t="s">
        <v>103</v>
      </c>
      <c r="B16" s="3" t="s">
        <v>104</v>
      </c>
      <c r="C16" s="4" t="s">
        <v>86</v>
      </c>
      <c r="D16" s="4">
        <v>38</v>
      </c>
      <c r="E16" s="4">
        <v>1243</v>
      </c>
      <c r="F16" s="4">
        <v>38</v>
      </c>
      <c r="G16" s="4">
        <v>1243</v>
      </c>
      <c r="H16" s="4">
        <v>0.45800000000000002</v>
      </c>
      <c r="I16" s="4">
        <v>12.2</v>
      </c>
      <c r="J16" s="4">
        <v>0</v>
      </c>
      <c r="K16" s="4">
        <v>0.73</v>
      </c>
      <c r="L16" s="4">
        <v>0.161</v>
      </c>
      <c r="M16" s="4">
        <v>0.33200000000000002</v>
      </c>
      <c r="N16" s="4">
        <v>0.189</v>
      </c>
      <c r="O16" s="4">
        <v>4.8000000000000001E-2</v>
      </c>
      <c r="P16" s="4">
        <v>0.27</v>
      </c>
      <c r="Q16" s="4">
        <v>0</v>
      </c>
      <c r="R16" s="4">
        <v>0.51900000000000002</v>
      </c>
      <c r="S16" s="4">
        <v>0.753</v>
      </c>
      <c r="T16" s="4">
        <v>0.505</v>
      </c>
      <c r="U16" s="4">
        <v>0.40400000000000003</v>
      </c>
      <c r="V16" s="4">
        <v>0.28599999999999998</v>
      </c>
      <c r="W16" s="4">
        <v>0.29499999999999998</v>
      </c>
      <c r="X16" s="4">
        <v>0</v>
      </c>
      <c r="Y16" s="4">
        <v>0.749</v>
      </c>
      <c r="Z16" s="4">
        <v>0.87</v>
      </c>
      <c r="AA16" s="4">
        <v>0</v>
      </c>
      <c r="AB16" s="4">
        <v>0.16700000000000001</v>
      </c>
      <c r="AC16" s="4">
        <v>0.34599999999999997</v>
      </c>
      <c r="AD16" s="10">
        <f t="shared" si="1"/>
        <v>0.78166999999999998</v>
      </c>
      <c r="AE16" s="9"/>
      <c r="AF16" s="9"/>
      <c r="AG16" s="12">
        <f t="shared" si="2"/>
        <v>65.3</v>
      </c>
      <c r="AH16" s="12">
        <f t="shared" si="0"/>
        <v>92.300000000000011</v>
      </c>
      <c r="AI16" s="12">
        <f t="shared" si="0"/>
        <v>70.5</v>
      </c>
      <c r="AJ16" s="12">
        <f t="shared" si="0"/>
        <v>38.4</v>
      </c>
      <c r="AK16" s="12"/>
      <c r="AL16" s="12">
        <f t="shared" si="0"/>
        <v>62.8</v>
      </c>
      <c r="AM16" s="12">
        <f t="shared" si="0"/>
        <v>44.2</v>
      </c>
      <c r="AN16" s="12">
        <f t="shared" si="0"/>
        <v>71.7</v>
      </c>
      <c r="AO16" s="12">
        <f t="shared" si="0"/>
        <v>90.3</v>
      </c>
      <c r="AP16" s="12">
        <f t="shared" si="0"/>
        <v>33.300000000000004</v>
      </c>
      <c r="AQ16" s="12">
        <f t="shared" si="0"/>
        <v>37.799999999999997</v>
      </c>
      <c r="AR16" s="12"/>
      <c r="AS16" s="12">
        <f t="shared" si="0"/>
        <v>74.3</v>
      </c>
      <c r="AT16" s="12">
        <f t="shared" si="0"/>
        <v>83.3</v>
      </c>
      <c r="AU16" s="12">
        <f t="shared" si="0"/>
        <v>86.5</v>
      </c>
      <c r="AV16" s="12">
        <f t="shared" si="0"/>
        <v>64.7</v>
      </c>
      <c r="AW16" s="12">
        <f t="shared" si="0"/>
        <v>40.300000000000004</v>
      </c>
      <c r="AX16" s="12">
        <f t="shared" si="0"/>
        <v>49.3</v>
      </c>
      <c r="AY16" s="12"/>
      <c r="AZ16" s="12">
        <f t="shared" si="3"/>
        <v>26.299999999999997</v>
      </c>
      <c r="BA16" s="12">
        <f t="shared" si="4"/>
        <v>60.3</v>
      </c>
      <c r="BB16" s="12"/>
      <c r="BC16" s="12">
        <f t="shared" si="5"/>
        <v>50.6</v>
      </c>
      <c r="BD16" s="12">
        <f t="shared" si="6"/>
        <v>66.600000000000009</v>
      </c>
      <c r="BE16" s="12">
        <f t="shared" si="7"/>
        <v>35.900000000000006</v>
      </c>
    </row>
    <row r="17" spans="1:57" ht="14.25">
      <c r="A17" s="1" t="s">
        <v>105</v>
      </c>
      <c r="B17" s="3" t="s">
        <v>106</v>
      </c>
      <c r="C17" s="4" t="s">
        <v>8</v>
      </c>
      <c r="D17" s="4">
        <v>39</v>
      </c>
      <c r="E17" s="4">
        <v>1237</v>
      </c>
      <c r="F17" s="4">
        <v>39</v>
      </c>
      <c r="G17" s="4">
        <v>1237</v>
      </c>
      <c r="H17" s="4">
        <v>0.42</v>
      </c>
      <c r="I17" s="4">
        <v>19</v>
      </c>
      <c r="J17" s="4">
        <v>0</v>
      </c>
      <c r="K17" s="4">
        <v>0.377</v>
      </c>
      <c r="L17" s="4">
        <v>8.5000000000000006E-2</v>
      </c>
      <c r="M17" s="4">
        <v>0.126</v>
      </c>
      <c r="N17" s="4">
        <v>6.8000000000000005E-2</v>
      </c>
      <c r="O17" s="4">
        <v>9.9000000000000005E-2</v>
      </c>
      <c r="P17" s="4">
        <v>0.623</v>
      </c>
      <c r="Q17" s="4">
        <v>0</v>
      </c>
      <c r="R17" s="4">
        <v>0.442</v>
      </c>
      <c r="S17" s="4">
        <v>0.629</v>
      </c>
      <c r="T17" s="4">
        <v>0.38500000000000001</v>
      </c>
      <c r="U17" s="4">
        <v>0.39300000000000002</v>
      </c>
      <c r="V17" s="4">
        <v>0.39</v>
      </c>
      <c r="W17" s="4">
        <v>0.40699999999999997</v>
      </c>
      <c r="X17" s="4">
        <v>0</v>
      </c>
      <c r="Y17" s="4">
        <v>0.754</v>
      </c>
      <c r="Z17" s="4">
        <v>0.98099999999999998</v>
      </c>
      <c r="AA17" s="4">
        <v>0</v>
      </c>
      <c r="AB17" s="4">
        <v>0.23599999999999999</v>
      </c>
      <c r="AC17" s="4">
        <v>0.50800000000000001</v>
      </c>
      <c r="AD17" s="10">
        <f t="shared" si="1"/>
        <v>0.89542100000000002</v>
      </c>
      <c r="AE17" s="9"/>
      <c r="AF17" s="9"/>
      <c r="AG17" s="12">
        <f t="shared" si="2"/>
        <v>71.099999999999994</v>
      </c>
      <c r="AH17" s="12">
        <f t="shared" si="0"/>
        <v>91.600000000000009</v>
      </c>
      <c r="AI17" s="12">
        <f t="shared" si="0"/>
        <v>51.9</v>
      </c>
      <c r="AJ17" s="12">
        <f t="shared" si="0"/>
        <v>92.300000000000011</v>
      </c>
      <c r="AK17" s="12"/>
      <c r="AL17" s="12">
        <f t="shared" si="0"/>
        <v>10.199999999999999</v>
      </c>
      <c r="AM17" s="12">
        <f t="shared" si="0"/>
        <v>21.7</v>
      </c>
      <c r="AN17" s="12">
        <f t="shared" si="0"/>
        <v>17.899999999999999</v>
      </c>
      <c r="AO17" s="12">
        <f t="shared" si="0"/>
        <v>37.799999999999997</v>
      </c>
      <c r="AP17" s="12">
        <f t="shared" si="0"/>
        <v>62.8</v>
      </c>
      <c r="AQ17" s="12">
        <f t="shared" si="0"/>
        <v>90.3</v>
      </c>
      <c r="AR17" s="12"/>
      <c r="AS17" s="12">
        <f t="shared" si="0"/>
        <v>36.5</v>
      </c>
      <c r="AT17" s="12">
        <f t="shared" si="0"/>
        <v>41</v>
      </c>
      <c r="AU17" s="12">
        <f t="shared" si="0"/>
        <v>42.3</v>
      </c>
      <c r="AV17" s="12">
        <f t="shared" si="0"/>
        <v>60.8</v>
      </c>
      <c r="AW17" s="12">
        <f t="shared" si="0"/>
        <v>66.600000000000009</v>
      </c>
      <c r="AX17" s="12">
        <f t="shared" si="0"/>
        <v>91.600000000000009</v>
      </c>
      <c r="AY17" s="12"/>
      <c r="AZ17" s="12">
        <f t="shared" si="3"/>
        <v>23.799999999999997</v>
      </c>
      <c r="BA17" s="12">
        <f t="shared" si="4"/>
        <v>39.200000000000003</v>
      </c>
      <c r="BB17" s="12"/>
      <c r="BC17" s="12">
        <f t="shared" si="5"/>
        <v>66.600000000000009</v>
      </c>
      <c r="BD17" s="12">
        <f t="shared" si="6"/>
        <v>92.9</v>
      </c>
      <c r="BE17" s="12">
        <f t="shared" si="7"/>
        <v>9</v>
      </c>
    </row>
    <row r="18" spans="1:57" ht="14.25">
      <c r="A18" s="1" t="s">
        <v>107</v>
      </c>
      <c r="B18" s="3" t="s">
        <v>83</v>
      </c>
      <c r="C18" s="4" t="s">
        <v>108</v>
      </c>
      <c r="D18" s="4">
        <v>40</v>
      </c>
      <c r="E18" s="4">
        <v>1236</v>
      </c>
      <c r="F18" s="4">
        <v>40</v>
      </c>
      <c r="G18" s="4">
        <v>1236</v>
      </c>
      <c r="H18" s="4">
        <v>0.52900000000000003</v>
      </c>
      <c r="I18" s="4">
        <v>6.3</v>
      </c>
      <c r="J18" s="4">
        <v>0</v>
      </c>
      <c r="K18" s="4">
        <v>0.94199999999999995</v>
      </c>
      <c r="L18" s="4">
        <v>0.48399999999999999</v>
      </c>
      <c r="M18" s="4">
        <v>0.28699999999999998</v>
      </c>
      <c r="N18" s="4">
        <v>0.10100000000000001</v>
      </c>
      <c r="O18" s="4">
        <v>7.0000000000000007E-2</v>
      </c>
      <c r="P18" s="4">
        <v>5.8000000000000003E-2</v>
      </c>
      <c r="Q18" s="4">
        <v>0</v>
      </c>
      <c r="R18" s="4">
        <v>0.54500000000000004</v>
      </c>
      <c r="S18" s="4">
        <v>0.64400000000000002</v>
      </c>
      <c r="T18" s="4">
        <v>0.46899999999999997</v>
      </c>
      <c r="U18" s="4">
        <v>0.46700000000000003</v>
      </c>
      <c r="V18" s="4">
        <v>0.28999999999999998</v>
      </c>
      <c r="W18" s="4">
        <v>0.26900000000000002</v>
      </c>
      <c r="X18" s="4">
        <v>0</v>
      </c>
      <c r="Y18" s="4">
        <v>0.63800000000000001</v>
      </c>
      <c r="Z18" s="4">
        <v>0.85699999999999998</v>
      </c>
      <c r="AA18" s="4">
        <v>0</v>
      </c>
      <c r="AB18" s="4">
        <v>0.23100000000000001</v>
      </c>
      <c r="AC18" s="4">
        <v>0.16700000000000001</v>
      </c>
      <c r="AD18" s="10">
        <f t="shared" si="1"/>
        <v>0.650702</v>
      </c>
      <c r="AE18" s="9"/>
      <c r="AF18" s="9"/>
      <c r="AG18" s="12">
        <f t="shared" si="2"/>
        <v>80.100000000000009</v>
      </c>
      <c r="AH18" s="12">
        <f t="shared" si="0"/>
        <v>91</v>
      </c>
      <c r="AI18" s="12">
        <f t="shared" si="0"/>
        <v>92.9</v>
      </c>
      <c r="AJ18" s="12">
        <f t="shared" si="0"/>
        <v>10.8</v>
      </c>
      <c r="AK18" s="12"/>
      <c r="AL18" s="12">
        <f t="shared" si="0"/>
        <v>83.3</v>
      </c>
      <c r="AM18" s="12">
        <f t="shared" si="0"/>
        <v>94.199999999999989</v>
      </c>
      <c r="AN18" s="12">
        <f t="shared" si="0"/>
        <v>62.1</v>
      </c>
      <c r="AO18" s="12">
        <f t="shared" si="0"/>
        <v>56.999999999999993</v>
      </c>
      <c r="AP18" s="12">
        <f t="shared" si="0"/>
        <v>42.9</v>
      </c>
      <c r="AQ18" s="12">
        <f t="shared" si="0"/>
        <v>17.299999999999997</v>
      </c>
      <c r="AR18" s="12"/>
      <c r="AS18" s="12">
        <f t="shared" si="0"/>
        <v>82</v>
      </c>
      <c r="AT18" s="12">
        <f t="shared" si="0"/>
        <v>45.5</v>
      </c>
      <c r="AU18" s="12">
        <f t="shared" si="0"/>
        <v>70.5</v>
      </c>
      <c r="AV18" s="12">
        <f t="shared" si="0"/>
        <v>80.100000000000009</v>
      </c>
      <c r="AW18" s="12">
        <f t="shared" si="0"/>
        <v>41.6</v>
      </c>
      <c r="AX18" s="12">
        <f t="shared" si="0"/>
        <v>38.4</v>
      </c>
      <c r="AY18" s="12"/>
      <c r="AZ18" s="12">
        <f t="shared" si="3"/>
        <v>52.6</v>
      </c>
      <c r="BA18" s="12">
        <f t="shared" si="4"/>
        <v>64.800000000000011</v>
      </c>
      <c r="BB18" s="12"/>
      <c r="BC18" s="12">
        <f t="shared" si="5"/>
        <v>66</v>
      </c>
      <c r="BD18" s="12">
        <f t="shared" si="6"/>
        <v>30.7</v>
      </c>
      <c r="BE18" s="12">
        <f t="shared" si="7"/>
        <v>68.599999999999994</v>
      </c>
    </row>
    <row r="19" spans="1:57" ht="14.25">
      <c r="A19" s="1" t="s">
        <v>109</v>
      </c>
      <c r="B19" s="4" t="s">
        <v>110</v>
      </c>
      <c r="C19" s="4" t="s">
        <v>8</v>
      </c>
      <c r="D19" s="4">
        <v>40</v>
      </c>
      <c r="E19" s="4">
        <v>1235</v>
      </c>
      <c r="F19" s="4">
        <v>40</v>
      </c>
      <c r="G19" s="4">
        <v>1235</v>
      </c>
      <c r="H19" s="4">
        <v>0.41299999999999998</v>
      </c>
      <c r="I19" s="4">
        <v>17.7</v>
      </c>
      <c r="J19" s="4">
        <v>0</v>
      </c>
      <c r="K19" s="4">
        <v>0.498</v>
      </c>
      <c r="L19" s="4">
        <v>9.5000000000000001E-2</v>
      </c>
      <c r="M19" s="4">
        <v>0.17599999999999999</v>
      </c>
      <c r="N19" s="4">
        <v>0.1</v>
      </c>
      <c r="O19" s="4">
        <v>0.129</v>
      </c>
      <c r="P19" s="4">
        <v>0.502</v>
      </c>
      <c r="Q19" s="4">
        <v>0</v>
      </c>
      <c r="R19" s="4">
        <v>0.45</v>
      </c>
      <c r="S19" s="4">
        <v>0.59199999999999997</v>
      </c>
      <c r="T19" s="4">
        <v>0.41799999999999998</v>
      </c>
      <c r="U19" s="4">
        <v>0.38500000000000001</v>
      </c>
      <c r="V19" s="4">
        <v>0.433</v>
      </c>
      <c r="W19" s="4">
        <v>0.377</v>
      </c>
      <c r="X19" s="4">
        <v>0</v>
      </c>
      <c r="Y19" s="4">
        <v>0.61199999999999999</v>
      </c>
      <c r="Z19" s="4">
        <v>0.65300000000000002</v>
      </c>
      <c r="AA19" s="4">
        <v>0</v>
      </c>
      <c r="AB19" s="4">
        <v>0.11899999999999999</v>
      </c>
      <c r="AC19" s="4">
        <v>0.41899999999999998</v>
      </c>
      <c r="AD19" s="10">
        <f t="shared" si="1"/>
        <v>0.63258199999999998</v>
      </c>
      <c r="AE19" s="9"/>
      <c r="AF19" s="9"/>
      <c r="AG19" s="12">
        <f t="shared" si="2"/>
        <v>80.100000000000009</v>
      </c>
      <c r="AH19" s="12">
        <f t="shared" si="0"/>
        <v>90.3</v>
      </c>
      <c r="AI19" s="12">
        <f t="shared" si="0"/>
        <v>47.4</v>
      </c>
      <c r="AJ19" s="12">
        <f t="shared" si="0"/>
        <v>82</v>
      </c>
      <c r="AK19" s="12"/>
      <c r="AL19" s="12">
        <f t="shared" si="0"/>
        <v>23.7</v>
      </c>
      <c r="AM19" s="12">
        <f t="shared" si="0"/>
        <v>26.200000000000003</v>
      </c>
      <c r="AN19" s="12">
        <f t="shared" si="0"/>
        <v>32</v>
      </c>
      <c r="AO19" s="12">
        <f t="shared" si="0"/>
        <v>55.1</v>
      </c>
      <c r="AP19" s="12">
        <f t="shared" si="0"/>
        <v>75.599999999999994</v>
      </c>
      <c r="AQ19" s="12">
        <f t="shared" si="0"/>
        <v>76.900000000000006</v>
      </c>
      <c r="AR19" s="12"/>
      <c r="AS19" s="12">
        <f t="shared" si="0"/>
        <v>39.1</v>
      </c>
      <c r="AT19" s="12">
        <f t="shared" si="0"/>
        <v>28.799999999999997</v>
      </c>
      <c r="AU19" s="12">
        <f t="shared" si="0"/>
        <v>55.7</v>
      </c>
      <c r="AV19" s="12">
        <f t="shared" si="0"/>
        <v>57.599999999999994</v>
      </c>
      <c r="AW19" s="12">
        <f t="shared" si="0"/>
        <v>76.2</v>
      </c>
      <c r="AX19" s="12">
        <f t="shared" si="0"/>
        <v>81.399999999999991</v>
      </c>
      <c r="AY19" s="12"/>
      <c r="AZ19" s="12">
        <f t="shared" si="3"/>
        <v>57.1</v>
      </c>
      <c r="BA19" s="12">
        <f t="shared" si="4"/>
        <v>78.900000000000006</v>
      </c>
      <c r="BB19" s="12"/>
      <c r="BC19" s="12">
        <f t="shared" si="5"/>
        <v>34.599999999999994</v>
      </c>
      <c r="BD19" s="12">
        <f t="shared" si="6"/>
        <v>77.5</v>
      </c>
      <c r="BE19" s="12">
        <f t="shared" si="7"/>
        <v>71.2</v>
      </c>
    </row>
    <row r="20" spans="1:57" ht="14.25">
      <c r="A20" s="1" t="s">
        <v>111</v>
      </c>
      <c r="B20" s="3" t="s">
        <v>104</v>
      </c>
      <c r="C20" s="4" t="s">
        <v>8</v>
      </c>
      <c r="D20" s="4">
        <v>38</v>
      </c>
      <c r="E20" s="4">
        <v>1221</v>
      </c>
      <c r="F20" s="4">
        <v>38</v>
      </c>
      <c r="G20" s="4">
        <v>1221</v>
      </c>
      <c r="H20" s="4">
        <v>0.39400000000000002</v>
      </c>
      <c r="I20" s="4">
        <v>17.5</v>
      </c>
      <c r="J20" s="4">
        <v>0</v>
      </c>
      <c r="K20" s="4">
        <v>0.47</v>
      </c>
      <c r="L20" s="4">
        <v>8.5999999999999993E-2</v>
      </c>
      <c r="M20" s="4">
        <v>0.216</v>
      </c>
      <c r="N20" s="4">
        <v>0.122</v>
      </c>
      <c r="O20" s="4">
        <v>4.5999999999999999E-2</v>
      </c>
      <c r="P20" s="4">
        <v>0.53</v>
      </c>
      <c r="Q20" s="4">
        <v>0</v>
      </c>
      <c r="R20" s="4">
        <v>0.46300000000000002</v>
      </c>
      <c r="S20" s="4">
        <v>0.59599999999999997</v>
      </c>
      <c r="T20" s="4">
        <v>0.443</v>
      </c>
      <c r="U20" s="4">
        <v>0.432</v>
      </c>
      <c r="V20" s="4">
        <v>0.39300000000000002</v>
      </c>
      <c r="W20" s="4">
        <v>0.33300000000000002</v>
      </c>
      <c r="X20" s="4">
        <v>0</v>
      </c>
      <c r="Y20" s="4">
        <v>0.48499999999999999</v>
      </c>
      <c r="Z20" s="4">
        <v>0.79400000000000004</v>
      </c>
      <c r="AA20" s="4">
        <v>0</v>
      </c>
      <c r="AB20" s="4">
        <v>8.1000000000000003E-2</v>
      </c>
      <c r="AC20" s="4">
        <v>0.34599999999999997</v>
      </c>
      <c r="AD20" s="10">
        <f t="shared" si="1"/>
        <v>0.64877000000000007</v>
      </c>
      <c r="AE20" s="9"/>
      <c r="AF20" s="9"/>
      <c r="AG20" s="12">
        <f t="shared" si="2"/>
        <v>65.3</v>
      </c>
      <c r="AH20" s="12">
        <f t="shared" si="2"/>
        <v>89.7</v>
      </c>
      <c r="AI20" s="12">
        <f t="shared" si="2"/>
        <v>33.900000000000006</v>
      </c>
      <c r="AJ20" s="12">
        <f t="shared" si="2"/>
        <v>79.400000000000006</v>
      </c>
      <c r="AK20" s="12"/>
      <c r="AL20" s="12">
        <f t="shared" ref="AL20:AO83" si="8">(PERCENTRANK(K$4:K$298,K20))*100</f>
        <v>20.5</v>
      </c>
      <c r="AM20" s="12">
        <f t="shared" si="8"/>
        <v>22.400000000000002</v>
      </c>
      <c r="AN20" s="12">
        <f t="shared" si="8"/>
        <v>42.3</v>
      </c>
      <c r="AO20" s="12">
        <f t="shared" si="8"/>
        <v>66.600000000000009</v>
      </c>
      <c r="AP20" s="12">
        <f t="shared" ref="AP20:AQ83" si="9">(PERCENTRANK(O$4:O$298,O20))*100</f>
        <v>32</v>
      </c>
      <c r="AQ20" s="12">
        <f t="shared" si="9"/>
        <v>80.100000000000009</v>
      </c>
      <c r="AR20" s="12"/>
      <c r="AS20" s="12">
        <f t="shared" ref="AS20:AV83" si="10">(PERCENTRANK(R$4:R$298,R20))*100</f>
        <v>46.1</v>
      </c>
      <c r="AT20" s="12">
        <f t="shared" si="10"/>
        <v>29.4</v>
      </c>
      <c r="AU20" s="12">
        <f t="shared" si="10"/>
        <v>63.4</v>
      </c>
      <c r="AV20" s="12">
        <f t="shared" si="10"/>
        <v>75.599999999999994</v>
      </c>
      <c r="AW20" s="12">
        <f t="shared" ref="AW20:AX83" si="11">(PERCENTRANK(V$4:V$298,V20))*100</f>
        <v>67.900000000000006</v>
      </c>
      <c r="AX20" s="12">
        <f t="shared" si="11"/>
        <v>62.1</v>
      </c>
      <c r="AY20" s="12"/>
      <c r="AZ20" s="12">
        <f t="shared" si="3"/>
        <v>70.599999999999994</v>
      </c>
      <c r="BA20" s="12">
        <f t="shared" si="4"/>
        <v>69.3</v>
      </c>
      <c r="BB20" s="12"/>
      <c r="BC20" s="12">
        <f t="shared" si="5"/>
        <v>23</v>
      </c>
      <c r="BD20" s="12">
        <f t="shared" si="6"/>
        <v>66.600000000000009</v>
      </c>
      <c r="BE20" s="12">
        <f t="shared" si="7"/>
        <v>69.3</v>
      </c>
    </row>
    <row r="21" spans="1:57" ht="15.75" customHeight="1">
      <c r="A21" s="1" t="s">
        <v>112</v>
      </c>
      <c r="B21" s="3" t="s">
        <v>90</v>
      </c>
      <c r="C21" s="4" t="s">
        <v>8</v>
      </c>
      <c r="D21" s="4">
        <v>37</v>
      </c>
      <c r="E21" s="4">
        <v>1205</v>
      </c>
      <c r="F21" s="4">
        <v>37</v>
      </c>
      <c r="G21" s="4">
        <v>1205</v>
      </c>
      <c r="H21" s="4">
        <v>0.43</v>
      </c>
      <c r="I21" s="4">
        <v>15.6</v>
      </c>
      <c r="J21" s="4">
        <v>0</v>
      </c>
      <c r="K21" s="4">
        <v>0.55500000000000005</v>
      </c>
      <c r="L21" s="4">
        <v>6.6000000000000003E-2</v>
      </c>
      <c r="M21" s="4">
        <v>0.30199999999999999</v>
      </c>
      <c r="N21" s="4">
        <v>0.11799999999999999</v>
      </c>
      <c r="O21" s="4">
        <v>6.9000000000000006E-2</v>
      </c>
      <c r="P21" s="4">
        <v>0.44500000000000001</v>
      </c>
      <c r="Q21" s="4">
        <v>0</v>
      </c>
      <c r="R21" s="4">
        <v>0.50600000000000001</v>
      </c>
      <c r="S21" s="4">
        <v>0.67700000000000005</v>
      </c>
      <c r="T21" s="4">
        <v>0.48899999999999999</v>
      </c>
      <c r="U21" s="4">
        <v>0.49099999999999999</v>
      </c>
      <c r="V21" s="4">
        <v>0.438</v>
      </c>
      <c r="W21" s="4">
        <v>0.33700000000000002</v>
      </c>
      <c r="X21" s="4">
        <v>0</v>
      </c>
      <c r="Y21" s="4">
        <v>0.47299999999999998</v>
      </c>
      <c r="Z21" s="4">
        <v>0.71399999999999997</v>
      </c>
      <c r="AA21" s="4">
        <v>0</v>
      </c>
      <c r="AB21" s="4">
        <v>0.111</v>
      </c>
      <c r="AC21" s="4">
        <v>0.26100000000000001</v>
      </c>
      <c r="AD21" s="10">
        <f t="shared" si="1"/>
        <v>0.58024500000000001</v>
      </c>
      <c r="AE21" s="9"/>
      <c r="AF21" s="9"/>
      <c r="AG21" s="12">
        <f t="shared" si="2"/>
        <v>56.999999999999993</v>
      </c>
      <c r="AH21" s="12">
        <f t="shared" si="2"/>
        <v>89.1</v>
      </c>
      <c r="AI21" s="12">
        <f t="shared" si="2"/>
        <v>60.199999999999996</v>
      </c>
      <c r="AJ21" s="12">
        <f t="shared" si="2"/>
        <v>64.099999999999994</v>
      </c>
      <c r="AK21" s="12"/>
      <c r="AL21" s="12">
        <f t="shared" si="8"/>
        <v>33.900000000000006</v>
      </c>
      <c r="AM21" s="12">
        <f t="shared" si="8"/>
        <v>11.5</v>
      </c>
      <c r="AN21" s="12">
        <f t="shared" si="8"/>
        <v>66.600000000000009</v>
      </c>
      <c r="AO21" s="12">
        <f t="shared" si="8"/>
        <v>63.4</v>
      </c>
      <c r="AP21" s="12">
        <f t="shared" si="9"/>
        <v>42.3</v>
      </c>
      <c r="AQ21" s="12">
        <f t="shared" si="9"/>
        <v>66</v>
      </c>
      <c r="AR21" s="12"/>
      <c r="AS21" s="12">
        <f t="shared" si="10"/>
        <v>68.5</v>
      </c>
      <c r="AT21" s="12">
        <f t="shared" si="10"/>
        <v>60.199999999999996</v>
      </c>
      <c r="AU21" s="12">
        <f t="shared" si="10"/>
        <v>76.900000000000006</v>
      </c>
      <c r="AV21" s="12">
        <f t="shared" si="10"/>
        <v>83.3</v>
      </c>
      <c r="AW21" s="12">
        <f t="shared" si="11"/>
        <v>78.2</v>
      </c>
      <c r="AX21" s="12">
        <f t="shared" si="11"/>
        <v>67.300000000000011</v>
      </c>
      <c r="AY21" s="12"/>
      <c r="AZ21" s="12">
        <f t="shared" si="3"/>
        <v>71.800000000000011</v>
      </c>
      <c r="BA21" s="12">
        <f t="shared" si="4"/>
        <v>75.7</v>
      </c>
      <c r="BB21" s="12"/>
      <c r="BC21" s="12">
        <f t="shared" si="5"/>
        <v>29.4</v>
      </c>
      <c r="BD21" s="12">
        <f t="shared" si="6"/>
        <v>46.7</v>
      </c>
      <c r="BE21" s="12">
        <f t="shared" si="7"/>
        <v>78.3</v>
      </c>
    </row>
    <row r="22" spans="1:57" ht="15.75" customHeight="1">
      <c r="A22" s="1" t="s">
        <v>113</v>
      </c>
      <c r="B22" s="3" t="s">
        <v>99</v>
      </c>
      <c r="C22" s="4" t="s">
        <v>97</v>
      </c>
      <c r="D22" s="4">
        <v>37</v>
      </c>
      <c r="E22" s="4">
        <v>1197</v>
      </c>
      <c r="F22" s="4">
        <v>37</v>
      </c>
      <c r="G22" s="4">
        <v>1197</v>
      </c>
      <c r="H22" s="4">
        <v>0.435</v>
      </c>
      <c r="I22" s="4">
        <v>13.6</v>
      </c>
      <c r="J22" s="4">
        <v>0</v>
      </c>
      <c r="K22" s="4">
        <v>0.65</v>
      </c>
      <c r="L22" s="4">
        <v>0.20499999999999999</v>
      </c>
      <c r="M22" s="4">
        <v>0.223</v>
      </c>
      <c r="N22" s="4">
        <v>0.108</v>
      </c>
      <c r="O22" s="4">
        <v>0.113</v>
      </c>
      <c r="P22" s="4">
        <v>0.35</v>
      </c>
      <c r="Q22" s="4">
        <v>0</v>
      </c>
      <c r="R22" s="4">
        <v>0.5</v>
      </c>
      <c r="S22" s="4">
        <v>0.72899999999999998</v>
      </c>
      <c r="T22" s="4">
        <v>0.38600000000000001</v>
      </c>
      <c r="U22" s="4">
        <v>0.47099999999999997</v>
      </c>
      <c r="V22" s="4">
        <v>0.33800000000000002</v>
      </c>
      <c r="W22" s="4">
        <v>0.314</v>
      </c>
      <c r="X22" s="4">
        <v>0</v>
      </c>
      <c r="Y22" s="4">
        <v>0.44600000000000001</v>
      </c>
      <c r="Z22" s="4">
        <v>0.94199999999999995</v>
      </c>
      <c r="AA22" s="4">
        <v>0</v>
      </c>
      <c r="AB22" s="4">
        <v>0.218</v>
      </c>
      <c r="AC22" s="4">
        <v>0.29199999999999998</v>
      </c>
      <c r="AD22" s="10">
        <f t="shared" si="1"/>
        <v>0.61959999999999993</v>
      </c>
      <c r="AE22" s="9"/>
      <c r="AF22" s="9"/>
      <c r="AG22" s="12">
        <f t="shared" si="2"/>
        <v>56.999999999999993</v>
      </c>
      <c r="AH22" s="12">
        <f t="shared" si="2"/>
        <v>88.4</v>
      </c>
      <c r="AI22" s="12">
        <f t="shared" si="2"/>
        <v>62.1</v>
      </c>
      <c r="AJ22" s="12">
        <f t="shared" si="2"/>
        <v>48</v>
      </c>
      <c r="AK22" s="12"/>
      <c r="AL22" s="12">
        <f t="shared" si="8"/>
        <v>53.800000000000004</v>
      </c>
      <c r="AM22" s="12">
        <f t="shared" si="8"/>
        <v>55.7</v>
      </c>
      <c r="AN22" s="12">
        <f t="shared" si="8"/>
        <v>47.4</v>
      </c>
      <c r="AO22" s="12">
        <f t="shared" si="8"/>
        <v>58.3</v>
      </c>
      <c r="AP22" s="12">
        <f t="shared" si="9"/>
        <v>66.600000000000009</v>
      </c>
      <c r="AQ22" s="12">
        <f t="shared" si="9"/>
        <v>46.7</v>
      </c>
      <c r="AR22" s="12"/>
      <c r="AS22" s="12">
        <f t="shared" si="10"/>
        <v>62.1</v>
      </c>
      <c r="AT22" s="12">
        <f t="shared" si="10"/>
        <v>75</v>
      </c>
      <c r="AU22" s="12">
        <f t="shared" si="10"/>
        <v>43.5</v>
      </c>
      <c r="AV22" s="12">
        <f t="shared" si="10"/>
        <v>80.7</v>
      </c>
      <c r="AW22" s="12">
        <f t="shared" si="11"/>
        <v>53.2</v>
      </c>
      <c r="AX22" s="12">
        <f t="shared" si="11"/>
        <v>53.800000000000004</v>
      </c>
      <c r="AY22" s="12"/>
      <c r="AZ22" s="12">
        <f t="shared" si="3"/>
        <v>75</v>
      </c>
      <c r="BA22" s="12">
        <f t="shared" si="4"/>
        <v>48.8</v>
      </c>
      <c r="BB22" s="12"/>
      <c r="BC22" s="12">
        <f t="shared" si="5"/>
        <v>62.8</v>
      </c>
      <c r="BD22" s="12">
        <f t="shared" si="6"/>
        <v>51.9</v>
      </c>
      <c r="BE22" s="12">
        <f t="shared" si="7"/>
        <v>72.5</v>
      </c>
    </row>
    <row r="23" spans="1:57" ht="15" customHeight="1">
      <c r="A23" s="1" t="s">
        <v>114</v>
      </c>
      <c r="B23" s="3" t="s">
        <v>115</v>
      </c>
      <c r="C23" s="4" t="s">
        <v>8</v>
      </c>
      <c r="D23" s="4">
        <v>40</v>
      </c>
      <c r="E23" s="4">
        <v>1196</v>
      </c>
      <c r="F23" s="4">
        <v>40</v>
      </c>
      <c r="G23" s="4">
        <v>1196</v>
      </c>
      <c r="H23" s="4">
        <v>0.437</v>
      </c>
      <c r="I23" s="4">
        <v>16.8</v>
      </c>
      <c r="J23" s="4">
        <v>0</v>
      </c>
      <c r="K23" s="4">
        <v>0.55500000000000005</v>
      </c>
      <c r="L23" s="4">
        <v>0.08</v>
      </c>
      <c r="M23" s="4">
        <v>0.21099999999999999</v>
      </c>
      <c r="N23" s="4">
        <v>0.14899999999999999</v>
      </c>
      <c r="O23" s="4">
        <v>0.115</v>
      </c>
      <c r="P23" s="4">
        <v>0.44500000000000001</v>
      </c>
      <c r="Q23" s="4">
        <v>0</v>
      </c>
      <c r="R23" s="4">
        <v>0.5</v>
      </c>
      <c r="S23" s="4">
        <v>0.7</v>
      </c>
      <c r="T23" s="4">
        <v>0.438</v>
      </c>
      <c r="U23" s="4">
        <v>0.55400000000000005</v>
      </c>
      <c r="V23" s="4">
        <v>0.40400000000000003</v>
      </c>
      <c r="W23" s="4">
        <v>0.35699999999999998</v>
      </c>
      <c r="X23" s="4">
        <v>0</v>
      </c>
      <c r="Y23" s="4">
        <v>0.60099999999999998</v>
      </c>
      <c r="Z23" s="4">
        <v>0.94899999999999995</v>
      </c>
      <c r="AA23" s="4">
        <v>0</v>
      </c>
      <c r="AB23" s="4">
        <v>0.20799999999999999</v>
      </c>
      <c r="AC23" s="4">
        <v>0.435</v>
      </c>
      <c r="AD23" s="10">
        <f t="shared" si="1"/>
        <v>0.75585999999999998</v>
      </c>
      <c r="AE23" s="9"/>
      <c r="AF23" s="9"/>
      <c r="AG23" s="12">
        <f t="shared" si="2"/>
        <v>80.100000000000009</v>
      </c>
      <c r="AH23" s="12">
        <f t="shared" si="2"/>
        <v>87.8</v>
      </c>
      <c r="AI23" s="12">
        <f t="shared" si="2"/>
        <v>62.8</v>
      </c>
      <c r="AJ23" s="12">
        <f t="shared" si="2"/>
        <v>73</v>
      </c>
      <c r="AK23" s="12"/>
      <c r="AL23" s="12">
        <f t="shared" si="8"/>
        <v>33.900000000000006</v>
      </c>
      <c r="AM23" s="12">
        <f t="shared" si="8"/>
        <v>17.299999999999997</v>
      </c>
      <c r="AN23" s="12">
        <f t="shared" si="8"/>
        <v>39.1</v>
      </c>
      <c r="AO23" s="12">
        <f t="shared" si="8"/>
        <v>79.400000000000006</v>
      </c>
      <c r="AP23" s="12">
        <f t="shared" si="9"/>
        <v>69.199999999999989</v>
      </c>
      <c r="AQ23" s="12">
        <f t="shared" si="9"/>
        <v>66</v>
      </c>
      <c r="AR23" s="12"/>
      <c r="AS23" s="12">
        <f t="shared" si="10"/>
        <v>62.1</v>
      </c>
      <c r="AT23" s="12">
        <f t="shared" si="10"/>
        <v>63.4</v>
      </c>
      <c r="AU23" s="12">
        <f t="shared" si="10"/>
        <v>60.8</v>
      </c>
      <c r="AV23" s="12">
        <f t="shared" si="10"/>
        <v>94.199999999999989</v>
      </c>
      <c r="AW23" s="12">
        <f t="shared" si="11"/>
        <v>73.7</v>
      </c>
      <c r="AX23" s="12">
        <f t="shared" si="11"/>
        <v>75</v>
      </c>
      <c r="AY23" s="12"/>
      <c r="AZ23" s="12">
        <f t="shared" si="3"/>
        <v>59</v>
      </c>
      <c r="BA23" s="12">
        <f t="shared" si="4"/>
        <v>45.599999999999994</v>
      </c>
      <c r="BB23" s="12"/>
      <c r="BC23" s="12">
        <f t="shared" si="5"/>
        <v>59.599999999999994</v>
      </c>
      <c r="BD23" s="12">
        <f t="shared" si="6"/>
        <v>81.399999999999991</v>
      </c>
      <c r="BE23" s="12">
        <f t="shared" si="7"/>
        <v>43.600000000000009</v>
      </c>
    </row>
    <row r="24" spans="1:57" ht="15.75" customHeight="1">
      <c r="A24" s="1" t="s">
        <v>116</v>
      </c>
      <c r="B24" s="3" t="s">
        <v>106</v>
      </c>
      <c r="C24" s="4" t="s">
        <v>86</v>
      </c>
      <c r="D24" s="4">
        <v>34</v>
      </c>
      <c r="E24" s="4">
        <v>1181</v>
      </c>
      <c r="F24" s="4">
        <v>34</v>
      </c>
      <c r="G24" s="4">
        <v>1181</v>
      </c>
      <c r="H24" s="4">
        <v>0.49199999999999999</v>
      </c>
      <c r="I24" s="4">
        <v>10.8</v>
      </c>
      <c r="J24" s="4">
        <v>0</v>
      </c>
      <c r="K24" s="4">
        <v>0.81699999999999995</v>
      </c>
      <c r="L24" s="4">
        <v>0.215</v>
      </c>
      <c r="M24" s="4">
        <v>0.33600000000000002</v>
      </c>
      <c r="N24" s="4">
        <v>0.16</v>
      </c>
      <c r="O24" s="4">
        <v>0.106</v>
      </c>
      <c r="P24" s="4">
        <v>0.183</v>
      </c>
      <c r="Q24" s="4">
        <v>0</v>
      </c>
      <c r="R24" s="4">
        <v>0.53300000000000003</v>
      </c>
      <c r="S24" s="4">
        <v>0.70099999999999996</v>
      </c>
      <c r="T24" s="4">
        <v>0.443</v>
      </c>
      <c r="U24" s="4">
        <v>0.48299999999999998</v>
      </c>
      <c r="V24" s="4">
        <v>0.55200000000000005</v>
      </c>
      <c r="W24" s="4">
        <v>0.31</v>
      </c>
      <c r="X24" s="4">
        <v>0</v>
      </c>
      <c r="Y24" s="4">
        <v>0.73399999999999999</v>
      </c>
      <c r="Z24" s="4">
        <v>0.96799999999999997</v>
      </c>
      <c r="AA24" s="4">
        <v>0</v>
      </c>
      <c r="AB24" s="4">
        <v>0.11</v>
      </c>
      <c r="AC24" s="4">
        <v>0.54500000000000004</v>
      </c>
      <c r="AD24" s="10">
        <f t="shared" si="1"/>
        <v>0.7768219999999999</v>
      </c>
      <c r="AE24" s="9"/>
      <c r="AF24" s="9"/>
      <c r="AG24" s="12">
        <f t="shared" si="2"/>
        <v>50.6</v>
      </c>
      <c r="AH24" s="12">
        <f t="shared" si="2"/>
        <v>87.1</v>
      </c>
      <c r="AI24" s="12">
        <f t="shared" si="2"/>
        <v>81.399999999999991</v>
      </c>
      <c r="AJ24" s="12">
        <f t="shared" si="2"/>
        <v>31.4</v>
      </c>
      <c r="AK24" s="12"/>
      <c r="AL24" s="12">
        <f t="shared" si="8"/>
        <v>71.099999999999994</v>
      </c>
      <c r="AM24" s="12">
        <f t="shared" si="8"/>
        <v>60.199999999999996</v>
      </c>
      <c r="AN24" s="12">
        <f t="shared" si="8"/>
        <v>75</v>
      </c>
      <c r="AO24" s="12">
        <f t="shared" si="8"/>
        <v>84.6</v>
      </c>
      <c r="AP24" s="12">
        <f t="shared" si="9"/>
        <v>64.099999999999994</v>
      </c>
      <c r="AQ24" s="12">
        <f t="shared" si="9"/>
        <v>29.4</v>
      </c>
      <c r="AR24" s="12"/>
      <c r="AS24" s="12">
        <f t="shared" si="10"/>
        <v>80.100000000000009</v>
      </c>
      <c r="AT24" s="12">
        <f t="shared" si="10"/>
        <v>64.7</v>
      </c>
      <c r="AU24" s="12">
        <f t="shared" si="10"/>
        <v>63.4</v>
      </c>
      <c r="AV24" s="12">
        <f t="shared" si="10"/>
        <v>82.6</v>
      </c>
      <c r="AW24" s="12">
        <f t="shared" si="11"/>
        <v>92.300000000000011</v>
      </c>
      <c r="AX24" s="12">
        <f t="shared" si="11"/>
        <v>53.2</v>
      </c>
      <c r="AY24" s="12"/>
      <c r="AZ24" s="12">
        <f t="shared" si="3"/>
        <v>28.900000000000006</v>
      </c>
      <c r="BA24" s="12">
        <f t="shared" si="4"/>
        <v>42.400000000000006</v>
      </c>
      <c r="BB24" s="12"/>
      <c r="BC24" s="12">
        <f t="shared" si="5"/>
        <v>28.799999999999997</v>
      </c>
      <c r="BD24" s="12">
        <f t="shared" si="6"/>
        <v>93.5</v>
      </c>
      <c r="BE24" s="12">
        <f t="shared" si="7"/>
        <v>36.6</v>
      </c>
    </row>
    <row r="25" spans="1:57" ht="15.75" customHeight="1">
      <c r="A25" s="1" t="s">
        <v>117</v>
      </c>
      <c r="B25" s="3" t="s">
        <v>101</v>
      </c>
      <c r="C25" s="4" t="s">
        <v>86</v>
      </c>
      <c r="D25" s="4">
        <v>37</v>
      </c>
      <c r="E25" s="4">
        <v>1177</v>
      </c>
      <c r="F25" s="4">
        <v>37</v>
      </c>
      <c r="G25" s="4">
        <v>1177</v>
      </c>
      <c r="H25" s="4">
        <v>0.51100000000000001</v>
      </c>
      <c r="I25" s="4">
        <v>10.3</v>
      </c>
      <c r="J25" s="4">
        <v>0</v>
      </c>
      <c r="K25" s="4">
        <v>0.85</v>
      </c>
      <c r="L25" s="4">
        <v>0.22900000000000001</v>
      </c>
      <c r="M25" s="4">
        <v>0.33100000000000002</v>
      </c>
      <c r="N25" s="4">
        <v>0.20300000000000001</v>
      </c>
      <c r="O25" s="4">
        <v>8.6999999999999994E-2</v>
      </c>
      <c r="P25" s="4">
        <v>0.15</v>
      </c>
      <c r="Q25" s="4">
        <v>0</v>
      </c>
      <c r="R25" s="4">
        <v>0.53</v>
      </c>
      <c r="S25" s="4">
        <v>0.68100000000000005</v>
      </c>
      <c r="T25" s="4">
        <v>0.50900000000000001</v>
      </c>
      <c r="U25" s="4">
        <v>0.46</v>
      </c>
      <c r="V25" s="4">
        <v>0.372</v>
      </c>
      <c r="W25" s="4">
        <v>0.40500000000000003</v>
      </c>
      <c r="X25" s="4">
        <v>0</v>
      </c>
      <c r="Y25" s="4">
        <v>0.72499999999999998</v>
      </c>
      <c r="Z25" s="4">
        <v>0.93300000000000005</v>
      </c>
      <c r="AA25" s="4">
        <v>0</v>
      </c>
      <c r="AB25" s="4">
        <v>0.189</v>
      </c>
      <c r="AC25" s="4">
        <v>0.42899999999999999</v>
      </c>
      <c r="AD25" s="10">
        <f t="shared" si="1"/>
        <v>0.75619999999999998</v>
      </c>
      <c r="AE25" s="9"/>
      <c r="AF25" s="9"/>
      <c r="AG25" s="12">
        <f t="shared" si="2"/>
        <v>56.999999999999993</v>
      </c>
      <c r="AH25" s="12">
        <f t="shared" si="2"/>
        <v>86.5</v>
      </c>
      <c r="AI25" s="12">
        <f t="shared" si="2"/>
        <v>89.1</v>
      </c>
      <c r="AJ25" s="12">
        <f t="shared" si="2"/>
        <v>28.199999999999996</v>
      </c>
      <c r="AK25" s="12"/>
      <c r="AL25" s="12">
        <f t="shared" si="8"/>
        <v>75</v>
      </c>
      <c r="AM25" s="12">
        <f t="shared" si="8"/>
        <v>63.4</v>
      </c>
      <c r="AN25" s="12">
        <f t="shared" si="8"/>
        <v>71.099999999999994</v>
      </c>
      <c r="AO25" s="12">
        <f t="shared" si="8"/>
        <v>93.5</v>
      </c>
      <c r="AP25" s="12">
        <f t="shared" si="9"/>
        <v>57.599999999999994</v>
      </c>
      <c r="AQ25" s="12">
        <f t="shared" si="9"/>
        <v>25.6</v>
      </c>
      <c r="AR25" s="12"/>
      <c r="AS25" s="12">
        <f t="shared" si="10"/>
        <v>78.8</v>
      </c>
      <c r="AT25" s="12">
        <f t="shared" si="10"/>
        <v>60.8</v>
      </c>
      <c r="AU25" s="12">
        <f t="shared" si="10"/>
        <v>87.1</v>
      </c>
      <c r="AV25" s="12">
        <f t="shared" si="10"/>
        <v>79.400000000000006</v>
      </c>
      <c r="AW25" s="12">
        <f t="shared" si="11"/>
        <v>61.5</v>
      </c>
      <c r="AX25" s="12">
        <f t="shared" si="11"/>
        <v>91</v>
      </c>
      <c r="AY25" s="12"/>
      <c r="AZ25" s="12">
        <f t="shared" si="3"/>
        <v>30.800000000000011</v>
      </c>
      <c r="BA25" s="12">
        <f t="shared" si="4"/>
        <v>50.7</v>
      </c>
      <c r="BB25" s="12"/>
      <c r="BC25" s="12">
        <f t="shared" si="5"/>
        <v>54.400000000000006</v>
      </c>
      <c r="BD25" s="12">
        <f t="shared" si="6"/>
        <v>78.2</v>
      </c>
      <c r="BE25" s="12">
        <f t="shared" si="7"/>
        <v>43.000000000000007</v>
      </c>
    </row>
    <row r="26" spans="1:57" ht="15.75" customHeight="1">
      <c r="A26" s="1" t="s">
        <v>118</v>
      </c>
      <c r="B26" s="3" t="s">
        <v>106</v>
      </c>
      <c r="C26" s="4" t="s">
        <v>86</v>
      </c>
      <c r="D26" s="4">
        <v>39</v>
      </c>
      <c r="E26" s="4">
        <v>1164</v>
      </c>
      <c r="F26" s="4">
        <v>39</v>
      </c>
      <c r="G26" s="4">
        <v>1164</v>
      </c>
      <c r="H26" s="4">
        <v>0.44400000000000001</v>
      </c>
      <c r="I26" s="4">
        <v>20</v>
      </c>
      <c r="J26" s="4">
        <v>0</v>
      </c>
      <c r="K26" s="4">
        <v>0.27800000000000002</v>
      </c>
      <c r="L26" s="4">
        <v>6.7000000000000004E-2</v>
      </c>
      <c r="M26" s="4">
        <v>0.10199999999999999</v>
      </c>
      <c r="N26" s="4">
        <v>6.3E-2</v>
      </c>
      <c r="O26" s="4">
        <v>4.5999999999999999E-2</v>
      </c>
      <c r="P26" s="4">
        <v>0.72199999999999998</v>
      </c>
      <c r="Q26" s="4">
        <v>0</v>
      </c>
      <c r="R26" s="4">
        <v>0.443</v>
      </c>
      <c r="S26" s="4">
        <v>0.52600000000000002</v>
      </c>
      <c r="T26" s="4">
        <v>0.379</v>
      </c>
      <c r="U26" s="4">
        <v>0.5</v>
      </c>
      <c r="V26" s="4">
        <v>0.38500000000000001</v>
      </c>
      <c r="W26" s="4">
        <v>0.44400000000000001</v>
      </c>
      <c r="X26" s="4">
        <v>0</v>
      </c>
      <c r="Y26" s="4">
        <v>0.629</v>
      </c>
      <c r="Z26" s="4">
        <v>0.98899999999999999</v>
      </c>
      <c r="AA26" s="4">
        <v>0</v>
      </c>
      <c r="AB26" s="4">
        <v>0.28799999999999998</v>
      </c>
      <c r="AC26" s="4">
        <v>0.45800000000000002</v>
      </c>
      <c r="AD26" s="10">
        <f t="shared" si="1"/>
        <v>0.88891999999999993</v>
      </c>
      <c r="AE26" s="9"/>
      <c r="AF26" s="9"/>
      <c r="AG26" s="12">
        <f t="shared" si="2"/>
        <v>71.099999999999994</v>
      </c>
      <c r="AH26" s="12">
        <f t="shared" si="2"/>
        <v>85.2</v>
      </c>
      <c r="AI26" s="12">
        <f t="shared" si="2"/>
        <v>65.3</v>
      </c>
      <c r="AJ26" s="12">
        <f t="shared" si="2"/>
        <v>93.5</v>
      </c>
      <c r="AK26" s="12"/>
      <c r="AL26" s="12">
        <f t="shared" si="8"/>
        <v>5.0999999999999996</v>
      </c>
      <c r="AM26" s="12">
        <f t="shared" si="8"/>
        <v>12.1</v>
      </c>
      <c r="AN26" s="12">
        <f t="shared" si="8"/>
        <v>8.9</v>
      </c>
      <c r="AO26" s="12">
        <f t="shared" si="8"/>
        <v>35.199999999999996</v>
      </c>
      <c r="AP26" s="12">
        <f t="shared" si="9"/>
        <v>32</v>
      </c>
      <c r="AQ26" s="12">
        <f t="shared" si="9"/>
        <v>95.5</v>
      </c>
      <c r="AR26" s="12"/>
      <c r="AS26" s="12">
        <f t="shared" si="10"/>
        <v>37.799999999999997</v>
      </c>
      <c r="AT26" s="12">
        <f t="shared" si="10"/>
        <v>17.899999999999999</v>
      </c>
      <c r="AU26" s="12">
        <f t="shared" si="10"/>
        <v>40.300000000000004</v>
      </c>
      <c r="AV26" s="12">
        <f t="shared" si="10"/>
        <v>83.899999999999991</v>
      </c>
      <c r="AW26" s="12">
        <f t="shared" si="11"/>
        <v>66</v>
      </c>
      <c r="AX26" s="12">
        <f t="shared" si="11"/>
        <v>93.5</v>
      </c>
      <c r="AY26" s="12"/>
      <c r="AZ26" s="12">
        <f t="shared" si="3"/>
        <v>53.9</v>
      </c>
      <c r="BA26" s="12">
        <f t="shared" si="4"/>
        <v>38.5</v>
      </c>
      <c r="BB26" s="12"/>
      <c r="BC26" s="12">
        <f t="shared" si="5"/>
        <v>75.599999999999994</v>
      </c>
      <c r="BD26" s="12">
        <f t="shared" si="6"/>
        <v>85.2</v>
      </c>
      <c r="BE26" s="12">
        <f t="shared" si="7"/>
        <v>10.299999999999997</v>
      </c>
    </row>
    <row r="27" spans="1:57" ht="15.75" customHeight="1">
      <c r="A27" s="1" t="s">
        <v>119</v>
      </c>
      <c r="B27" s="3" t="s">
        <v>104</v>
      </c>
      <c r="C27" s="4" t="s">
        <v>91</v>
      </c>
      <c r="D27" s="4">
        <v>39</v>
      </c>
      <c r="E27" s="4">
        <v>1164</v>
      </c>
      <c r="F27" s="4">
        <v>39</v>
      </c>
      <c r="G27" s="4">
        <v>1164</v>
      </c>
      <c r="H27" s="4">
        <v>0.53800000000000003</v>
      </c>
      <c r="I27" s="4">
        <v>13</v>
      </c>
      <c r="J27" s="4">
        <v>0</v>
      </c>
      <c r="K27" s="4">
        <v>0.60299999999999998</v>
      </c>
      <c r="L27" s="4">
        <v>0.25800000000000001</v>
      </c>
      <c r="M27" s="4">
        <v>0.24</v>
      </c>
      <c r="N27" s="4">
        <v>5.5E-2</v>
      </c>
      <c r="O27" s="4">
        <v>0.05</v>
      </c>
      <c r="P27" s="4">
        <v>0.39700000000000002</v>
      </c>
      <c r="Q27" s="4">
        <v>0</v>
      </c>
      <c r="R27" s="4">
        <v>0.63600000000000001</v>
      </c>
      <c r="S27" s="4">
        <v>0.76800000000000002</v>
      </c>
      <c r="T27" s="4">
        <v>0.60899999999999999</v>
      </c>
      <c r="U27" s="4">
        <v>0.42899999999999999</v>
      </c>
      <c r="V27" s="4">
        <v>0.316</v>
      </c>
      <c r="W27" s="4">
        <v>0.38800000000000001</v>
      </c>
      <c r="X27" s="4">
        <v>0</v>
      </c>
      <c r="Y27" s="4">
        <v>0.78200000000000003</v>
      </c>
      <c r="Z27" s="4">
        <v>0.96599999999999997</v>
      </c>
      <c r="AA27" s="4">
        <v>0</v>
      </c>
      <c r="AB27" s="4">
        <v>0.11799999999999999</v>
      </c>
      <c r="AC27" s="4">
        <v>0.61099999999999999</v>
      </c>
      <c r="AD27" s="10">
        <f t="shared" si="1"/>
        <v>0.85504800000000003</v>
      </c>
      <c r="AE27" s="9"/>
      <c r="AF27" s="9"/>
      <c r="AG27" s="12">
        <f t="shared" si="2"/>
        <v>71.099999999999994</v>
      </c>
      <c r="AH27" s="12">
        <f t="shared" si="2"/>
        <v>85.2</v>
      </c>
      <c r="AI27" s="12">
        <f t="shared" si="2"/>
        <v>93.5</v>
      </c>
      <c r="AJ27" s="12">
        <f t="shared" si="2"/>
        <v>43.5</v>
      </c>
      <c r="AK27" s="12"/>
      <c r="AL27" s="12">
        <f t="shared" si="8"/>
        <v>43.5</v>
      </c>
      <c r="AM27" s="12">
        <f t="shared" si="8"/>
        <v>71.099999999999994</v>
      </c>
      <c r="AN27" s="12">
        <f t="shared" si="8"/>
        <v>50.6</v>
      </c>
      <c r="AO27" s="12">
        <f t="shared" si="8"/>
        <v>30.7</v>
      </c>
      <c r="AP27" s="12">
        <f t="shared" si="9"/>
        <v>35.199999999999996</v>
      </c>
      <c r="AQ27" s="12">
        <f t="shared" si="9"/>
        <v>55.7</v>
      </c>
      <c r="AR27" s="12"/>
      <c r="AS27" s="12">
        <f t="shared" si="10"/>
        <v>98</v>
      </c>
      <c r="AT27" s="12">
        <f t="shared" si="10"/>
        <v>85.2</v>
      </c>
      <c r="AU27" s="12">
        <f t="shared" si="10"/>
        <v>97.399999999999991</v>
      </c>
      <c r="AV27" s="12">
        <f t="shared" si="10"/>
        <v>71.7</v>
      </c>
      <c r="AW27" s="12">
        <f t="shared" si="11"/>
        <v>47.4</v>
      </c>
      <c r="AX27" s="12">
        <f t="shared" si="11"/>
        <v>84.6</v>
      </c>
      <c r="AY27" s="12"/>
      <c r="AZ27" s="12">
        <f t="shared" si="3"/>
        <v>20.599999999999994</v>
      </c>
      <c r="BA27" s="12">
        <f t="shared" si="4"/>
        <v>43.000000000000007</v>
      </c>
      <c r="BB27" s="12"/>
      <c r="BC27" s="12">
        <f t="shared" si="5"/>
        <v>33.300000000000004</v>
      </c>
      <c r="BD27" s="12">
        <f t="shared" si="6"/>
        <v>96.1</v>
      </c>
      <c r="BE27" s="12">
        <f t="shared" si="7"/>
        <v>18.600000000000009</v>
      </c>
    </row>
    <row r="28" spans="1:57" ht="15.75" customHeight="1">
      <c r="A28" s="1" t="s">
        <v>120</v>
      </c>
      <c r="B28" s="3" t="s">
        <v>88</v>
      </c>
      <c r="C28" s="4" t="s">
        <v>91</v>
      </c>
      <c r="D28" s="4">
        <v>39</v>
      </c>
      <c r="E28" s="4">
        <v>1160</v>
      </c>
      <c r="F28" s="4">
        <v>39</v>
      </c>
      <c r="G28" s="4">
        <v>1160</v>
      </c>
      <c r="H28" s="4">
        <v>0.45600000000000002</v>
      </c>
      <c r="I28" s="4">
        <v>9.8000000000000007</v>
      </c>
      <c r="J28" s="4">
        <v>0</v>
      </c>
      <c r="K28" s="4">
        <v>0.92100000000000004</v>
      </c>
      <c r="L28" s="4">
        <v>0.22900000000000001</v>
      </c>
      <c r="M28" s="4">
        <v>0.33200000000000002</v>
      </c>
      <c r="N28" s="4">
        <v>0.19700000000000001</v>
      </c>
      <c r="O28" s="4">
        <v>0.16300000000000001</v>
      </c>
      <c r="P28" s="4">
        <v>7.9000000000000001E-2</v>
      </c>
      <c r="Q28" s="4">
        <v>0</v>
      </c>
      <c r="R28" s="4">
        <v>0.47299999999999998</v>
      </c>
      <c r="S28" s="4">
        <v>0.60699999999999998</v>
      </c>
      <c r="T28" s="4">
        <v>0.42899999999999999</v>
      </c>
      <c r="U28" s="4">
        <v>0.41</v>
      </c>
      <c r="V28" s="4">
        <v>0.44800000000000001</v>
      </c>
      <c r="W28" s="4">
        <v>0.26200000000000001</v>
      </c>
      <c r="X28" s="4">
        <v>0</v>
      </c>
      <c r="Y28" s="4">
        <v>0.71099999999999997</v>
      </c>
      <c r="Z28" s="4">
        <v>1</v>
      </c>
      <c r="AA28" s="4">
        <v>0</v>
      </c>
      <c r="AB28" s="4">
        <v>0.14299999999999999</v>
      </c>
      <c r="AC28" s="4">
        <v>0</v>
      </c>
      <c r="AD28" s="10">
        <f t="shared" si="1"/>
        <v>0.73383100000000001</v>
      </c>
      <c r="AE28" s="9"/>
      <c r="AF28" s="9"/>
      <c r="AG28" s="12">
        <f t="shared" si="2"/>
        <v>71.099999999999994</v>
      </c>
      <c r="AH28" s="12">
        <f t="shared" si="2"/>
        <v>84.6</v>
      </c>
      <c r="AI28" s="12">
        <f t="shared" si="2"/>
        <v>67.900000000000006</v>
      </c>
      <c r="AJ28" s="12">
        <f t="shared" si="2"/>
        <v>26.900000000000002</v>
      </c>
      <c r="AK28" s="12"/>
      <c r="AL28" s="12">
        <f t="shared" si="8"/>
        <v>80.100000000000009</v>
      </c>
      <c r="AM28" s="12">
        <f t="shared" si="8"/>
        <v>63.4</v>
      </c>
      <c r="AN28" s="12">
        <f t="shared" si="8"/>
        <v>71.7</v>
      </c>
      <c r="AO28" s="12">
        <f t="shared" si="8"/>
        <v>91.600000000000009</v>
      </c>
      <c r="AP28" s="12">
        <f t="shared" si="9"/>
        <v>87.8</v>
      </c>
      <c r="AQ28" s="12">
        <f t="shared" si="9"/>
        <v>20.5</v>
      </c>
      <c r="AR28" s="12"/>
      <c r="AS28" s="12">
        <f t="shared" si="10"/>
        <v>48</v>
      </c>
      <c r="AT28" s="12">
        <f t="shared" si="10"/>
        <v>32</v>
      </c>
      <c r="AU28" s="12">
        <f t="shared" si="10"/>
        <v>60.199999999999996</v>
      </c>
      <c r="AV28" s="12">
        <f t="shared" si="10"/>
        <v>66.600000000000009</v>
      </c>
      <c r="AW28" s="12">
        <f t="shared" si="11"/>
        <v>80.7</v>
      </c>
      <c r="AX28" s="12">
        <f t="shared" si="11"/>
        <v>37.1</v>
      </c>
      <c r="AY28" s="12"/>
      <c r="AZ28" s="12">
        <f t="shared" si="3"/>
        <v>37.9</v>
      </c>
      <c r="BA28" s="12">
        <f t="shared" si="4"/>
        <v>37.9</v>
      </c>
      <c r="BB28" s="12"/>
      <c r="BC28" s="12">
        <f t="shared" si="5"/>
        <v>41.6</v>
      </c>
      <c r="BD28" s="12">
        <f t="shared" si="6"/>
        <v>0</v>
      </c>
      <c r="BE28" s="12">
        <f t="shared" si="7"/>
        <v>50.7</v>
      </c>
    </row>
    <row r="29" spans="1:57" ht="15.75" customHeight="1">
      <c r="A29" s="1" t="s">
        <v>121</v>
      </c>
      <c r="B29" s="3" t="s">
        <v>93</v>
      </c>
      <c r="C29" s="4" t="s">
        <v>97</v>
      </c>
      <c r="D29" s="4">
        <v>39</v>
      </c>
      <c r="E29" s="4">
        <v>1155</v>
      </c>
      <c r="F29" s="4">
        <v>39</v>
      </c>
      <c r="G29" s="4">
        <v>1155</v>
      </c>
      <c r="H29" s="4">
        <v>0.40300000000000002</v>
      </c>
      <c r="I29" s="4">
        <v>9.3000000000000007</v>
      </c>
      <c r="J29" s="4">
        <v>0</v>
      </c>
      <c r="K29" s="4">
        <v>0.75800000000000001</v>
      </c>
      <c r="L29" s="4">
        <v>0.34300000000000003</v>
      </c>
      <c r="M29" s="4">
        <v>0.36399999999999999</v>
      </c>
      <c r="N29" s="4">
        <v>4.2000000000000003E-2</v>
      </c>
      <c r="O29" s="4">
        <v>8.9999999999999993E-3</v>
      </c>
      <c r="P29" s="4">
        <v>0.24199999999999999</v>
      </c>
      <c r="Q29" s="4">
        <v>0</v>
      </c>
      <c r="R29" s="4">
        <v>0.45200000000000001</v>
      </c>
      <c r="S29" s="4">
        <v>0.58499999999999996</v>
      </c>
      <c r="T29" s="4">
        <v>0.34599999999999997</v>
      </c>
      <c r="U29" s="4">
        <v>0.33300000000000002</v>
      </c>
      <c r="V29" s="4">
        <v>0.25</v>
      </c>
      <c r="W29" s="4">
        <v>0.25</v>
      </c>
      <c r="X29" s="4">
        <v>0</v>
      </c>
      <c r="Y29" s="4">
        <v>0.60499999999999998</v>
      </c>
      <c r="Z29" s="4">
        <v>0.92300000000000004</v>
      </c>
      <c r="AA29" s="4">
        <v>0</v>
      </c>
      <c r="AB29" s="4">
        <v>0.16300000000000001</v>
      </c>
      <c r="AC29" s="4">
        <v>0.29399999999999998</v>
      </c>
      <c r="AD29" s="10">
        <f t="shared" si="1"/>
        <v>0.68195600000000001</v>
      </c>
      <c r="AE29" s="9"/>
      <c r="AF29" s="9"/>
      <c r="AG29" s="12">
        <f t="shared" si="2"/>
        <v>71.099999999999994</v>
      </c>
      <c r="AH29" s="12">
        <f t="shared" si="2"/>
        <v>83.899999999999991</v>
      </c>
      <c r="AI29" s="12">
        <f t="shared" si="2"/>
        <v>41</v>
      </c>
      <c r="AJ29" s="12">
        <f t="shared" si="2"/>
        <v>25.6</v>
      </c>
      <c r="AK29" s="12"/>
      <c r="AL29" s="12">
        <f t="shared" si="8"/>
        <v>65.3</v>
      </c>
      <c r="AM29" s="12">
        <f t="shared" si="8"/>
        <v>85.2</v>
      </c>
      <c r="AN29" s="12">
        <f t="shared" si="8"/>
        <v>79.400000000000006</v>
      </c>
      <c r="AO29" s="12">
        <f t="shared" si="8"/>
        <v>24.3</v>
      </c>
      <c r="AP29" s="12">
        <f t="shared" si="9"/>
        <v>11.5</v>
      </c>
      <c r="AQ29" s="12">
        <f t="shared" si="9"/>
        <v>35.199999999999996</v>
      </c>
      <c r="AR29" s="12"/>
      <c r="AS29" s="12">
        <f t="shared" si="10"/>
        <v>42.3</v>
      </c>
      <c r="AT29" s="12">
        <f t="shared" si="10"/>
        <v>26.900000000000002</v>
      </c>
      <c r="AU29" s="12">
        <f t="shared" si="10"/>
        <v>33.900000000000006</v>
      </c>
      <c r="AV29" s="12">
        <f t="shared" si="10"/>
        <v>48</v>
      </c>
      <c r="AW29" s="12">
        <f t="shared" si="11"/>
        <v>35.199999999999996</v>
      </c>
      <c r="AX29" s="12">
        <f t="shared" si="11"/>
        <v>32</v>
      </c>
      <c r="AY29" s="12"/>
      <c r="AZ29" s="12">
        <f t="shared" si="3"/>
        <v>57.7</v>
      </c>
      <c r="BA29" s="12">
        <f t="shared" si="4"/>
        <v>51.300000000000004</v>
      </c>
      <c r="BB29" s="12"/>
      <c r="BC29" s="12">
        <f t="shared" si="5"/>
        <v>50</v>
      </c>
      <c r="BD29" s="12">
        <f t="shared" si="6"/>
        <v>52.5</v>
      </c>
      <c r="BE29" s="12">
        <f t="shared" si="7"/>
        <v>60.9</v>
      </c>
    </row>
    <row r="30" spans="1:57" ht="15.75" customHeight="1">
      <c r="A30" s="1" t="s">
        <v>122</v>
      </c>
      <c r="B30" s="3" t="s">
        <v>85</v>
      </c>
      <c r="C30" s="4" t="s">
        <v>86</v>
      </c>
      <c r="D30" s="4">
        <v>40</v>
      </c>
      <c r="E30" s="4">
        <v>1152</v>
      </c>
      <c r="F30" s="4">
        <v>40</v>
      </c>
      <c r="G30" s="4">
        <v>1152</v>
      </c>
      <c r="H30" s="4">
        <v>0.45600000000000002</v>
      </c>
      <c r="I30" s="4">
        <v>12.5</v>
      </c>
      <c r="J30" s="4">
        <v>0</v>
      </c>
      <c r="K30" s="4">
        <v>0.71799999999999997</v>
      </c>
      <c r="L30" s="4">
        <v>0.191</v>
      </c>
      <c r="M30" s="4">
        <v>0.29799999999999999</v>
      </c>
      <c r="N30" s="4">
        <v>0.13700000000000001</v>
      </c>
      <c r="O30" s="4">
        <v>9.0999999999999998E-2</v>
      </c>
      <c r="P30" s="4">
        <v>0.28199999999999997</v>
      </c>
      <c r="Q30" s="4">
        <v>0</v>
      </c>
      <c r="R30" s="4">
        <v>0.498</v>
      </c>
      <c r="S30" s="4">
        <v>0.71399999999999997</v>
      </c>
      <c r="T30" s="4">
        <v>0.47299999999999998</v>
      </c>
      <c r="U30" s="4">
        <v>0.41699999999999998</v>
      </c>
      <c r="V30" s="4">
        <v>0.25</v>
      </c>
      <c r="W30" s="4">
        <v>0.34699999999999998</v>
      </c>
      <c r="X30" s="4">
        <v>0</v>
      </c>
      <c r="Y30" s="4">
        <v>0.63700000000000001</v>
      </c>
      <c r="Z30" s="4">
        <v>0.97699999999999998</v>
      </c>
      <c r="AA30" s="4">
        <v>0</v>
      </c>
      <c r="AB30" s="4">
        <v>0.25</v>
      </c>
      <c r="AC30" s="4">
        <v>0.32300000000000001</v>
      </c>
      <c r="AD30" s="10">
        <f t="shared" si="1"/>
        <v>0.73287999999999998</v>
      </c>
      <c r="AE30" s="9"/>
      <c r="AF30" s="9"/>
      <c r="AG30" s="12">
        <f t="shared" si="2"/>
        <v>80.100000000000009</v>
      </c>
      <c r="AH30" s="12">
        <f t="shared" si="2"/>
        <v>83.3</v>
      </c>
      <c r="AI30" s="12">
        <f t="shared" si="2"/>
        <v>67.900000000000006</v>
      </c>
      <c r="AJ30" s="12">
        <f t="shared" si="2"/>
        <v>41</v>
      </c>
      <c r="AK30" s="12"/>
      <c r="AL30" s="12">
        <f t="shared" si="8"/>
        <v>62.1</v>
      </c>
      <c r="AM30" s="12">
        <f t="shared" si="8"/>
        <v>51.9</v>
      </c>
      <c r="AN30" s="12">
        <f t="shared" si="8"/>
        <v>65.3</v>
      </c>
      <c r="AO30" s="12">
        <f t="shared" si="8"/>
        <v>75</v>
      </c>
      <c r="AP30" s="12">
        <f t="shared" si="9"/>
        <v>60.199999999999996</v>
      </c>
      <c r="AQ30" s="12">
        <f t="shared" si="9"/>
        <v>38.4</v>
      </c>
      <c r="AR30" s="12"/>
      <c r="AS30" s="12">
        <f t="shared" si="10"/>
        <v>61.5</v>
      </c>
      <c r="AT30" s="12">
        <f t="shared" si="10"/>
        <v>70.5</v>
      </c>
      <c r="AU30" s="12">
        <f t="shared" si="10"/>
        <v>71.7</v>
      </c>
      <c r="AV30" s="12">
        <f t="shared" si="10"/>
        <v>67.900000000000006</v>
      </c>
      <c r="AW30" s="12">
        <f t="shared" si="11"/>
        <v>35.199999999999996</v>
      </c>
      <c r="AX30" s="12">
        <f t="shared" si="11"/>
        <v>71.7</v>
      </c>
      <c r="AY30" s="12"/>
      <c r="AZ30" s="12">
        <f t="shared" si="3"/>
        <v>53.3</v>
      </c>
      <c r="BA30" s="12">
        <f t="shared" si="4"/>
        <v>41.1</v>
      </c>
      <c r="BB30" s="12"/>
      <c r="BC30" s="12">
        <f t="shared" si="5"/>
        <v>69.199999999999989</v>
      </c>
      <c r="BD30" s="12">
        <f t="shared" si="6"/>
        <v>56.999999999999993</v>
      </c>
      <c r="BE30" s="12">
        <f t="shared" si="7"/>
        <v>52</v>
      </c>
    </row>
    <row r="31" spans="1:57" ht="15.75" customHeight="1">
      <c r="A31" s="1" t="s">
        <v>123</v>
      </c>
      <c r="B31" s="3" t="s">
        <v>101</v>
      </c>
      <c r="C31" s="4" t="s">
        <v>124</v>
      </c>
      <c r="D31" s="4">
        <v>37</v>
      </c>
      <c r="E31" s="4">
        <v>1135</v>
      </c>
      <c r="F31" s="4">
        <v>37</v>
      </c>
      <c r="G31" s="4">
        <v>1135</v>
      </c>
      <c r="H31" s="4">
        <v>0.51200000000000001</v>
      </c>
      <c r="I31" s="4">
        <v>8.1</v>
      </c>
      <c r="J31" s="4">
        <v>0</v>
      </c>
      <c r="K31" s="4">
        <v>0.84199999999999997</v>
      </c>
      <c r="L31" s="4">
        <v>0.33</v>
      </c>
      <c r="M31" s="4">
        <v>0.42</v>
      </c>
      <c r="N31" s="4">
        <v>6.3E-2</v>
      </c>
      <c r="O31" s="4">
        <v>0.03</v>
      </c>
      <c r="P31" s="4">
        <v>0.158</v>
      </c>
      <c r="Q31" s="4">
        <v>0</v>
      </c>
      <c r="R31" s="4">
        <v>0.56200000000000006</v>
      </c>
      <c r="S31" s="4">
        <v>0.72099999999999997</v>
      </c>
      <c r="T31" s="4">
        <v>0.41799999999999998</v>
      </c>
      <c r="U31" s="4">
        <v>0.66700000000000004</v>
      </c>
      <c r="V31" s="4">
        <v>0.6</v>
      </c>
      <c r="W31" s="4">
        <v>0.245</v>
      </c>
      <c r="X31" s="4">
        <v>0</v>
      </c>
      <c r="Y31" s="4">
        <v>0.78600000000000003</v>
      </c>
      <c r="Z31" s="4">
        <v>1</v>
      </c>
      <c r="AA31" s="4">
        <v>0</v>
      </c>
      <c r="AB31" s="4">
        <v>0.20799999999999999</v>
      </c>
      <c r="AC31" s="4">
        <v>0.182</v>
      </c>
      <c r="AD31" s="10">
        <f t="shared" si="1"/>
        <v>0.81981199999999999</v>
      </c>
      <c r="AE31" s="9"/>
      <c r="AF31" s="9"/>
      <c r="AG31" s="12">
        <f t="shared" si="2"/>
        <v>56.999999999999993</v>
      </c>
      <c r="AH31" s="12">
        <f t="shared" si="2"/>
        <v>82.6</v>
      </c>
      <c r="AI31" s="12">
        <f t="shared" si="2"/>
        <v>89.7</v>
      </c>
      <c r="AJ31" s="12">
        <f t="shared" si="2"/>
        <v>19.2</v>
      </c>
      <c r="AK31" s="12"/>
      <c r="AL31" s="12">
        <f t="shared" si="8"/>
        <v>73.7</v>
      </c>
      <c r="AM31" s="12">
        <f t="shared" si="8"/>
        <v>82</v>
      </c>
      <c r="AN31" s="12">
        <f t="shared" si="8"/>
        <v>91.600000000000009</v>
      </c>
      <c r="AO31" s="12">
        <f t="shared" si="8"/>
        <v>35.199999999999996</v>
      </c>
      <c r="AP31" s="12">
        <f t="shared" si="9"/>
        <v>19.8</v>
      </c>
      <c r="AQ31" s="12">
        <f t="shared" si="9"/>
        <v>26.200000000000003</v>
      </c>
      <c r="AR31" s="12"/>
      <c r="AS31" s="12">
        <f t="shared" si="10"/>
        <v>89.7</v>
      </c>
      <c r="AT31" s="12">
        <f t="shared" si="10"/>
        <v>73.7</v>
      </c>
      <c r="AU31" s="12">
        <f t="shared" si="10"/>
        <v>55.7</v>
      </c>
      <c r="AV31" s="12">
        <f t="shared" si="10"/>
        <v>98</v>
      </c>
      <c r="AW31" s="12">
        <f t="shared" si="11"/>
        <v>93.5</v>
      </c>
      <c r="AX31" s="12">
        <f t="shared" si="11"/>
        <v>31.4</v>
      </c>
      <c r="AY31" s="12"/>
      <c r="AZ31" s="12">
        <f t="shared" si="3"/>
        <v>19.899999999999991</v>
      </c>
      <c r="BA31" s="12">
        <f t="shared" si="4"/>
        <v>37.9</v>
      </c>
      <c r="BB31" s="12"/>
      <c r="BC31" s="12">
        <f t="shared" si="5"/>
        <v>59.599999999999994</v>
      </c>
      <c r="BD31" s="12">
        <f t="shared" si="6"/>
        <v>33.300000000000004</v>
      </c>
      <c r="BE31" s="12">
        <f t="shared" si="7"/>
        <v>28.900000000000006</v>
      </c>
    </row>
    <row r="32" spans="1:57" ht="15.75" customHeight="1">
      <c r="A32" s="1" t="s">
        <v>125</v>
      </c>
      <c r="B32" s="3" t="s">
        <v>93</v>
      </c>
      <c r="C32" s="4" t="s">
        <v>8</v>
      </c>
      <c r="D32" s="4">
        <v>39</v>
      </c>
      <c r="E32" s="4">
        <v>1125</v>
      </c>
      <c r="F32" s="4">
        <v>39</v>
      </c>
      <c r="G32" s="4">
        <v>1125</v>
      </c>
      <c r="H32" s="4">
        <v>0.42499999999999999</v>
      </c>
      <c r="I32" s="4">
        <v>17.2</v>
      </c>
      <c r="J32" s="4">
        <v>0</v>
      </c>
      <c r="K32" s="4">
        <v>0.55400000000000005</v>
      </c>
      <c r="L32" s="4">
        <v>0.109</v>
      </c>
      <c r="M32" s="4">
        <v>0.114</v>
      </c>
      <c r="N32" s="4">
        <v>0.16400000000000001</v>
      </c>
      <c r="O32" s="4">
        <v>0.16700000000000001</v>
      </c>
      <c r="P32" s="4">
        <v>0.44600000000000001</v>
      </c>
      <c r="Q32" s="4">
        <v>0</v>
      </c>
      <c r="R32" s="4">
        <v>0.45</v>
      </c>
      <c r="S32" s="4">
        <v>0.73</v>
      </c>
      <c r="T32" s="4">
        <v>0.41</v>
      </c>
      <c r="U32" s="4">
        <v>0.44600000000000001</v>
      </c>
      <c r="V32" s="4">
        <v>0.29799999999999999</v>
      </c>
      <c r="W32" s="4">
        <v>0.39500000000000002</v>
      </c>
      <c r="X32" s="4">
        <v>0</v>
      </c>
      <c r="Y32" s="4">
        <v>0.376</v>
      </c>
      <c r="Z32" s="4">
        <v>0.9</v>
      </c>
      <c r="AA32" s="4">
        <v>0</v>
      </c>
      <c r="AB32" s="4">
        <v>0.217</v>
      </c>
      <c r="AC32" s="4">
        <v>0.39400000000000002</v>
      </c>
      <c r="AD32" s="10">
        <f t="shared" si="1"/>
        <v>0.60970400000000002</v>
      </c>
      <c r="AE32" s="9"/>
      <c r="AF32" s="9"/>
      <c r="AG32" s="12">
        <f t="shared" si="2"/>
        <v>71.099999999999994</v>
      </c>
      <c r="AH32" s="12">
        <f t="shared" si="2"/>
        <v>82</v>
      </c>
      <c r="AI32" s="12">
        <f t="shared" si="2"/>
        <v>55.7</v>
      </c>
      <c r="AJ32" s="12">
        <f t="shared" si="2"/>
        <v>76.900000000000006</v>
      </c>
      <c r="AK32" s="12"/>
      <c r="AL32" s="12">
        <f t="shared" si="8"/>
        <v>32</v>
      </c>
      <c r="AM32" s="12">
        <f t="shared" si="8"/>
        <v>31.4</v>
      </c>
      <c r="AN32" s="12">
        <f t="shared" si="8"/>
        <v>12.1</v>
      </c>
      <c r="AO32" s="12">
        <f t="shared" si="8"/>
        <v>85.2</v>
      </c>
      <c r="AP32" s="12">
        <f t="shared" si="9"/>
        <v>89.1</v>
      </c>
      <c r="AQ32" s="12">
        <f t="shared" si="9"/>
        <v>67.300000000000011</v>
      </c>
      <c r="AR32" s="12"/>
      <c r="AS32" s="12">
        <f t="shared" si="10"/>
        <v>39.1</v>
      </c>
      <c r="AT32" s="12">
        <f t="shared" si="10"/>
        <v>75.599999999999994</v>
      </c>
      <c r="AU32" s="12">
        <f t="shared" si="10"/>
        <v>51.2</v>
      </c>
      <c r="AV32" s="12">
        <f t="shared" si="10"/>
        <v>77.5</v>
      </c>
      <c r="AW32" s="12">
        <f t="shared" si="11"/>
        <v>44.2</v>
      </c>
      <c r="AX32" s="12">
        <f t="shared" si="11"/>
        <v>86.5</v>
      </c>
      <c r="AY32" s="12"/>
      <c r="AZ32" s="12">
        <f t="shared" si="3"/>
        <v>80.8</v>
      </c>
      <c r="BA32" s="12">
        <f t="shared" si="4"/>
        <v>55.199999999999996</v>
      </c>
      <c r="BB32" s="12"/>
      <c r="BC32" s="12">
        <f t="shared" si="5"/>
        <v>61.5</v>
      </c>
      <c r="BD32" s="12">
        <f t="shared" si="6"/>
        <v>75</v>
      </c>
      <c r="BE32" s="12">
        <f t="shared" si="7"/>
        <v>74.400000000000006</v>
      </c>
    </row>
    <row r="33" spans="1:57" ht="15.75" customHeight="1">
      <c r="A33" s="1" t="s">
        <v>126</v>
      </c>
      <c r="B33" s="3" t="s">
        <v>99</v>
      </c>
      <c r="C33" s="4" t="s">
        <v>8</v>
      </c>
      <c r="D33" s="4">
        <v>40</v>
      </c>
      <c r="E33" s="4">
        <v>1109</v>
      </c>
      <c r="F33" s="4">
        <v>40</v>
      </c>
      <c r="G33" s="4">
        <v>1109</v>
      </c>
      <c r="H33" s="4">
        <v>0.42899999999999999</v>
      </c>
      <c r="I33" s="4">
        <v>20.100000000000001</v>
      </c>
      <c r="J33" s="4">
        <v>0</v>
      </c>
      <c r="K33" s="4">
        <v>0.25</v>
      </c>
      <c r="L33" s="4">
        <v>0.13300000000000001</v>
      </c>
      <c r="M33" s="4">
        <v>8.7999999999999995E-2</v>
      </c>
      <c r="N33" s="4">
        <v>8.0000000000000002E-3</v>
      </c>
      <c r="O33" s="4">
        <v>2.1000000000000001E-2</v>
      </c>
      <c r="P33" s="4">
        <v>0.75</v>
      </c>
      <c r="Q33" s="4">
        <v>0</v>
      </c>
      <c r="R33" s="4">
        <v>0.58299999999999996</v>
      </c>
      <c r="S33" s="4">
        <v>0.78100000000000003</v>
      </c>
      <c r="T33" s="4">
        <v>0.33300000000000002</v>
      </c>
      <c r="U33" s="4">
        <v>0</v>
      </c>
      <c r="V33" s="4">
        <v>0.6</v>
      </c>
      <c r="W33" s="4">
        <v>0.378</v>
      </c>
      <c r="X33" s="4">
        <v>0</v>
      </c>
      <c r="Y33" s="4">
        <v>0.71399999999999997</v>
      </c>
      <c r="Z33" s="4">
        <v>0.89700000000000002</v>
      </c>
      <c r="AA33" s="4">
        <v>0</v>
      </c>
      <c r="AB33" s="4">
        <v>0.217</v>
      </c>
      <c r="AC33" s="4">
        <v>0.46200000000000002</v>
      </c>
      <c r="AD33" s="10">
        <f t="shared" si="1"/>
        <v>0.85124999999999995</v>
      </c>
      <c r="AE33" s="9"/>
      <c r="AF33" s="9"/>
      <c r="AG33" s="12">
        <f t="shared" si="2"/>
        <v>80.100000000000009</v>
      </c>
      <c r="AH33" s="12">
        <f t="shared" si="2"/>
        <v>81.399999999999991</v>
      </c>
      <c r="AI33" s="12">
        <f t="shared" si="2"/>
        <v>58.3</v>
      </c>
      <c r="AJ33" s="12">
        <f t="shared" si="2"/>
        <v>95.5</v>
      </c>
      <c r="AK33" s="12"/>
      <c r="AL33" s="12">
        <f t="shared" si="8"/>
        <v>3.8</v>
      </c>
      <c r="AM33" s="12">
        <f t="shared" si="8"/>
        <v>36.5</v>
      </c>
      <c r="AN33" s="12">
        <f t="shared" si="8"/>
        <v>7.0000000000000009</v>
      </c>
      <c r="AO33" s="12">
        <f t="shared" si="8"/>
        <v>11.5</v>
      </c>
      <c r="AP33" s="12">
        <f t="shared" si="9"/>
        <v>18.5</v>
      </c>
      <c r="AQ33" s="12">
        <f t="shared" si="9"/>
        <v>96.7</v>
      </c>
      <c r="AR33" s="12"/>
      <c r="AS33" s="12">
        <f t="shared" si="10"/>
        <v>92.9</v>
      </c>
      <c r="AT33" s="12">
        <f t="shared" si="10"/>
        <v>87.1</v>
      </c>
      <c r="AU33" s="12">
        <f t="shared" si="10"/>
        <v>27.500000000000004</v>
      </c>
      <c r="AV33" s="12">
        <f t="shared" si="10"/>
        <v>0</v>
      </c>
      <c r="AW33" s="12">
        <f t="shared" si="11"/>
        <v>93.5</v>
      </c>
      <c r="AX33" s="12">
        <f t="shared" si="11"/>
        <v>82</v>
      </c>
      <c r="AY33" s="12"/>
      <c r="AZ33" s="12">
        <f t="shared" si="3"/>
        <v>37.200000000000003</v>
      </c>
      <c r="BA33" s="12">
        <f t="shared" si="4"/>
        <v>56.5</v>
      </c>
      <c r="BB33" s="12"/>
      <c r="BC33" s="12">
        <f t="shared" si="5"/>
        <v>61.5</v>
      </c>
      <c r="BD33" s="12">
        <f t="shared" si="6"/>
        <v>85.8</v>
      </c>
      <c r="BE33" s="12">
        <f t="shared" si="7"/>
        <v>20.599999999999994</v>
      </c>
    </row>
    <row r="34" spans="1:57" ht="15.75" customHeight="1">
      <c r="A34" s="1" t="s">
        <v>127</v>
      </c>
      <c r="B34" s="3" t="s">
        <v>128</v>
      </c>
      <c r="C34" s="4" t="s">
        <v>86</v>
      </c>
      <c r="D34" s="4">
        <v>34</v>
      </c>
      <c r="E34" s="4">
        <v>1104</v>
      </c>
      <c r="F34" s="4">
        <v>34</v>
      </c>
      <c r="G34" s="4">
        <v>1104</v>
      </c>
      <c r="H34" s="4">
        <v>0.39100000000000001</v>
      </c>
      <c r="I34" s="4">
        <v>5.2</v>
      </c>
      <c r="J34" s="4">
        <v>0</v>
      </c>
      <c r="K34" s="4">
        <v>0.96199999999999997</v>
      </c>
      <c r="L34" s="4">
        <v>0.55600000000000005</v>
      </c>
      <c r="M34" s="4">
        <v>0.29599999999999999</v>
      </c>
      <c r="N34" s="4">
        <v>2.4E-2</v>
      </c>
      <c r="O34" s="4">
        <v>8.5999999999999993E-2</v>
      </c>
      <c r="P34" s="4">
        <v>3.7999999999999999E-2</v>
      </c>
      <c r="Q34" s="4">
        <v>0</v>
      </c>
      <c r="R34" s="4">
        <v>0.4</v>
      </c>
      <c r="S34" s="4">
        <v>0.498</v>
      </c>
      <c r="T34" s="4">
        <v>0.25</v>
      </c>
      <c r="U34" s="4">
        <v>0.4</v>
      </c>
      <c r="V34" s="4">
        <v>0.27800000000000002</v>
      </c>
      <c r="W34" s="4">
        <v>0.188</v>
      </c>
      <c r="X34" s="4">
        <v>0</v>
      </c>
      <c r="Y34" s="4">
        <v>0.627</v>
      </c>
      <c r="Z34" s="4">
        <v>0.66700000000000004</v>
      </c>
      <c r="AA34" s="4">
        <v>0</v>
      </c>
      <c r="AB34" s="4">
        <v>0.125</v>
      </c>
      <c r="AC34" s="4">
        <v>0.5</v>
      </c>
      <c r="AD34" s="10">
        <f t="shared" si="1"/>
        <v>0.62851999999999997</v>
      </c>
      <c r="AE34" s="9"/>
      <c r="AF34" s="9"/>
      <c r="AG34" s="12">
        <f t="shared" si="2"/>
        <v>50.6</v>
      </c>
      <c r="AH34" s="12">
        <f t="shared" si="2"/>
        <v>80.7</v>
      </c>
      <c r="AI34" s="12">
        <f t="shared" si="2"/>
        <v>33.300000000000004</v>
      </c>
      <c r="AJ34" s="12">
        <f t="shared" si="2"/>
        <v>6.4</v>
      </c>
      <c r="AK34" s="12"/>
      <c r="AL34" s="12">
        <f t="shared" si="8"/>
        <v>85.2</v>
      </c>
      <c r="AM34" s="12">
        <f t="shared" si="8"/>
        <v>96.1</v>
      </c>
      <c r="AN34" s="12">
        <f t="shared" si="8"/>
        <v>63.4</v>
      </c>
      <c r="AO34" s="12">
        <f t="shared" si="8"/>
        <v>14.099999999999998</v>
      </c>
      <c r="AP34" s="12">
        <f t="shared" si="9"/>
        <v>56.999999999999993</v>
      </c>
      <c r="AQ34" s="12">
        <f t="shared" si="9"/>
        <v>15.299999999999999</v>
      </c>
      <c r="AR34" s="12"/>
      <c r="AS34" s="12">
        <f t="shared" si="10"/>
        <v>21.099999999999998</v>
      </c>
      <c r="AT34" s="12">
        <f t="shared" si="10"/>
        <v>15.299999999999999</v>
      </c>
      <c r="AU34" s="12">
        <f t="shared" si="10"/>
        <v>15.299999999999999</v>
      </c>
      <c r="AV34" s="12">
        <f t="shared" si="10"/>
        <v>61.5</v>
      </c>
      <c r="AW34" s="12">
        <f t="shared" si="11"/>
        <v>39.700000000000003</v>
      </c>
      <c r="AX34" s="12">
        <f t="shared" si="11"/>
        <v>21.7</v>
      </c>
      <c r="AY34" s="12"/>
      <c r="AZ34" s="12">
        <f t="shared" si="3"/>
        <v>55.199999999999996</v>
      </c>
      <c r="BA34" s="12">
        <f t="shared" si="4"/>
        <v>78.3</v>
      </c>
      <c r="BB34" s="12"/>
      <c r="BC34" s="12">
        <f t="shared" si="5"/>
        <v>36.5</v>
      </c>
      <c r="BD34" s="12">
        <f t="shared" si="6"/>
        <v>89.1</v>
      </c>
      <c r="BE34" s="12">
        <f t="shared" si="7"/>
        <v>71.800000000000011</v>
      </c>
    </row>
    <row r="35" spans="1:57" ht="15.75" customHeight="1">
      <c r="A35" s="1" t="s">
        <v>129</v>
      </c>
      <c r="B35" s="3" t="s">
        <v>93</v>
      </c>
      <c r="C35" s="4" t="s">
        <v>86</v>
      </c>
      <c r="D35" s="4">
        <v>40</v>
      </c>
      <c r="E35" s="4">
        <v>1087</v>
      </c>
      <c r="F35" s="4">
        <v>40</v>
      </c>
      <c r="G35" s="4">
        <v>1087</v>
      </c>
      <c r="H35" s="4">
        <v>0.53800000000000003</v>
      </c>
      <c r="I35" s="4">
        <v>6.2</v>
      </c>
      <c r="J35" s="4">
        <v>0</v>
      </c>
      <c r="K35" s="4">
        <v>0.96599999999999997</v>
      </c>
      <c r="L35" s="4">
        <v>0.40799999999999997</v>
      </c>
      <c r="M35" s="4">
        <v>0.38600000000000001</v>
      </c>
      <c r="N35" s="4">
        <v>0.09</v>
      </c>
      <c r="O35" s="4">
        <v>7.8E-2</v>
      </c>
      <c r="P35" s="4">
        <v>3.4000000000000002E-2</v>
      </c>
      <c r="Q35" s="4">
        <v>0</v>
      </c>
      <c r="R35" s="4">
        <v>0.55200000000000005</v>
      </c>
      <c r="S35" s="4">
        <v>0.65300000000000002</v>
      </c>
      <c r="T35" s="4">
        <v>0.48099999999999998</v>
      </c>
      <c r="U35" s="4">
        <v>0.51400000000000001</v>
      </c>
      <c r="V35" s="4">
        <v>0.438</v>
      </c>
      <c r="W35" s="4">
        <v>0.14299999999999999</v>
      </c>
      <c r="X35" s="4">
        <v>0</v>
      </c>
      <c r="Y35" s="4">
        <v>0.748</v>
      </c>
      <c r="Z35" s="4">
        <v>1</v>
      </c>
      <c r="AA35" s="4">
        <v>0</v>
      </c>
      <c r="AB35" s="4">
        <v>0</v>
      </c>
      <c r="AC35" s="4">
        <v>0</v>
      </c>
      <c r="AD35" s="10">
        <f t="shared" si="1"/>
        <v>0.75656800000000002</v>
      </c>
      <c r="AE35" s="9"/>
      <c r="AF35" s="9"/>
      <c r="AG35" s="12">
        <f t="shared" si="2"/>
        <v>80.100000000000009</v>
      </c>
      <c r="AH35" s="12">
        <f t="shared" si="2"/>
        <v>80.100000000000009</v>
      </c>
      <c r="AI35" s="12">
        <f t="shared" si="2"/>
        <v>93.5</v>
      </c>
      <c r="AJ35" s="12">
        <f t="shared" si="2"/>
        <v>9.6</v>
      </c>
      <c r="AK35" s="12"/>
      <c r="AL35" s="12">
        <f t="shared" si="8"/>
        <v>85.8</v>
      </c>
      <c r="AM35" s="12">
        <f t="shared" si="8"/>
        <v>90.3</v>
      </c>
      <c r="AN35" s="12">
        <f t="shared" si="8"/>
        <v>86.5</v>
      </c>
      <c r="AO35" s="12">
        <f t="shared" si="8"/>
        <v>49.3</v>
      </c>
      <c r="AP35" s="12">
        <f t="shared" si="9"/>
        <v>51.2</v>
      </c>
      <c r="AQ35" s="12">
        <f t="shared" si="9"/>
        <v>14.7</v>
      </c>
      <c r="AR35" s="12"/>
      <c r="AS35" s="12">
        <f t="shared" si="10"/>
        <v>85.8</v>
      </c>
      <c r="AT35" s="12">
        <f t="shared" si="10"/>
        <v>48.699999999999996</v>
      </c>
      <c r="AU35" s="12">
        <f t="shared" si="10"/>
        <v>75</v>
      </c>
      <c r="AV35" s="12">
        <f t="shared" si="10"/>
        <v>91.600000000000009</v>
      </c>
      <c r="AW35" s="12">
        <f t="shared" si="11"/>
        <v>78.2</v>
      </c>
      <c r="AX35" s="12">
        <f t="shared" si="11"/>
        <v>17.899999999999999</v>
      </c>
      <c r="AY35" s="12"/>
      <c r="AZ35" s="12">
        <f t="shared" si="3"/>
        <v>27</v>
      </c>
      <c r="BA35" s="12">
        <f t="shared" si="4"/>
        <v>37.9</v>
      </c>
      <c r="BB35" s="12"/>
      <c r="BC35" s="12">
        <f t="shared" si="5"/>
        <v>0</v>
      </c>
      <c r="BD35" s="12">
        <f t="shared" si="6"/>
        <v>0</v>
      </c>
      <c r="BE35" s="12">
        <f t="shared" si="7"/>
        <v>42.400000000000006</v>
      </c>
    </row>
    <row r="36" spans="1:57" ht="15.75" customHeight="1">
      <c r="A36" s="1" t="s">
        <v>130</v>
      </c>
      <c r="B36" s="3" t="s">
        <v>106</v>
      </c>
      <c r="C36" s="4" t="s">
        <v>8</v>
      </c>
      <c r="D36" s="4">
        <v>40</v>
      </c>
      <c r="E36" s="4">
        <v>1061</v>
      </c>
      <c r="F36" s="4">
        <v>40</v>
      </c>
      <c r="G36" s="4">
        <v>1061</v>
      </c>
      <c r="H36" s="4">
        <v>0.443</v>
      </c>
      <c r="I36" s="4">
        <v>16.5</v>
      </c>
      <c r="J36" s="4">
        <v>0</v>
      </c>
      <c r="K36" s="4">
        <v>0.84199999999999997</v>
      </c>
      <c r="L36" s="4">
        <v>5.8999999999999997E-2</v>
      </c>
      <c r="M36" s="4">
        <v>0.105</v>
      </c>
      <c r="N36" s="4">
        <v>0.21</v>
      </c>
      <c r="O36" s="4">
        <v>0.46800000000000003</v>
      </c>
      <c r="P36" s="4">
        <v>0.158</v>
      </c>
      <c r="Q36" s="4">
        <v>0</v>
      </c>
      <c r="R36" s="4">
        <v>0.46300000000000002</v>
      </c>
      <c r="S36" s="4">
        <v>0.76900000000000002</v>
      </c>
      <c r="T36" s="4">
        <v>0.32600000000000001</v>
      </c>
      <c r="U36" s="4">
        <v>0.435</v>
      </c>
      <c r="V36" s="4">
        <v>0.46800000000000003</v>
      </c>
      <c r="W36" s="4">
        <v>0.33300000000000002</v>
      </c>
      <c r="X36" s="4">
        <v>0</v>
      </c>
      <c r="Y36" s="4">
        <v>0.45</v>
      </c>
      <c r="Z36" s="4">
        <v>0.95699999999999996</v>
      </c>
      <c r="AA36" s="4">
        <v>0</v>
      </c>
      <c r="AB36" s="4">
        <v>4.2999999999999997E-2</v>
      </c>
      <c r="AC36" s="4">
        <v>0.33300000000000002</v>
      </c>
      <c r="AD36" s="10">
        <f t="shared" si="1"/>
        <v>0.53010599999999997</v>
      </c>
      <c r="AE36" s="9"/>
      <c r="AF36" s="9"/>
      <c r="AG36" s="12">
        <f t="shared" si="2"/>
        <v>80.100000000000009</v>
      </c>
      <c r="AH36" s="12">
        <f t="shared" si="2"/>
        <v>79.400000000000006</v>
      </c>
      <c r="AI36" s="12">
        <f t="shared" si="2"/>
        <v>64.099999999999994</v>
      </c>
      <c r="AJ36" s="12">
        <f t="shared" si="2"/>
        <v>68.5</v>
      </c>
      <c r="AK36" s="12"/>
      <c r="AL36" s="12">
        <f t="shared" si="8"/>
        <v>73.7</v>
      </c>
      <c r="AM36" s="12">
        <f t="shared" si="8"/>
        <v>8.9</v>
      </c>
      <c r="AN36" s="12">
        <f t="shared" si="8"/>
        <v>10.199999999999999</v>
      </c>
      <c r="AO36" s="12">
        <f t="shared" si="8"/>
        <v>94.8</v>
      </c>
      <c r="AP36" s="12">
        <f t="shared" si="9"/>
        <v>99.3</v>
      </c>
      <c r="AQ36" s="12">
        <f t="shared" si="9"/>
        <v>26.200000000000003</v>
      </c>
      <c r="AR36" s="12"/>
      <c r="AS36" s="12">
        <f t="shared" si="10"/>
        <v>46.1</v>
      </c>
      <c r="AT36" s="12">
        <f t="shared" si="10"/>
        <v>85.8</v>
      </c>
      <c r="AU36" s="12">
        <f t="shared" si="10"/>
        <v>26.900000000000002</v>
      </c>
      <c r="AV36" s="12">
        <f t="shared" si="10"/>
        <v>76.2</v>
      </c>
      <c r="AW36" s="12">
        <f t="shared" si="11"/>
        <v>85.2</v>
      </c>
      <c r="AX36" s="12">
        <f t="shared" si="11"/>
        <v>62.1</v>
      </c>
      <c r="AY36" s="12"/>
      <c r="AZ36" s="12">
        <f t="shared" si="3"/>
        <v>73.8</v>
      </c>
      <c r="BA36" s="12">
        <f t="shared" si="4"/>
        <v>44.3</v>
      </c>
      <c r="BB36" s="12"/>
      <c r="BC36" s="12">
        <f t="shared" si="5"/>
        <v>18.5</v>
      </c>
      <c r="BD36" s="12">
        <f t="shared" si="6"/>
        <v>58.3</v>
      </c>
      <c r="BE36" s="12">
        <f t="shared" si="7"/>
        <v>83.4</v>
      </c>
    </row>
    <row r="37" spans="1:57" ht="15.75" customHeight="1">
      <c r="A37" s="1" t="s">
        <v>131</v>
      </c>
      <c r="B37" s="3" t="s">
        <v>99</v>
      </c>
      <c r="C37" s="4" t="s">
        <v>8</v>
      </c>
      <c r="D37" s="4">
        <v>36</v>
      </c>
      <c r="E37" s="4">
        <v>1044</v>
      </c>
      <c r="F37" s="4">
        <v>36</v>
      </c>
      <c r="G37" s="4">
        <v>1044</v>
      </c>
      <c r="H37" s="4">
        <v>0.4</v>
      </c>
      <c r="I37" s="4">
        <v>18.600000000000001</v>
      </c>
      <c r="J37" s="4">
        <v>0</v>
      </c>
      <c r="K37" s="4">
        <v>0.4</v>
      </c>
      <c r="L37" s="4">
        <v>0.105</v>
      </c>
      <c r="M37" s="4">
        <v>0.156</v>
      </c>
      <c r="N37" s="4">
        <v>4.9000000000000002E-2</v>
      </c>
      <c r="O37" s="4">
        <v>9.0999999999999998E-2</v>
      </c>
      <c r="P37" s="4">
        <v>0.6</v>
      </c>
      <c r="Q37" s="4">
        <v>0</v>
      </c>
      <c r="R37" s="4">
        <v>0.5</v>
      </c>
      <c r="S37" s="4">
        <v>0.66700000000000004</v>
      </c>
      <c r="T37" s="4">
        <v>0.38800000000000001</v>
      </c>
      <c r="U37" s="4">
        <v>0.47599999999999998</v>
      </c>
      <c r="V37" s="4">
        <v>0.51300000000000001</v>
      </c>
      <c r="W37" s="4">
        <v>0.33300000000000002</v>
      </c>
      <c r="X37" s="4">
        <v>0</v>
      </c>
      <c r="Y37" s="4">
        <v>0.628</v>
      </c>
      <c r="Z37" s="4">
        <v>0.84899999999999998</v>
      </c>
      <c r="AA37" s="4">
        <v>0</v>
      </c>
      <c r="AB37" s="4">
        <v>9.7000000000000003E-2</v>
      </c>
      <c r="AC37" s="4">
        <v>0.32</v>
      </c>
      <c r="AD37" s="10">
        <f t="shared" si="1"/>
        <v>0.76059999999999994</v>
      </c>
      <c r="AE37" s="9"/>
      <c r="AF37" s="9"/>
      <c r="AG37" s="12">
        <f t="shared" si="2"/>
        <v>55.7</v>
      </c>
      <c r="AH37" s="12">
        <f t="shared" si="2"/>
        <v>78.8</v>
      </c>
      <c r="AI37" s="12">
        <f t="shared" si="2"/>
        <v>38.4</v>
      </c>
      <c r="AJ37" s="12">
        <f t="shared" si="2"/>
        <v>87.8</v>
      </c>
      <c r="AK37" s="12"/>
      <c r="AL37" s="12">
        <f t="shared" si="8"/>
        <v>13.4</v>
      </c>
      <c r="AM37" s="12">
        <f t="shared" si="8"/>
        <v>30.099999999999998</v>
      </c>
      <c r="AN37" s="12">
        <f t="shared" si="8"/>
        <v>26.200000000000003</v>
      </c>
      <c r="AO37" s="12">
        <f t="shared" si="8"/>
        <v>28.799999999999997</v>
      </c>
      <c r="AP37" s="12">
        <f t="shared" si="9"/>
        <v>60.199999999999996</v>
      </c>
      <c r="AQ37" s="12">
        <f t="shared" si="9"/>
        <v>86.5</v>
      </c>
      <c r="AR37" s="12"/>
      <c r="AS37" s="12">
        <f t="shared" si="10"/>
        <v>62.1</v>
      </c>
      <c r="AT37" s="12">
        <f t="shared" si="10"/>
        <v>51.9</v>
      </c>
      <c r="AU37" s="12">
        <f t="shared" si="10"/>
        <v>44.2</v>
      </c>
      <c r="AV37" s="12">
        <f t="shared" si="10"/>
        <v>82</v>
      </c>
      <c r="AW37" s="12">
        <f t="shared" si="11"/>
        <v>91</v>
      </c>
      <c r="AX37" s="12">
        <f t="shared" si="11"/>
        <v>62.1</v>
      </c>
      <c r="AY37" s="12"/>
      <c r="AZ37" s="12">
        <f t="shared" si="3"/>
        <v>54.5</v>
      </c>
      <c r="BA37" s="12">
        <f t="shared" si="4"/>
        <v>66.699999999999989</v>
      </c>
      <c r="BB37" s="12"/>
      <c r="BC37" s="12">
        <f t="shared" si="5"/>
        <v>25.6</v>
      </c>
      <c r="BD37" s="12">
        <f t="shared" si="6"/>
        <v>56.399999999999991</v>
      </c>
      <c r="BE37" s="12">
        <f t="shared" si="7"/>
        <v>39.800000000000004</v>
      </c>
    </row>
    <row r="38" spans="1:57" ht="15.75" customHeight="1">
      <c r="A38" s="1" t="s">
        <v>132</v>
      </c>
      <c r="B38" s="3" t="s">
        <v>106</v>
      </c>
      <c r="C38" s="4" t="s">
        <v>86</v>
      </c>
      <c r="D38" s="4">
        <v>39</v>
      </c>
      <c r="E38" s="4">
        <v>1035</v>
      </c>
      <c r="F38" s="4">
        <v>39</v>
      </c>
      <c r="G38" s="4">
        <v>1035</v>
      </c>
      <c r="H38" s="4">
        <v>0.47099999999999997</v>
      </c>
      <c r="I38" s="4">
        <v>12.3</v>
      </c>
      <c r="J38" s="4">
        <v>0</v>
      </c>
      <c r="K38" s="4">
        <v>0.622</v>
      </c>
      <c r="L38" s="4">
        <v>0.317</v>
      </c>
      <c r="M38" s="4">
        <v>0.20799999999999999</v>
      </c>
      <c r="N38" s="4">
        <v>5.8000000000000003E-2</v>
      </c>
      <c r="O38" s="4">
        <v>3.7999999999999999E-2</v>
      </c>
      <c r="P38" s="4">
        <v>0.378</v>
      </c>
      <c r="Q38" s="4">
        <v>0</v>
      </c>
      <c r="R38" s="4">
        <v>0.51500000000000001</v>
      </c>
      <c r="S38" s="4">
        <v>0.68700000000000006</v>
      </c>
      <c r="T38" s="4">
        <v>0.38500000000000001</v>
      </c>
      <c r="U38" s="4">
        <v>0.33300000000000002</v>
      </c>
      <c r="V38" s="4">
        <v>8.3000000000000004E-2</v>
      </c>
      <c r="W38" s="4">
        <v>0.39800000000000002</v>
      </c>
      <c r="X38" s="4">
        <v>0</v>
      </c>
      <c r="Y38" s="4">
        <v>0.83</v>
      </c>
      <c r="Z38" s="4">
        <v>0.97899999999999998</v>
      </c>
      <c r="AA38" s="4">
        <v>0</v>
      </c>
      <c r="AB38" s="4">
        <v>0.153</v>
      </c>
      <c r="AC38" s="4">
        <v>0.33300000000000002</v>
      </c>
      <c r="AD38" s="10">
        <f t="shared" si="1"/>
        <v>0.88632199999999994</v>
      </c>
      <c r="AE38" s="9"/>
      <c r="AF38" s="9"/>
      <c r="AG38" s="12">
        <f t="shared" si="2"/>
        <v>71.099999999999994</v>
      </c>
      <c r="AH38" s="12">
        <f t="shared" si="2"/>
        <v>78.2</v>
      </c>
      <c r="AI38" s="12">
        <f t="shared" si="2"/>
        <v>74.3</v>
      </c>
      <c r="AJ38" s="12">
        <f t="shared" si="2"/>
        <v>39.1</v>
      </c>
      <c r="AK38" s="12"/>
      <c r="AL38" s="12">
        <f t="shared" si="8"/>
        <v>48</v>
      </c>
      <c r="AM38" s="12">
        <f t="shared" si="8"/>
        <v>79.400000000000006</v>
      </c>
      <c r="AN38" s="12">
        <f t="shared" si="8"/>
        <v>37.799999999999997</v>
      </c>
      <c r="AO38" s="12">
        <f t="shared" si="8"/>
        <v>32</v>
      </c>
      <c r="AP38" s="12">
        <f t="shared" si="9"/>
        <v>27.500000000000004</v>
      </c>
      <c r="AQ38" s="12">
        <f t="shared" si="9"/>
        <v>52.5</v>
      </c>
      <c r="AR38" s="12"/>
      <c r="AS38" s="12">
        <f t="shared" si="10"/>
        <v>72.399999999999991</v>
      </c>
      <c r="AT38" s="12">
        <f t="shared" si="10"/>
        <v>62.1</v>
      </c>
      <c r="AU38" s="12">
        <f t="shared" si="10"/>
        <v>42.3</v>
      </c>
      <c r="AV38" s="12">
        <f t="shared" si="10"/>
        <v>48</v>
      </c>
      <c r="AW38" s="12">
        <f t="shared" si="11"/>
        <v>21.099999999999998</v>
      </c>
      <c r="AX38" s="12">
        <f t="shared" si="11"/>
        <v>87.1</v>
      </c>
      <c r="AY38" s="12"/>
      <c r="AZ38" s="12">
        <f t="shared" si="3"/>
        <v>14.200000000000003</v>
      </c>
      <c r="BA38" s="12">
        <f t="shared" si="4"/>
        <v>40.400000000000006</v>
      </c>
      <c r="BB38" s="12"/>
      <c r="BC38" s="12">
        <f t="shared" si="5"/>
        <v>44.800000000000004</v>
      </c>
      <c r="BD38" s="12">
        <f t="shared" si="6"/>
        <v>58.3</v>
      </c>
      <c r="BE38" s="12">
        <f t="shared" si="7"/>
        <v>11.599999999999994</v>
      </c>
    </row>
    <row r="39" spans="1:57" ht="15.75" customHeight="1">
      <c r="A39" s="1" t="s">
        <v>133</v>
      </c>
      <c r="B39" s="3" t="s">
        <v>88</v>
      </c>
      <c r="C39" s="4" t="s">
        <v>8</v>
      </c>
      <c r="D39" s="4">
        <v>30</v>
      </c>
      <c r="E39" s="4">
        <v>1018</v>
      </c>
      <c r="F39" s="4">
        <v>30</v>
      </c>
      <c r="G39" s="4">
        <v>1018</v>
      </c>
      <c r="H39" s="4">
        <v>0.371</v>
      </c>
      <c r="I39" s="4">
        <v>17.899999999999999</v>
      </c>
      <c r="J39" s="4">
        <v>0</v>
      </c>
      <c r="K39" s="4">
        <v>0.46</v>
      </c>
      <c r="L39" s="4">
        <v>0.12</v>
      </c>
      <c r="M39" s="4">
        <v>0.107</v>
      </c>
      <c r="N39" s="4">
        <v>0.111</v>
      </c>
      <c r="O39" s="4">
        <v>0.122</v>
      </c>
      <c r="P39" s="4">
        <v>0.54</v>
      </c>
      <c r="Q39" s="4">
        <v>0</v>
      </c>
      <c r="R39" s="4">
        <v>0.42</v>
      </c>
      <c r="S39" s="4">
        <v>0.61099999999999999</v>
      </c>
      <c r="T39" s="4">
        <v>0.313</v>
      </c>
      <c r="U39" s="4">
        <v>0.34</v>
      </c>
      <c r="V39" s="4">
        <v>0.4</v>
      </c>
      <c r="W39" s="4">
        <v>0.32900000000000001</v>
      </c>
      <c r="X39" s="4">
        <v>0</v>
      </c>
      <c r="Y39" s="4">
        <v>0.31</v>
      </c>
      <c r="Z39" s="4">
        <v>0.85</v>
      </c>
      <c r="AA39" s="4">
        <v>0</v>
      </c>
      <c r="AB39" s="4">
        <v>0.193</v>
      </c>
      <c r="AC39" s="4">
        <v>0.255</v>
      </c>
      <c r="AD39" s="10">
        <f t="shared" si="1"/>
        <v>0.60160000000000002</v>
      </c>
      <c r="AE39" s="9"/>
      <c r="AF39" s="9"/>
      <c r="AG39" s="12">
        <f t="shared" si="2"/>
        <v>42.9</v>
      </c>
      <c r="AH39" s="12">
        <f t="shared" si="2"/>
        <v>77.5</v>
      </c>
      <c r="AI39" s="12">
        <f t="shared" si="2"/>
        <v>26.200000000000003</v>
      </c>
      <c r="AJ39" s="12">
        <f t="shared" si="2"/>
        <v>83.3</v>
      </c>
      <c r="AK39" s="12"/>
      <c r="AL39" s="12">
        <f t="shared" si="8"/>
        <v>19.2</v>
      </c>
      <c r="AM39" s="12">
        <f t="shared" si="8"/>
        <v>34.599999999999994</v>
      </c>
      <c r="AN39" s="12">
        <f t="shared" si="8"/>
        <v>11.5</v>
      </c>
      <c r="AO39" s="12">
        <f t="shared" si="8"/>
        <v>60.8</v>
      </c>
      <c r="AP39" s="12">
        <f t="shared" si="9"/>
        <v>71.7</v>
      </c>
      <c r="AQ39" s="12">
        <f t="shared" si="9"/>
        <v>81.399999999999991</v>
      </c>
      <c r="AR39" s="12"/>
      <c r="AS39" s="12">
        <f t="shared" si="10"/>
        <v>29.4</v>
      </c>
      <c r="AT39" s="12">
        <f t="shared" si="10"/>
        <v>33.900000000000006</v>
      </c>
      <c r="AU39" s="12">
        <f t="shared" si="10"/>
        <v>23</v>
      </c>
      <c r="AV39" s="12">
        <f t="shared" si="10"/>
        <v>52.5</v>
      </c>
      <c r="AW39" s="12">
        <f t="shared" si="11"/>
        <v>68.5</v>
      </c>
      <c r="AX39" s="12">
        <f t="shared" si="11"/>
        <v>59.599999999999994</v>
      </c>
      <c r="AY39" s="12"/>
      <c r="AZ39" s="12">
        <f t="shared" si="3"/>
        <v>85.3</v>
      </c>
      <c r="BA39" s="12">
        <f t="shared" si="4"/>
        <v>66.099999999999994</v>
      </c>
      <c r="BB39" s="12"/>
      <c r="BC39" s="12">
        <f t="shared" si="5"/>
        <v>55.7</v>
      </c>
      <c r="BD39" s="12">
        <f t="shared" si="6"/>
        <v>46.1</v>
      </c>
      <c r="BE39" s="12">
        <f t="shared" si="7"/>
        <v>75</v>
      </c>
    </row>
    <row r="40" spans="1:57" ht="15.75" customHeight="1">
      <c r="A40" s="1" t="s">
        <v>134</v>
      </c>
      <c r="B40" s="3" t="s">
        <v>115</v>
      </c>
      <c r="C40" s="4" t="s">
        <v>91</v>
      </c>
      <c r="D40" s="4">
        <v>39</v>
      </c>
      <c r="E40" s="4">
        <v>1013</v>
      </c>
      <c r="F40" s="4">
        <v>39</v>
      </c>
      <c r="G40" s="4">
        <v>1013</v>
      </c>
      <c r="H40" s="4">
        <v>0.47499999999999998</v>
      </c>
      <c r="I40" s="4">
        <v>17</v>
      </c>
      <c r="J40" s="4">
        <v>0</v>
      </c>
      <c r="K40" s="4">
        <v>0.44600000000000001</v>
      </c>
      <c r="L40" s="4">
        <v>0.15</v>
      </c>
      <c r="M40" s="4">
        <v>0.16400000000000001</v>
      </c>
      <c r="N40" s="4">
        <v>7.0999999999999994E-2</v>
      </c>
      <c r="O40" s="4">
        <v>6.0999999999999999E-2</v>
      </c>
      <c r="P40" s="4">
        <v>0.55400000000000005</v>
      </c>
      <c r="Q40" s="4">
        <v>0</v>
      </c>
      <c r="R40" s="4">
        <v>0.48799999999999999</v>
      </c>
      <c r="S40" s="4">
        <v>0.71399999999999997</v>
      </c>
      <c r="T40" s="4">
        <v>0.39100000000000001</v>
      </c>
      <c r="U40" s="4">
        <v>0.45</v>
      </c>
      <c r="V40" s="4">
        <v>0.23499999999999999</v>
      </c>
      <c r="W40" s="4">
        <v>0.46500000000000002</v>
      </c>
      <c r="X40" s="4">
        <v>0</v>
      </c>
      <c r="Y40" s="4">
        <v>0.86899999999999999</v>
      </c>
      <c r="Z40" s="4">
        <v>1</v>
      </c>
      <c r="AA40" s="4">
        <v>0</v>
      </c>
      <c r="AB40" s="4">
        <v>0.11600000000000001</v>
      </c>
      <c r="AC40" s="4">
        <v>0.66700000000000004</v>
      </c>
      <c r="AD40" s="10">
        <f t="shared" si="1"/>
        <v>0.94157400000000013</v>
      </c>
      <c r="AE40" s="9"/>
      <c r="AF40" s="9"/>
      <c r="AG40" s="12">
        <f t="shared" si="2"/>
        <v>71.099999999999994</v>
      </c>
      <c r="AH40" s="12">
        <f t="shared" si="2"/>
        <v>76.900000000000006</v>
      </c>
      <c r="AI40" s="12">
        <f t="shared" si="2"/>
        <v>75</v>
      </c>
      <c r="AJ40" s="12">
        <f t="shared" si="2"/>
        <v>75</v>
      </c>
      <c r="AK40" s="12"/>
      <c r="AL40" s="12">
        <f t="shared" si="8"/>
        <v>17.899999999999999</v>
      </c>
      <c r="AM40" s="12">
        <f t="shared" si="8"/>
        <v>40.300000000000004</v>
      </c>
      <c r="AN40" s="12">
        <f t="shared" si="8"/>
        <v>30.099999999999998</v>
      </c>
      <c r="AO40" s="12">
        <f t="shared" si="8"/>
        <v>41</v>
      </c>
      <c r="AP40" s="12">
        <f t="shared" si="9"/>
        <v>39.1</v>
      </c>
      <c r="AQ40" s="12">
        <f t="shared" si="9"/>
        <v>82.6</v>
      </c>
      <c r="AR40" s="12"/>
      <c r="AS40" s="12">
        <f t="shared" si="10"/>
        <v>56.999999999999993</v>
      </c>
      <c r="AT40" s="12">
        <f t="shared" si="10"/>
        <v>70.5</v>
      </c>
      <c r="AU40" s="12">
        <f t="shared" si="10"/>
        <v>45.5</v>
      </c>
      <c r="AV40" s="12">
        <f t="shared" si="10"/>
        <v>78.2</v>
      </c>
      <c r="AW40" s="12">
        <f t="shared" si="11"/>
        <v>34.599999999999994</v>
      </c>
      <c r="AX40" s="12">
        <f t="shared" si="11"/>
        <v>94.8</v>
      </c>
      <c r="AY40" s="12"/>
      <c r="AZ40" s="12">
        <f t="shared" si="3"/>
        <v>10.299999999999997</v>
      </c>
      <c r="BA40" s="12">
        <f t="shared" si="4"/>
        <v>37.9</v>
      </c>
      <c r="BB40" s="12"/>
      <c r="BC40" s="12">
        <f t="shared" si="5"/>
        <v>32</v>
      </c>
      <c r="BD40" s="12">
        <f t="shared" si="6"/>
        <v>98</v>
      </c>
      <c r="BE40" s="12">
        <f t="shared" si="7"/>
        <v>5.8000000000000114</v>
      </c>
    </row>
    <row r="41" spans="1:57" ht="15.75" customHeight="1">
      <c r="A41" s="1" t="s">
        <v>135</v>
      </c>
      <c r="B41" s="3" t="s">
        <v>83</v>
      </c>
      <c r="C41" s="4" t="s">
        <v>86</v>
      </c>
      <c r="D41" s="4">
        <v>40</v>
      </c>
      <c r="E41" s="4">
        <v>990</v>
      </c>
      <c r="F41" s="4">
        <v>40</v>
      </c>
      <c r="G41" s="4">
        <v>990</v>
      </c>
      <c r="H41" s="4">
        <v>0.48</v>
      </c>
      <c r="I41" s="4">
        <v>8.1999999999999993</v>
      </c>
      <c r="J41" s="4">
        <v>0</v>
      </c>
      <c r="K41" s="4">
        <v>0.86299999999999999</v>
      </c>
      <c r="L41" s="4">
        <v>0.36599999999999999</v>
      </c>
      <c r="M41" s="4">
        <v>0.33400000000000002</v>
      </c>
      <c r="N41" s="4">
        <v>0.12</v>
      </c>
      <c r="O41" s="4">
        <v>4.2999999999999997E-2</v>
      </c>
      <c r="P41" s="4">
        <v>0.13700000000000001</v>
      </c>
      <c r="Q41" s="4">
        <v>0</v>
      </c>
      <c r="R41" s="4">
        <v>0.51</v>
      </c>
      <c r="S41" s="4">
        <v>0.61699999999999999</v>
      </c>
      <c r="T41" s="4">
        <v>0.504</v>
      </c>
      <c r="U41" s="4">
        <v>0.31</v>
      </c>
      <c r="V41" s="4">
        <v>0.2</v>
      </c>
      <c r="W41" s="4">
        <v>0.29199999999999998</v>
      </c>
      <c r="X41" s="4">
        <v>0</v>
      </c>
      <c r="Y41" s="4">
        <v>0.72699999999999998</v>
      </c>
      <c r="Z41" s="4">
        <v>1</v>
      </c>
      <c r="AA41" s="4">
        <v>0</v>
      </c>
      <c r="AB41" s="4">
        <v>0.22900000000000001</v>
      </c>
      <c r="AC41" s="4">
        <v>0.27300000000000002</v>
      </c>
      <c r="AD41" s="10">
        <f t="shared" si="1"/>
        <v>0.764401</v>
      </c>
      <c r="AE41" s="9"/>
      <c r="AF41" s="9"/>
      <c r="AG41" s="12">
        <f t="shared" si="2"/>
        <v>80.100000000000009</v>
      </c>
      <c r="AH41" s="12">
        <f t="shared" si="2"/>
        <v>76.2</v>
      </c>
      <c r="AI41" s="12">
        <f t="shared" si="2"/>
        <v>76.900000000000006</v>
      </c>
      <c r="AJ41" s="12">
        <f t="shared" si="2"/>
        <v>19.8</v>
      </c>
      <c r="AK41" s="12"/>
      <c r="AL41" s="12">
        <f t="shared" si="8"/>
        <v>75.599999999999994</v>
      </c>
      <c r="AM41" s="12">
        <f t="shared" si="8"/>
        <v>85.8</v>
      </c>
      <c r="AN41" s="12">
        <f t="shared" si="8"/>
        <v>74.3</v>
      </c>
      <c r="AO41" s="12">
        <f t="shared" si="8"/>
        <v>64.7</v>
      </c>
      <c r="AP41" s="12">
        <f t="shared" si="9"/>
        <v>31.4</v>
      </c>
      <c r="AQ41" s="12">
        <f t="shared" si="9"/>
        <v>25</v>
      </c>
      <c r="AR41" s="12"/>
      <c r="AS41" s="12">
        <f t="shared" si="10"/>
        <v>70.5</v>
      </c>
      <c r="AT41" s="12">
        <f t="shared" si="10"/>
        <v>35.799999999999997</v>
      </c>
      <c r="AU41" s="12">
        <f t="shared" si="10"/>
        <v>85.8</v>
      </c>
      <c r="AV41" s="12">
        <f t="shared" si="10"/>
        <v>45.5</v>
      </c>
      <c r="AW41" s="12">
        <f t="shared" si="11"/>
        <v>25.6</v>
      </c>
      <c r="AX41" s="12">
        <f t="shared" si="11"/>
        <v>46.1</v>
      </c>
      <c r="AY41" s="12"/>
      <c r="AZ41" s="12">
        <f t="shared" si="3"/>
        <v>30.200000000000003</v>
      </c>
      <c r="BA41" s="12">
        <f t="shared" si="4"/>
        <v>37.9</v>
      </c>
      <c r="BB41" s="12"/>
      <c r="BC41" s="12">
        <f t="shared" si="5"/>
        <v>64.099999999999994</v>
      </c>
      <c r="BD41" s="12">
        <f t="shared" si="6"/>
        <v>47.4</v>
      </c>
      <c r="BE41" s="12">
        <f t="shared" si="7"/>
        <v>37.9</v>
      </c>
    </row>
    <row r="42" spans="1:57" ht="15.75" customHeight="1">
      <c r="A42" s="1" t="s">
        <v>136</v>
      </c>
      <c r="B42" s="3" t="s">
        <v>81</v>
      </c>
      <c r="C42" s="4" t="s">
        <v>91</v>
      </c>
      <c r="D42" s="4">
        <v>39</v>
      </c>
      <c r="E42" s="4">
        <v>983</v>
      </c>
      <c r="F42" s="4">
        <v>39</v>
      </c>
      <c r="G42" s="4">
        <v>983</v>
      </c>
      <c r="H42" s="4">
        <v>0.56999999999999995</v>
      </c>
      <c r="I42" s="4">
        <v>4.5999999999999996</v>
      </c>
      <c r="J42" s="4">
        <v>0</v>
      </c>
      <c r="K42" s="4">
        <v>0.98799999999999999</v>
      </c>
      <c r="L42" s="4">
        <v>0.56000000000000005</v>
      </c>
      <c r="M42" s="4">
        <v>0.32500000000000001</v>
      </c>
      <c r="N42" s="4">
        <v>3.1E-2</v>
      </c>
      <c r="O42" s="4">
        <v>7.0999999999999994E-2</v>
      </c>
      <c r="P42" s="4">
        <v>1.2E-2</v>
      </c>
      <c r="Q42" s="4">
        <v>0</v>
      </c>
      <c r="R42" s="4">
        <v>0.57399999999999995</v>
      </c>
      <c r="S42" s="4">
        <v>0.67400000000000004</v>
      </c>
      <c r="T42" s="4">
        <v>0.495</v>
      </c>
      <c r="U42" s="4">
        <v>0.4</v>
      </c>
      <c r="V42" s="4">
        <v>0.217</v>
      </c>
      <c r="W42" s="4">
        <v>0.25</v>
      </c>
      <c r="X42" s="4">
        <v>0</v>
      </c>
      <c r="Y42" s="4">
        <v>0.70499999999999996</v>
      </c>
      <c r="Z42" s="4">
        <v>1</v>
      </c>
      <c r="AA42" s="4">
        <v>0</v>
      </c>
      <c r="AB42" s="4">
        <v>0</v>
      </c>
      <c r="AC42" s="4">
        <v>0</v>
      </c>
      <c r="AD42" s="10">
        <f t="shared" si="1"/>
        <v>0.70853999999999995</v>
      </c>
      <c r="AE42" s="9"/>
      <c r="AF42" s="9"/>
      <c r="AG42" s="12">
        <f t="shared" si="2"/>
        <v>71.099999999999994</v>
      </c>
      <c r="AH42" s="12">
        <f t="shared" si="2"/>
        <v>75.599999999999994</v>
      </c>
      <c r="AI42" s="12">
        <f t="shared" si="2"/>
        <v>95.5</v>
      </c>
      <c r="AJ42" s="12">
        <f t="shared" si="2"/>
        <v>4.3999999999999995</v>
      </c>
      <c r="AK42" s="12"/>
      <c r="AL42" s="12">
        <f t="shared" si="8"/>
        <v>90.3</v>
      </c>
      <c r="AM42" s="12">
        <f t="shared" si="8"/>
        <v>96.7</v>
      </c>
      <c r="AN42" s="12">
        <f t="shared" si="8"/>
        <v>69.8</v>
      </c>
      <c r="AO42" s="12">
        <f t="shared" si="8"/>
        <v>18.5</v>
      </c>
      <c r="AP42" s="12">
        <f t="shared" si="9"/>
        <v>44.2</v>
      </c>
      <c r="AQ42" s="12">
        <f t="shared" si="9"/>
        <v>9.6</v>
      </c>
      <c r="AR42" s="12"/>
      <c r="AS42" s="12">
        <f t="shared" si="10"/>
        <v>91</v>
      </c>
      <c r="AT42" s="12">
        <f t="shared" si="10"/>
        <v>58.3</v>
      </c>
      <c r="AU42" s="12">
        <f t="shared" si="10"/>
        <v>78.8</v>
      </c>
      <c r="AV42" s="12">
        <f t="shared" si="10"/>
        <v>61.5</v>
      </c>
      <c r="AW42" s="12">
        <f t="shared" si="11"/>
        <v>32.6</v>
      </c>
      <c r="AX42" s="12">
        <f t="shared" si="11"/>
        <v>32</v>
      </c>
      <c r="AY42" s="12"/>
      <c r="AZ42" s="12">
        <f t="shared" si="3"/>
        <v>39.200000000000003</v>
      </c>
      <c r="BA42" s="12">
        <f t="shared" si="4"/>
        <v>37.9</v>
      </c>
      <c r="BB42" s="12"/>
      <c r="BC42" s="12">
        <f t="shared" si="5"/>
        <v>0</v>
      </c>
      <c r="BD42" s="12">
        <f t="shared" si="6"/>
        <v>0</v>
      </c>
      <c r="BE42" s="12">
        <f t="shared" si="7"/>
        <v>57.7</v>
      </c>
    </row>
    <row r="43" spans="1:57" ht="15.75" customHeight="1">
      <c r="A43" s="1" t="s">
        <v>137</v>
      </c>
      <c r="B43" s="3" t="s">
        <v>90</v>
      </c>
      <c r="C43" s="4" t="s">
        <v>86</v>
      </c>
      <c r="D43" s="4">
        <v>40</v>
      </c>
      <c r="E43" s="4">
        <v>972</v>
      </c>
      <c r="F43" s="4">
        <v>40</v>
      </c>
      <c r="G43" s="4">
        <v>972</v>
      </c>
      <c r="H43" s="4">
        <v>0.443</v>
      </c>
      <c r="I43" s="4">
        <v>17.899999999999999</v>
      </c>
      <c r="J43" s="4">
        <v>0</v>
      </c>
      <c r="K43" s="4">
        <v>0.34399999999999997</v>
      </c>
      <c r="L43" s="4">
        <v>7.8E-2</v>
      </c>
      <c r="M43" s="4">
        <v>0.20799999999999999</v>
      </c>
      <c r="N43" s="4">
        <v>2.5999999999999999E-2</v>
      </c>
      <c r="O43" s="4">
        <v>3.1E-2</v>
      </c>
      <c r="P43" s="4">
        <v>0.65600000000000003</v>
      </c>
      <c r="Q43" s="4">
        <v>0</v>
      </c>
      <c r="R43" s="4">
        <v>0.57599999999999996</v>
      </c>
      <c r="S43" s="4">
        <v>0.8</v>
      </c>
      <c r="T43" s="4">
        <v>0.55000000000000004</v>
      </c>
      <c r="U43" s="4">
        <v>0.2</v>
      </c>
      <c r="V43" s="4">
        <v>0.5</v>
      </c>
      <c r="W43" s="4">
        <v>0.373</v>
      </c>
      <c r="X43" s="4">
        <v>0</v>
      </c>
      <c r="Y43" s="4">
        <v>0.86799999999999999</v>
      </c>
      <c r="Z43" s="4">
        <v>1</v>
      </c>
      <c r="AA43" s="4">
        <v>0</v>
      </c>
      <c r="AB43" s="4">
        <v>0.42899999999999999</v>
      </c>
      <c r="AC43" s="4">
        <v>0.315</v>
      </c>
      <c r="AD43" s="10">
        <f t="shared" si="1"/>
        <v>0.954592</v>
      </c>
      <c r="AE43" s="9"/>
      <c r="AF43" s="9"/>
      <c r="AG43" s="12">
        <f t="shared" si="2"/>
        <v>80.100000000000009</v>
      </c>
      <c r="AH43" s="12">
        <f t="shared" si="2"/>
        <v>75</v>
      </c>
      <c r="AI43" s="12">
        <f t="shared" si="2"/>
        <v>64.099999999999994</v>
      </c>
      <c r="AJ43" s="12">
        <f t="shared" si="2"/>
        <v>83.3</v>
      </c>
      <c r="AK43" s="12"/>
      <c r="AL43" s="12">
        <f t="shared" si="8"/>
        <v>7.6</v>
      </c>
      <c r="AM43" s="12">
        <f t="shared" si="8"/>
        <v>15.299999999999999</v>
      </c>
      <c r="AN43" s="12">
        <f t="shared" si="8"/>
        <v>37.799999999999997</v>
      </c>
      <c r="AO43" s="12">
        <f t="shared" si="8"/>
        <v>15.299999999999999</v>
      </c>
      <c r="AP43" s="12">
        <f t="shared" si="9"/>
        <v>21.7</v>
      </c>
      <c r="AQ43" s="12">
        <f t="shared" si="9"/>
        <v>92.9</v>
      </c>
      <c r="AR43" s="12"/>
      <c r="AS43" s="12">
        <f t="shared" si="10"/>
        <v>92.300000000000011</v>
      </c>
      <c r="AT43" s="12">
        <f t="shared" si="10"/>
        <v>88.4</v>
      </c>
      <c r="AU43" s="12">
        <f t="shared" si="10"/>
        <v>92.300000000000011</v>
      </c>
      <c r="AV43" s="12">
        <f t="shared" si="10"/>
        <v>25</v>
      </c>
      <c r="AW43" s="12">
        <f t="shared" si="11"/>
        <v>85.8</v>
      </c>
      <c r="AX43" s="12">
        <f t="shared" si="11"/>
        <v>80.100000000000009</v>
      </c>
      <c r="AY43" s="12"/>
      <c r="AZ43" s="12">
        <f t="shared" si="3"/>
        <v>10.900000000000006</v>
      </c>
      <c r="BA43" s="12">
        <f t="shared" si="4"/>
        <v>37.9</v>
      </c>
      <c r="BB43" s="12"/>
      <c r="BC43" s="12">
        <f t="shared" si="5"/>
        <v>89.7</v>
      </c>
      <c r="BD43" s="12">
        <f t="shared" si="6"/>
        <v>55.1</v>
      </c>
      <c r="BE43" s="12">
        <f t="shared" si="7"/>
        <v>5.2000000000000028</v>
      </c>
    </row>
    <row r="44" spans="1:57" ht="15.75" customHeight="1">
      <c r="A44" s="1" t="s">
        <v>138</v>
      </c>
      <c r="B44" s="3" t="s">
        <v>128</v>
      </c>
      <c r="C44" s="4" t="s">
        <v>8</v>
      </c>
      <c r="D44" s="4">
        <v>40</v>
      </c>
      <c r="E44" s="4">
        <v>950</v>
      </c>
      <c r="F44" s="4">
        <v>40</v>
      </c>
      <c r="G44" s="4">
        <v>950</v>
      </c>
      <c r="H44" s="4">
        <v>0.46600000000000003</v>
      </c>
      <c r="I44" s="4">
        <v>11.3</v>
      </c>
      <c r="J44" s="4">
        <v>0</v>
      </c>
      <c r="K44" s="4">
        <v>0.78500000000000003</v>
      </c>
      <c r="L44" s="4">
        <v>0.28699999999999998</v>
      </c>
      <c r="M44" s="4">
        <v>0.224</v>
      </c>
      <c r="N44" s="4">
        <v>0.14299999999999999</v>
      </c>
      <c r="O44" s="4">
        <v>0.13</v>
      </c>
      <c r="P44" s="4">
        <v>0.215</v>
      </c>
      <c r="Q44" s="4">
        <v>0</v>
      </c>
      <c r="R44" s="4">
        <v>0.51400000000000001</v>
      </c>
      <c r="S44" s="4">
        <v>0.75</v>
      </c>
      <c r="T44" s="4">
        <v>0.4</v>
      </c>
      <c r="U44" s="4">
        <v>0.40600000000000003</v>
      </c>
      <c r="V44" s="4">
        <v>0.31</v>
      </c>
      <c r="W44" s="4">
        <v>0.29199999999999998</v>
      </c>
      <c r="X44" s="4">
        <v>0</v>
      </c>
      <c r="Y44" s="4">
        <v>0.33300000000000002</v>
      </c>
      <c r="Z44" s="4">
        <v>0.85699999999999998</v>
      </c>
      <c r="AA44" s="4">
        <v>0</v>
      </c>
      <c r="AB44" s="4">
        <v>0.188</v>
      </c>
      <c r="AC44" s="4">
        <v>0.222</v>
      </c>
      <c r="AD44" s="10">
        <f t="shared" si="1"/>
        <v>0.44566</v>
      </c>
      <c r="AE44" s="9"/>
      <c r="AF44" s="9"/>
      <c r="AG44" s="12">
        <f t="shared" si="2"/>
        <v>80.100000000000009</v>
      </c>
      <c r="AH44" s="12">
        <f t="shared" si="2"/>
        <v>74.3</v>
      </c>
      <c r="AI44" s="12">
        <f t="shared" si="2"/>
        <v>73</v>
      </c>
      <c r="AJ44" s="12">
        <f t="shared" si="2"/>
        <v>32.6</v>
      </c>
      <c r="AK44" s="12"/>
      <c r="AL44" s="12">
        <f t="shared" si="8"/>
        <v>68.5</v>
      </c>
      <c r="AM44" s="12">
        <f t="shared" si="8"/>
        <v>76.2</v>
      </c>
      <c r="AN44" s="12">
        <f t="shared" si="8"/>
        <v>48</v>
      </c>
      <c r="AO44" s="12">
        <f t="shared" si="8"/>
        <v>76.900000000000006</v>
      </c>
      <c r="AP44" s="12">
        <f t="shared" si="9"/>
        <v>76.900000000000006</v>
      </c>
      <c r="AQ44" s="12">
        <f t="shared" si="9"/>
        <v>32</v>
      </c>
      <c r="AR44" s="12"/>
      <c r="AS44" s="12">
        <f t="shared" si="10"/>
        <v>71.7</v>
      </c>
      <c r="AT44" s="12">
        <f t="shared" si="10"/>
        <v>79.400000000000006</v>
      </c>
      <c r="AU44" s="12">
        <f t="shared" si="10"/>
        <v>46.7</v>
      </c>
      <c r="AV44" s="12">
        <f t="shared" si="10"/>
        <v>65.3</v>
      </c>
      <c r="AW44" s="12">
        <f t="shared" si="11"/>
        <v>46.1</v>
      </c>
      <c r="AX44" s="12">
        <f t="shared" si="11"/>
        <v>46.1</v>
      </c>
      <c r="AY44" s="12"/>
      <c r="AZ44" s="12">
        <f t="shared" si="3"/>
        <v>84</v>
      </c>
      <c r="BA44" s="12">
        <f t="shared" si="4"/>
        <v>64.800000000000011</v>
      </c>
      <c r="BB44" s="12"/>
      <c r="BC44" s="12">
        <f t="shared" si="5"/>
        <v>53.2</v>
      </c>
      <c r="BD44" s="12">
        <f t="shared" si="6"/>
        <v>37.1</v>
      </c>
      <c r="BE44" s="12">
        <f t="shared" si="7"/>
        <v>91.1</v>
      </c>
    </row>
    <row r="45" spans="1:57" ht="15.75" customHeight="1">
      <c r="A45" s="1" t="s">
        <v>139</v>
      </c>
      <c r="B45" s="3" t="s">
        <v>81</v>
      </c>
      <c r="C45" s="4" t="s">
        <v>8</v>
      </c>
      <c r="D45" s="4">
        <v>40</v>
      </c>
      <c r="E45" s="4">
        <v>931</v>
      </c>
      <c r="F45" s="4">
        <v>40</v>
      </c>
      <c r="G45" s="4">
        <v>931</v>
      </c>
      <c r="H45" s="4">
        <v>0.38600000000000001</v>
      </c>
      <c r="I45" s="4">
        <v>15.2</v>
      </c>
      <c r="J45" s="4">
        <v>0</v>
      </c>
      <c r="K45" s="4">
        <v>0.53800000000000003</v>
      </c>
      <c r="L45" s="4">
        <v>0.152</v>
      </c>
      <c r="M45" s="4">
        <v>0.24299999999999999</v>
      </c>
      <c r="N45" s="4">
        <v>6.2E-2</v>
      </c>
      <c r="O45" s="4">
        <v>8.1000000000000003E-2</v>
      </c>
      <c r="P45" s="4">
        <v>0.46200000000000002</v>
      </c>
      <c r="Q45" s="4">
        <v>0</v>
      </c>
      <c r="R45" s="4">
        <v>0.45100000000000001</v>
      </c>
      <c r="S45" s="4">
        <v>0.625</v>
      </c>
      <c r="T45" s="4">
        <v>0.41199999999999998</v>
      </c>
      <c r="U45" s="4">
        <v>0.38500000000000001</v>
      </c>
      <c r="V45" s="4">
        <v>0.29399999999999998</v>
      </c>
      <c r="W45" s="4">
        <v>0.309</v>
      </c>
      <c r="X45" s="4">
        <v>0</v>
      </c>
      <c r="Y45" s="4">
        <v>0.64700000000000002</v>
      </c>
      <c r="Z45" s="4">
        <v>0.86699999999999999</v>
      </c>
      <c r="AA45" s="4">
        <v>0</v>
      </c>
      <c r="AB45" s="4">
        <v>0.27800000000000002</v>
      </c>
      <c r="AC45" s="4">
        <v>0.33300000000000002</v>
      </c>
      <c r="AD45" s="10">
        <f t="shared" si="1"/>
        <v>0.74863999999999997</v>
      </c>
      <c r="AE45" s="9"/>
      <c r="AF45" s="9"/>
      <c r="AG45" s="12">
        <f t="shared" si="2"/>
        <v>80.100000000000009</v>
      </c>
      <c r="AH45" s="12">
        <f t="shared" si="2"/>
        <v>73.7</v>
      </c>
      <c r="AI45" s="12">
        <f t="shared" si="2"/>
        <v>31.4</v>
      </c>
      <c r="AJ45" s="12">
        <f t="shared" si="2"/>
        <v>59.599999999999994</v>
      </c>
      <c r="AK45" s="12"/>
      <c r="AL45" s="12">
        <f t="shared" si="8"/>
        <v>29.4</v>
      </c>
      <c r="AM45" s="12">
        <f t="shared" si="8"/>
        <v>41</v>
      </c>
      <c r="AN45" s="12">
        <f t="shared" si="8"/>
        <v>53.2</v>
      </c>
      <c r="AO45" s="12">
        <f t="shared" si="8"/>
        <v>34.599999999999994</v>
      </c>
      <c r="AP45" s="12">
        <f t="shared" si="9"/>
        <v>52.5</v>
      </c>
      <c r="AQ45" s="12">
        <f t="shared" si="9"/>
        <v>71.099999999999994</v>
      </c>
      <c r="AR45" s="12"/>
      <c r="AS45" s="12">
        <f t="shared" si="10"/>
        <v>41.6</v>
      </c>
      <c r="AT45" s="12">
        <f t="shared" si="10"/>
        <v>39.1</v>
      </c>
      <c r="AU45" s="12">
        <f t="shared" si="10"/>
        <v>53.2</v>
      </c>
      <c r="AV45" s="12">
        <f t="shared" si="10"/>
        <v>57.599999999999994</v>
      </c>
      <c r="AW45" s="12">
        <f t="shared" si="11"/>
        <v>42.3</v>
      </c>
      <c r="AX45" s="12">
        <f t="shared" si="11"/>
        <v>52.5</v>
      </c>
      <c r="AY45" s="12"/>
      <c r="AZ45" s="12">
        <f t="shared" si="3"/>
        <v>51.300000000000004</v>
      </c>
      <c r="BA45" s="12">
        <f t="shared" si="4"/>
        <v>62.2</v>
      </c>
      <c r="BB45" s="12"/>
      <c r="BC45" s="12">
        <f t="shared" si="5"/>
        <v>74.3</v>
      </c>
      <c r="BD45" s="12">
        <f t="shared" si="6"/>
        <v>58.3</v>
      </c>
      <c r="BE45" s="12">
        <f t="shared" si="7"/>
        <v>46.199999999999996</v>
      </c>
    </row>
    <row r="46" spans="1:57" ht="15.75" customHeight="1">
      <c r="A46" s="1" t="s">
        <v>140</v>
      </c>
      <c r="B46" s="3" t="s">
        <v>115</v>
      </c>
      <c r="C46" s="4" t="s">
        <v>8</v>
      </c>
      <c r="D46" s="4">
        <v>40</v>
      </c>
      <c r="E46" s="4">
        <v>926</v>
      </c>
      <c r="F46" s="4">
        <v>40</v>
      </c>
      <c r="G46" s="4">
        <v>926</v>
      </c>
      <c r="H46" s="4">
        <v>0.34599999999999997</v>
      </c>
      <c r="I46" s="4">
        <v>20.9</v>
      </c>
      <c r="J46" s="4">
        <v>0</v>
      </c>
      <c r="K46" s="4">
        <v>0.27500000000000002</v>
      </c>
      <c r="L46" s="4">
        <v>8.2000000000000003E-2</v>
      </c>
      <c r="M46" s="4">
        <v>9.5000000000000001E-2</v>
      </c>
      <c r="N46" s="4">
        <v>3.9E-2</v>
      </c>
      <c r="O46" s="4">
        <v>5.8999999999999997E-2</v>
      </c>
      <c r="P46" s="4">
        <v>0.72499999999999998</v>
      </c>
      <c r="Q46" s="4">
        <v>0</v>
      </c>
      <c r="R46" s="4">
        <v>0.40500000000000003</v>
      </c>
      <c r="S46" s="4">
        <v>0.6</v>
      </c>
      <c r="T46" s="4">
        <v>0.27600000000000002</v>
      </c>
      <c r="U46" s="4">
        <v>0.41699999999999998</v>
      </c>
      <c r="V46" s="4">
        <v>0.33300000000000002</v>
      </c>
      <c r="W46" s="4">
        <v>0.32400000000000001</v>
      </c>
      <c r="X46" s="4">
        <v>0</v>
      </c>
      <c r="Y46" s="4">
        <v>0.38200000000000001</v>
      </c>
      <c r="Z46" s="4">
        <v>0.86099999999999999</v>
      </c>
      <c r="AA46" s="4">
        <v>0</v>
      </c>
      <c r="AB46" s="4">
        <v>0.104</v>
      </c>
      <c r="AC46" s="4">
        <v>0.47799999999999998</v>
      </c>
      <c r="AD46" s="10">
        <f t="shared" si="1"/>
        <v>0.7292749999999999</v>
      </c>
      <c r="AE46" s="9"/>
      <c r="AF46" s="9"/>
      <c r="AG46" s="12">
        <f t="shared" si="2"/>
        <v>80.100000000000009</v>
      </c>
      <c r="AH46" s="12">
        <f t="shared" si="2"/>
        <v>73</v>
      </c>
      <c r="AI46" s="12">
        <f t="shared" si="2"/>
        <v>19.2</v>
      </c>
      <c r="AJ46" s="12">
        <f t="shared" si="2"/>
        <v>96.1</v>
      </c>
      <c r="AK46" s="12"/>
      <c r="AL46" s="12">
        <f t="shared" si="8"/>
        <v>4.3999999999999995</v>
      </c>
      <c r="AM46" s="12">
        <f t="shared" si="8"/>
        <v>17.899999999999999</v>
      </c>
      <c r="AN46" s="12">
        <f t="shared" si="8"/>
        <v>7.6</v>
      </c>
      <c r="AO46" s="12">
        <f t="shared" si="8"/>
        <v>22.400000000000002</v>
      </c>
      <c r="AP46" s="12">
        <f t="shared" si="9"/>
        <v>38.4</v>
      </c>
      <c r="AQ46" s="12">
        <f t="shared" si="9"/>
        <v>96.1</v>
      </c>
      <c r="AR46" s="12"/>
      <c r="AS46" s="12">
        <f t="shared" si="10"/>
        <v>23</v>
      </c>
      <c r="AT46" s="12">
        <f t="shared" si="10"/>
        <v>30.099999999999998</v>
      </c>
      <c r="AU46" s="12">
        <f t="shared" si="10"/>
        <v>18.5</v>
      </c>
      <c r="AV46" s="12">
        <f t="shared" si="10"/>
        <v>67.900000000000006</v>
      </c>
      <c r="AW46" s="12">
        <f t="shared" si="11"/>
        <v>50</v>
      </c>
      <c r="AX46" s="12">
        <f t="shared" si="11"/>
        <v>58.3</v>
      </c>
      <c r="AY46" s="12"/>
      <c r="AZ46" s="12">
        <f t="shared" si="3"/>
        <v>79.5</v>
      </c>
      <c r="BA46" s="12">
        <f t="shared" si="4"/>
        <v>62.9</v>
      </c>
      <c r="BB46" s="12"/>
      <c r="BC46" s="12">
        <f t="shared" si="5"/>
        <v>26.900000000000002</v>
      </c>
      <c r="BD46" s="12">
        <f t="shared" si="6"/>
        <v>87.1</v>
      </c>
      <c r="BE46" s="12">
        <f t="shared" si="7"/>
        <v>53.3</v>
      </c>
    </row>
    <row r="47" spans="1:57" ht="15.75" customHeight="1">
      <c r="A47" s="1" t="s">
        <v>141</v>
      </c>
      <c r="B47" s="3" t="s">
        <v>115</v>
      </c>
      <c r="C47" s="4" t="s">
        <v>8</v>
      </c>
      <c r="D47" s="4">
        <v>40</v>
      </c>
      <c r="E47" s="4">
        <v>883</v>
      </c>
      <c r="F47" s="4">
        <v>40</v>
      </c>
      <c r="G47" s="4">
        <v>883</v>
      </c>
      <c r="H47" s="4">
        <v>0.41499999999999998</v>
      </c>
      <c r="I47" s="4">
        <v>16.5</v>
      </c>
      <c r="J47" s="4">
        <v>0</v>
      </c>
      <c r="K47" s="4">
        <v>0.58099999999999996</v>
      </c>
      <c r="L47" s="4">
        <v>0.13</v>
      </c>
      <c r="M47" s="4">
        <v>0.13800000000000001</v>
      </c>
      <c r="N47" s="4">
        <v>9.5000000000000001E-2</v>
      </c>
      <c r="O47" s="4">
        <v>0.217</v>
      </c>
      <c r="P47" s="4">
        <v>0.41899999999999998</v>
      </c>
      <c r="Q47" s="4">
        <v>0</v>
      </c>
      <c r="R47" s="4">
        <v>0.47599999999999998</v>
      </c>
      <c r="S47" s="4">
        <v>0.66700000000000004</v>
      </c>
      <c r="T47" s="4">
        <v>0.57099999999999995</v>
      </c>
      <c r="U47" s="4">
        <v>0.41699999999999998</v>
      </c>
      <c r="V47" s="4">
        <v>0.32700000000000001</v>
      </c>
      <c r="W47" s="4">
        <v>0.33</v>
      </c>
      <c r="X47" s="4">
        <v>0</v>
      </c>
      <c r="Y47" s="4">
        <v>0.58599999999999997</v>
      </c>
      <c r="Z47" s="4">
        <v>0.94299999999999995</v>
      </c>
      <c r="AA47" s="4">
        <v>0</v>
      </c>
      <c r="AB47" s="4">
        <v>0.29199999999999998</v>
      </c>
      <c r="AC47" s="4">
        <v>0.32300000000000001</v>
      </c>
      <c r="AD47" s="10">
        <f t="shared" si="1"/>
        <v>0.73558299999999988</v>
      </c>
      <c r="AE47" s="9"/>
      <c r="AF47" s="9"/>
      <c r="AG47" s="12">
        <f t="shared" si="2"/>
        <v>80.100000000000009</v>
      </c>
      <c r="AH47" s="12">
        <f t="shared" si="2"/>
        <v>72.399999999999991</v>
      </c>
      <c r="AI47" s="12">
        <f t="shared" si="2"/>
        <v>48</v>
      </c>
      <c r="AJ47" s="12">
        <f t="shared" si="2"/>
        <v>68.5</v>
      </c>
      <c r="AK47" s="12"/>
      <c r="AL47" s="12">
        <f t="shared" si="8"/>
        <v>41</v>
      </c>
      <c r="AM47" s="12">
        <f t="shared" si="8"/>
        <v>35.799999999999997</v>
      </c>
      <c r="AN47" s="12">
        <f t="shared" si="8"/>
        <v>19.2</v>
      </c>
      <c r="AO47" s="12">
        <f t="shared" si="8"/>
        <v>51.2</v>
      </c>
      <c r="AP47" s="12">
        <f t="shared" si="9"/>
        <v>95.5</v>
      </c>
      <c r="AQ47" s="12">
        <f t="shared" si="9"/>
        <v>59.599999999999994</v>
      </c>
      <c r="AR47" s="12"/>
      <c r="AS47" s="12">
        <f t="shared" si="10"/>
        <v>50.6</v>
      </c>
      <c r="AT47" s="12">
        <f t="shared" si="10"/>
        <v>51.9</v>
      </c>
      <c r="AU47" s="12">
        <f t="shared" si="10"/>
        <v>96.1</v>
      </c>
      <c r="AV47" s="12">
        <f t="shared" si="10"/>
        <v>67.900000000000006</v>
      </c>
      <c r="AW47" s="12">
        <f t="shared" si="11"/>
        <v>49.3</v>
      </c>
      <c r="AX47" s="12">
        <f t="shared" si="11"/>
        <v>60.199999999999996</v>
      </c>
      <c r="AY47" s="12"/>
      <c r="AZ47" s="12">
        <f t="shared" si="3"/>
        <v>60.9</v>
      </c>
      <c r="BA47" s="12">
        <f t="shared" si="4"/>
        <v>47.5</v>
      </c>
      <c r="BB47" s="12"/>
      <c r="BC47" s="12">
        <f t="shared" si="5"/>
        <v>77.5</v>
      </c>
      <c r="BD47" s="12">
        <f t="shared" si="6"/>
        <v>56.999999999999993</v>
      </c>
      <c r="BE47" s="12">
        <f t="shared" si="7"/>
        <v>49.4</v>
      </c>
    </row>
    <row r="48" spans="1:57" ht="15.75" customHeight="1">
      <c r="A48" s="1" t="s">
        <v>142</v>
      </c>
      <c r="B48" s="3" t="s">
        <v>128</v>
      </c>
      <c r="C48" s="4" t="s">
        <v>91</v>
      </c>
      <c r="D48" s="4">
        <v>32</v>
      </c>
      <c r="E48" s="4">
        <v>876</v>
      </c>
      <c r="F48" s="4">
        <v>32</v>
      </c>
      <c r="G48" s="4">
        <v>876</v>
      </c>
      <c r="H48" s="4">
        <v>0.52100000000000002</v>
      </c>
      <c r="I48" s="4">
        <v>3.3</v>
      </c>
      <c r="J48" s="4">
        <v>0</v>
      </c>
      <c r="K48" s="4">
        <v>1</v>
      </c>
      <c r="L48" s="4">
        <v>0.628</v>
      </c>
      <c r="M48" s="4">
        <v>0.32600000000000001</v>
      </c>
      <c r="N48" s="4">
        <v>2.5000000000000001E-2</v>
      </c>
      <c r="O48" s="4">
        <v>2.1000000000000001E-2</v>
      </c>
      <c r="P48" s="4">
        <v>0</v>
      </c>
      <c r="Q48" s="4">
        <v>0</v>
      </c>
      <c r="R48" s="4">
        <v>0.52100000000000002</v>
      </c>
      <c r="S48" s="4">
        <v>0.57199999999999995</v>
      </c>
      <c r="T48" s="4">
        <v>0.41799999999999998</v>
      </c>
      <c r="U48" s="4">
        <v>0.33300000000000002</v>
      </c>
      <c r="V48" s="4">
        <v>0.8</v>
      </c>
      <c r="W48" s="4">
        <v>0</v>
      </c>
      <c r="X48" s="4">
        <v>0</v>
      </c>
      <c r="Y48" s="4">
        <v>0.76200000000000001</v>
      </c>
      <c r="Z48" s="4">
        <v>0</v>
      </c>
      <c r="AA48" s="4">
        <v>0</v>
      </c>
      <c r="AB48" s="4">
        <v>0</v>
      </c>
      <c r="AC48" s="4">
        <v>0</v>
      </c>
      <c r="AD48" s="10">
        <f t="shared" si="1"/>
        <v>0.76200000000000001</v>
      </c>
      <c r="AE48" s="9"/>
      <c r="AF48" s="9"/>
      <c r="AG48" s="12">
        <f t="shared" si="2"/>
        <v>46.7</v>
      </c>
      <c r="AH48" s="12">
        <f t="shared" si="2"/>
        <v>71.7</v>
      </c>
      <c r="AI48" s="12">
        <f t="shared" si="2"/>
        <v>92.300000000000011</v>
      </c>
      <c r="AJ48" s="12">
        <f t="shared" si="2"/>
        <v>3.2</v>
      </c>
      <c r="AK48" s="12"/>
      <c r="AL48" s="12">
        <f t="shared" si="8"/>
        <v>91.600000000000009</v>
      </c>
      <c r="AM48" s="12">
        <f t="shared" si="8"/>
        <v>98</v>
      </c>
      <c r="AN48" s="12">
        <f t="shared" si="8"/>
        <v>70.5</v>
      </c>
      <c r="AO48" s="12">
        <f t="shared" si="8"/>
        <v>14.7</v>
      </c>
      <c r="AP48" s="12">
        <f t="shared" si="9"/>
        <v>18.5</v>
      </c>
      <c r="AQ48" s="12">
        <f t="shared" si="9"/>
        <v>0</v>
      </c>
      <c r="AR48" s="12"/>
      <c r="AS48" s="12">
        <f t="shared" si="10"/>
        <v>75</v>
      </c>
      <c r="AT48" s="12">
        <f t="shared" si="10"/>
        <v>26.200000000000003</v>
      </c>
      <c r="AU48" s="12">
        <f t="shared" si="10"/>
        <v>55.7</v>
      </c>
      <c r="AV48" s="12">
        <f t="shared" si="10"/>
        <v>48</v>
      </c>
      <c r="AW48" s="12">
        <f t="shared" si="11"/>
        <v>97.399999999999991</v>
      </c>
      <c r="AX48" s="12">
        <f t="shared" si="11"/>
        <v>0</v>
      </c>
      <c r="AY48" s="12"/>
      <c r="AZ48" s="12">
        <f t="shared" si="3"/>
        <v>22.5</v>
      </c>
      <c r="BA48" s="12">
        <f t="shared" si="4"/>
        <v>100</v>
      </c>
      <c r="BB48" s="12"/>
      <c r="BC48" s="12">
        <f t="shared" si="5"/>
        <v>0</v>
      </c>
      <c r="BD48" s="12">
        <f t="shared" si="6"/>
        <v>0</v>
      </c>
      <c r="BE48" s="12">
        <f t="shared" si="7"/>
        <v>39.200000000000003</v>
      </c>
    </row>
    <row r="49" spans="1:57" ht="15.75" customHeight="1">
      <c r="A49" s="1" t="s">
        <v>143</v>
      </c>
      <c r="B49" s="3" t="s">
        <v>101</v>
      </c>
      <c r="C49" s="4" t="s">
        <v>86</v>
      </c>
      <c r="D49" s="4">
        <v>39</v>
      </c>
      <c r="E49" s="4">
        <v>871</v>
      </c>
      <c r="F49" s="4">
        <v>39</v>
      </c>
      <c r="G49" s="4">
        <v>871</v>
      </c>
      <c r="H49" s="4">
        <v>0.49299999999999999</v>
      </c>
      <c r="I49" s="4">
        <v>10.7</v>
      </c>
      <c r="J49" s="4">
        <v>0</v>
      </c>
      <c r="K49" s="4">
        <v>0.76900000000000002</v>
      </c>
      <c r="L49" s="4">
        <v>0.27100000000000002</v>
      </c>
      <c r="M49" s="4">
        <v>0.378</v>
      </c>
      <c r="N49" s="4">
        <v>7.0999999999999994E-2</v>
      </c>
      <c r="O49" s="4">
        <v>4.9000000000000002E-2</v>
      </c>
      <c r="P49" s="4">
        <v>0.23100000000000001</v>
      </c>
      <c r="Q49" s="4">
        <v>0</v>
      </c>
      <c r="R49" s="4">
        <v>0.56599999999999995</v>
      </c>
      <c r="S49" s="4">
        <v>0.70499999999999996</v>
      </c>
      <c r="T49" s="4">
        <v>0.54100000000000004</v>
      </c>
      <c r="U49" s="4">
        <v>0.313</v>
      </c>
      <c r="V49" s="4">
        <v>0.36399999999999999</v>
      </c>
      <c r="W49" s="4">
        <v>0.25</v>
      </c>
      <c r="X49" s="4">
        <v>0</v>
      </c>
      <c r="Y49" s="4">
        <v>0.68400000000000005</v>
      </c>
      <c r="Z49" s="4">
        <v>1</v>
      </c>
      <c r="AA49" s="4">
        <v>0</v>
      </c>
      <c r="AB49" s="4">
        <v>0.38500000000000001</v>
      </c>
      <c r="AC49" s="4">
        <v>0.2</v>
      </c>
      <c r="AD49" s="10">
        <f t="shared" si="1"/>
        <v>0.756996</v>
      </c>
      <c r="AE49" s="9"/>
      <c r="AF49" s="9"/>
      <c r="AG49" s="12">
        <f t="shared" si="2"/>
        <v>71.099999999999994</v>
      </c>
      <c r="AH49" s="12">
        <f t="shared" si="2"/>
        <v>71.099999999999994</v>
      </c>
      <c r="AI49" s="12">
        <f t="shared" si="2"/>
        <v>82.6</v>
      </c>
      <c r="AJ49" s="12">
        <f t="shared" si="2"/>
        <v>30.7</v>
      </c>
      <c r="AK49" s="12"/>
      <c r="AL49" s="12">
        <f t="shared" si="8"/>
        <v>67.300000000000011</v>
      </c>
      <c r="AM49" s="12">
        <f t="shared" si="8"/>
        <v>74.3</v>
      </c>
      <c r="AN49" s="12">
        <f t="shared" si="8"/>
        <v>83.3</v>
      </c>
      <c r="AO49" s="12">
        <f t="shared" si="8"/>
        <v>41</v>
      </c>
      <c r="AP49" s="12">
        <f t="shared" si="9"/>
        <v>33.900000000000006</v>
      </c>
      <c r="AQ49" s="12">
        <f t="shared" si="9"/>
        <v>33.300000000000004</v>
      </c>
      <c r="AR49" s="12"/>
      <c r="AS49" s="12">
        <f t="shared" si="10"/>
        <v>90.3</v>
      </c>
      <c r="AT49" s="12">
        <f t="shared" si="10"/>
        <v>67.900000000000006</v>
      </c>
      <c r="AU49" s="12">
        <f t="shared" si="10"/>
        <v>90.3</v>
      </c>
      <c r="AV49" s="12">
        <f t="shared" si="10"/>
        <v>46.1</v>
      </c>
      <c r="AW49" s="12">
        <f t="shared" si="11"/>
        <v>58.9</v>
      </c>
      <c r="AX49" s="12">
        <f t="shared" si="11"/>
        <v>32</v>
      </c>
      <c r="AY49" s="12"/>
      <c r="AZ49" s="12">
        <f t="shared" si="3"/>
        <v>44.9</v>
      </c>
      <c r="BA49" s="12">
        <f t="shared" si="4"/>
        <v>37.9</v>
      </c>
      <c r="BB49" s="12"/>
      <c r="BC49" s="12">
        <f t="shared" si="5"/>
        <v>86.5</v>
      </c>
      <c r="BD49" s="12">
        <f t="shared" si="6"/>
        <v>35.199999999999996</v>
      </c>
      <c r="BE49" s="12">
        <f t="shared" si="7"/>
        <v>41.7</v>
      </c>
    </row>
    <row r="50" spans="1:57" ht="15.75" customHeight="1">
      <c r="A50" s="1" t="s">
        <v>144</v>
      </c>
      <c r="B50" s="3" t="s">
        <v>88</v>
      </c>
      <c r="C50" s="4" t="s">
        <v>86</v>
      </c>
      <c r="D50" s="4">
        <v>40</v>
      </c>
      <c r="E50" s="4">
        <v>868</v>
      </c>
      <c r="F50" s="4">
        <v>40</v>
      </c>
      <c r="G50" s="4">
        <v>868</v>
      </c>
      <c r="H50" s="4">
        <v>0.55200000000000005</v>
      </c>
      <c r="I50" s="4">
        <v>5.3</v>
      </c>
      <c r="J50" s="4">
        <v>0</v>
      </c>
      <c r="K50" s="4">
        <v>0.98199999999999998</v>
      </c>
      <c r="L50" s="4">
        <v>0.626</v>
      </c>
      <c r="M50" s="4">
        <v>0.19</v>
      </c>
      <c r="N50" s="4">
        <v>4.2999999999999997E-2</v>
      </c>
      <c r="O50" s="4">
        <v>0.123</v>
      </c>
      <c r="P50" s="4">
        <v>1.7999999999999999E-2</v>
      </c>
      <c r="Q50" s="4">
        <v>0</v>
      </c>
      <c r="R50" s="4">
        <v>0.55600000000000005</v>
      </c>
      <c r="S50" s="4">
        <v>0.65700000000000003</v>
      </c>
      <c r="T50" s="4">
        <v>0.41899999999999998</v>
      </c>
      <c r="U50" s="4">
        <v>0.14299999999999999</v>
      </c>
      <c r="V50" s="4">
        <v>0.4</v>
      </c>
      <c r="W50" s="4">
        <v>0.33300000000000002</v>
      </c>
      <c r="X50" s="4">
        <v>0</v>
      </c>
      <c r="Y50" s="4">
        <v>0.876</v>
      </c>
      <c r="Z50" s="4">
        <v>1</v>
      </c>
      <c r="AA50" s="4">
        <v>0</v>
      </c>
      <c r="AB50" s="4">
        <v>0.66700000000000004</v>
      </c>
      <c r="AC50" s="4">
        <v>0</v>
      </c>
      <c r="AD50" s="10">
        <f t="shared" si="1"/>
        <v>0.87823200000000001</v>
      </c>
      <c r="AE50" s="9"/>
      <c r="AF50" s="9"/>
      <c r="AG50" s="12">
        <f t="shared" si="2"/>
        <v>80.100000000000009</v>
      </c>
      <c r="AH50" s="12">
        <f t="shared" si="2"/>
        <v>70.5</v>
      </c>
      <c r="AI50" s="12">
        <f t="shared" si="2"/>
        <v>94.8</v>
      </c>
      <c r="AJ50" s="12">
        <f t="shared" si="2"/>
        <v>7.0000000000000009</v>
      </c>
      <c r="AK50" s="12"/>
      <c r="AL50" s="12">
        <f t="shared" si="8"/>
        <v>89.7</v>
      </c>
      <c r="AM50" s="12">
        <f t="shared" si="8"/>
        <v>97.399999999999991</v>
      </c>
      <c r="AN50" s="12">
        <f t="shared" si="8"/>
        <v>35.199999999999996</v>
      </c>
      <c r="AO50" s="12">
        <f t="shared" si="8"/>
        <v>25.6</v>
      </c>
      <c r="AP50" s="12">
        <f t="shared" si="9"/>
        <v>73.7</v>
      </c>
      <c r="AQ50" s="12">
        <f t="shared" si="9"/>
        <v>10.8</v>
      </c>
      <c r="AR50" s="12"/>
      <c r="AS50" s="12">
        <f t="shared" si="10"/>
        <v>87.8</v>
      </c>
      <c r="AT50" s="12">
        <f t="shared" si="10"/>
        <v>50.6</v>
      </c>
      <c r="AU50" s="12">
        <f t="shared" si="10"/>
        <v>57.599999999999994</v>
      </c>
      <c r="AV50" s="12">
        <f t="shared" si="10"/>
        <v>20.5</v>
      </c>
      <c r="AW50" s="12">
        <f t="shared" si="11"/>
        <v>68.5</v>
      </c>
      <c r="AX50" s="12">
        <f t="shared" si="11"/>
        <v>62.1</v>
      </c>
      <c r="AY50" s="12"/>
      <c r="AZ50" s="12">
        <f t="shared" si="3"/>
        <v>8.3999999999999915</v>
      </c>
      <c r="BA50" s="12">
        <f t="shared" si="4"/>
        <v>37.9</v>
      </c>
      <c r="BB50" s="12"/>
      <c r="BC50" s="12">
        <f t="shared" si="5"/>
        <v>98</v>
      </c>
      <c r="BD50" s="12">
        <f t="shared" si="6"/>
        <v>0</v>
      </c>
      <c r="BE50" s="12">
        <f t="shared" si="7"/>
        <v>14.200000000000003</v>
      </c>
    </row>
    <row r="51" spans="1:57" ht="15.75" customHeight="1">
      <c r="A51" s="1" t="s">
        <v>145</v>
      </c>
      <c r="B51" s="3" t="s">
        <v>99</v>
      </c>
      <c r="C51" s="4" t="s">
        <v>91</v>
      </c>
      <c r="D51" s="4">
        <v>30</v>
      </c>
      <c r="E51" s="4">
        <v>861</v>
      </c>
      <c r="F51" s="4">
        <v>30</v>
      </c>
      <c r="G51" s="4">
        <v>861</v>
      </c>
      <c r="H51" s="4">
        <v>0.57899999999999996</v>
      </c>
      <c r="I51" s="4">
        <v>8</v>
      </c>
      <c r="J51" s="4">
        <v>0</v>
      </c>
      <c r="K51" s="4">
        <v>0.95199999999999996</v>
      </c>
      <c r="L51" s="4">
        <v>0.23799999999999999</v>
      </c>
      <c r="M51" s="4">
        <v>0.48099999999999998</v>
      </c>
      <c r="N51" s="4">
        <v>0.156</v>
      </c>
      <c r="O51" s="4">
        <v>7.6999999999999999E-2</v>
      </c>
      <c r="P51" s="4">
        <v>4.8000000000000001E-2</v>
      </c>
      <c r="Q51" s="4">
        <v>0</v>
      </c>
      <c r="R51" s="4">
        <v>0.58299999999999996</v>
      </c>
      <c r="S51" s="4">
        <v>0.85599999999999998</v>
      </c>
      <c r="T51" s="4">
        <v>0.56000000000000005</v>
      </c>
      <c r="U51" s="4">
        <v>0.35599999999999998</v>
      </c>
      <c r="V51" s="4">
        <v>0.34499999999999997</v>
      </c>
      <c r="W51" s="4">
        <v>0.5</v>
      </c>
      <c r="X51" s="4">
        <v>0</v>
      </c>
      <c r="Y51" s="4">
        <v>0.79</v>
      </c>
      <c r="Z51" s="4">
        <v>0.88900000000000001</v>
      </c>
      <c r="AA51" s="4">
        <v>0</v>
      </c>
      <c r="AB51" s="4">
        <v>0.111</v>
      </c>
      <c r="AC51" s="4">
        <v>0.5</v>
      </c>
      <c r="AD51" s="10">
        <f t="shared" si="1"/>
        <v>0.79475200000000001</v>
      </c>
      <c r="AE51" s="9"/>
      <c r="AF51" s="9"/>
      <c r="AG51" s="12">
        <f t="shared" si="2"/>
        <v>42.9</v>
      </c>
      <c r="AH51" s="12">
        <f t="shared" si="2"/>
        <v>69.8</v>
      </c>
      <c r="AI51" s="12">
        <f t="shared" si="2"/>
        <v>97.399999999999991</v>
      </c>
      <c r="AJ51" s="12">
        <f t="shared" si="2"/>
        <v>17.899999999999999</v>
      </c>
      <c r="AK51" s="12"/>
      <c r="AL51" s="12">
        <f t="shared" si="8"/>
        <v>83.899999999999991</v>
      </c>
      <c r="AM51" s="12">
        <f t="shared" si="8"/>
        <v>66.600000000000009</v>
      </c>
      <c r="AN51" s="12">
        <f t="shared" si="8"/>
        <v>95.5</v>
      </c>
      <c r="AO51" s="12">
        <f t="shared" si="8"/>
        <v>83.3</v>
      </c>
      <c r="AP51" s="12">
        <f t="shared" si="9"/>
        <v>50.6</v>
      </c>
      <c r="AQ51" s="12">
        <f t="shared" si="9"/>
        <v>16.600000000000001</v>
      </c>
      <c r="AR51" s="12"/>
      <c r="AS51" s="12">
        <f t="shared" si="10"/>
        <v>92.9</v>
      </c>
      <c r="AT51" s="12">
        <f t="shared" si="10"/>
        <v>93.5</v>
      </c>
      <c r="AU51" s="12">
        <f t="shared" si="10"/>
        <v>94.8</v>
      </c>
      <c r="AV51" s="12">
        <f t="shared" si="10"/>
        <v>53.800000000000004</v>
      </c>
      <c r="AW51" s="12">
        <f t="shared" si="11"/>
        <v>53.800000000000004</v>
      </c>
      <c r="AX51" s="12">
        <f t="shared" si="11"/>
        <v>96.7</v>
      </c>
      <c r="AY51" s="12"/>
      <c r="AZ51" s="12">
        <f t="shared" si="3"/>
        <v>18.600000000000009</v>
      </c>
      <c r="BA51" s="12">
        <f t="shared" si="4"/>
        <v>59</v>
      </c>
      <c r="BB51" s="12"/>
      <c r="BC51" s="12">
        <f t="shared" si="5"/>
        <v>29.4</v>
      </c>
      <c r="BD51" s="12">
        <f t="shared" si="6"/>
        <v>89.1</v>
      </c>
      <c r="BE51" s="12">
        <f t="shared" si="7"/>
        <v>32.699999999999989</v>
      </c>
    </row>
    <row r="52" spans="1:57" ht="15.75" customHeight="1">
      <c r="A52" s="1" t="s">
        <v>146</v>
      </c>
      <c r="B52" s="3" t="s">
        <v>128</v>
      </c>
      <c r="C52" s="4" t="s">
        <v>8</v>
      </c>
      <c r="D52" s="4">
        <v>33</v>
      </c>
      <c r="E52" s="4">
        <v>858</v>
      </c>
      <c r="F52" s="4">
        <v>33</v>
      </c>
      <c r="G52" s="4">
        <v>858</v>
      </c>
      <c r="H52" s="4">
        <v>0.48699999999999999</v>
      </c>
      <c r="I52" s="4">
        <v>9.1999999999999993</v>
      </c>
      <c r="J52" s="4">
        <v>0</v>
      </c>
      <c r="K52" s="4">
        <v>0.93700000000000006</v>
      </c>
      <c r="L52" s="4">
        <v>0.27200000000000002</v>
      </c>
      <c r="M52" s="4">
        <v>0.30299999999999999</v>
      </c>
      <c r="N52" s="4">
        <v>0.2</v>
      </c>
      <c r="O52" s="4">
        <v>0.16200000000000001</v>
      </c>
      <c r="P52" s="4">
        <v>6.3E-2</v>
      </c>
      <c r="Q52" s="4">
        <v>0</v>
      </c>
      <c r="R52" s="4">
        <v>0.5</v>
      </c>
      <c r="S52" s="4">
        <v>0.66900000000000004</v>
      </c>
      <c r="T52" s="4">
        <v>0.46600000000000003</v>
      </c>
      <c r="U52" s="4">
        <v>0.42899999999999999</v>
      </c>
      <c r="V52" s="4">
        <v>0.36699999999999999</v>
      </c>
      <c r="W52" s="4">
        <v>0.28999999999999998</v>
      </c>
      <c r="X52" s="4">
        <v>0</v>
      </c>
      <c r="Y52" s="4">
        <v>0.53300000000000003</v>
      </c>
      <c r="Z52" s="4">
        <v>0.88900000000000001</v>
      </c>
      <c r="AA52" s="4">
        <v>0</v>
      </c>
      <c r="AB52" s="4">
        <v>0.129</v>
      </c>
      <c r="AC52" s="4">
        <v>0.25</v>
      </c>
      <c r="AD52" s="10">
        <f t="shared" si="1"/>
        <v>0.55542800000000003</v>
      </c>
      <c r="AE52" s="9"/>
      <c r="AF52" s="9"/>
      <c r="AG52" s="12">
        <f t="shared" si="2"/>
        <v>48.699999999999996</v>
      </c>
      <c r="AH52" s="12">
        <f t="shared" si="2"/>
        <v>69.199999999999989</v>
      </c>
      <c r="AI52" s="12">
        <f t="shared" si="2"/>
        <v>79.400000000000006</v>
      </c>
      <c r="AJ52" s="12">
        <f t="shared" si="2"/>
        <v>24.3</v>
      </c>
      <c r="AK52" s="12"/>
      <c r="AL52" s="12">
        <f t="shared" si="8"/>
        <v>82</v>
      </c>
      <c r="AM52" s="12">
        <f t="shared" si="8"/>
        <v>75</v>
      </c>
      <c r="AN52" s="12">
        <f t="shared" si="8"/>
        <v>67.300000000000011</v>
      </c>
      <c r="AO52" s="12">
        <f t="shared" si="8"/>
        <v>92.9</v>
      </c>
      <c r="AP52" s="12">
        <f t="shared" si="9"/>
        <v>86.5</v>
      </c>
      <c r="AQ52" s="12">
        <f t="shared" si="9"/>
        <v>18.5</v>
      </c>
      <c r="AR52" s="12"/>
      <c r="AS52" s="12">
        <f t="shared" si="10"/>
        <v>62.1</v>
      </c>
      <c r="AT52" s="12">
        <f t="shared" si="10"/>
        <v>56.999999999999993</v>
      </c>
      <c r="AU52" s="12">
        <f t="shared" si="10"/>
        <v>69.8</v>
      </c>
      <c r="AV52" s="12">
        <f t="shared" si="10"/>
        <v>71.7</v>
      </c>
      <c r="AW52" s="12">
        <f t="shared" si="11"/>
        <v>60.199999999999996</v>
      </c>
      <c r="AX52" s="12">
        <f t="shared" si="11"/>
        <v>44.800000000000004</v>
      </c>
      <c r="AY52" s="12"/>
      <c r="AZ52" s="12">
        <f t="shared" si="3"/>
        <v>66.099999999999994</v>
      </c>
      <c r="BA52" s="12">
        <f t="shared" si="4"/>
        <v>59</v>
      </c>
      <c r="BB52" s="12"/>
      <c r="BC52" s="12">
        <f t="shared" si="5"/>
        <v>37.799999999999997</v>
      </c>
      <c r="BD52" s="12">
        <f t="shared" si="6"/>
        <v>40.300000000000004</v>
      </c>
      <c r="BE52" s="12">
        <f t="shared" si="7"/>
        <v>80.2</v>
      </c>
    </row>
    <row r="53" spans="1:57" ht="15.75" customHeight="1">
      <c r="A53" s="1" t="s">
        <v>147</v>
      </c>
      <c r="B53" s="3" t="s">
        <v>104</v>
      </c>
      <c r="C53" s="4" t="s">
        <v>97</v>
      </c>
      <c r="D53" s="4">
        <v>28</v>
      </c>
      <c r="E53" s="4">
        <v>848</v>
      </c>
      <c r="F53" s="4">
        <v>28</v>
      </c>
      <c r="G53" s="4">
        <v>848</v>
      </c>
      <c r="H53" s="4">
        <v>0.45600000000000002</v>
      </c>
      <c r="I53" s="4">
        <v>14.6</v>
      </c>
      <c r="J53" s="4">
        <v>0</v>
      </c>
      <c r="K53" s="4">
        <v>0.61199999999999999</v>
      </c>
      <c r="L53" s="4">
        <v>0.11</v>
      </c>
      <c r="M53" s="4">
        <v>0.26600000000000001</v>
      </c>
      <c r="N53" s="4">
        <v>0.14799999999999999</v>
      </c>
      <c r="O53" s="4">
        <v>8.6999999999999994E-2</v>
      </c>
      <c r="P53" s="4">
        <v>0.38800000000000001</v>
      </c>
      <c r="Q53" s="4">
        <v>0</v>
      </c>
      <c r="R53" s="4">
        <v>0.49099999999999999</v>
      </c>
      <c r="S53" s="4">
        <v>0.65500000000000003</v>
      </c>
      <c r="T53" s="4">
        <v>0.48599999999999999</v>
      </c>
      <c r="U53" s="4">
        <v>0.436</v>
      </c>
      <c r="V53" s="4">
        <v>0.39100000000000001</v>
      </c>
      <c r="W53" s="4">
        <v>0.40200000000000002</v>
      </c>
      <c r="X53" s="4">
        <v>0</v>
      </c>
      <c r="Y53" s="4">
        <v>0.53200000000000003</v>
      </c>
      <c r="Z53" s="4">
        <v>1</v>
      </c>
      <c r="AA53" s="4">
        <v>0</v>
      </c>
      <c r="AB53" s="4">
        <v>0.30399999999999999</v>
      </c>
      <c r="AC53" s="4">
        <v>0.38700000000000001</v>
      </c>
      <c r="AD53" s="10">
        <f t="shared" si="1"/>
        <v>0.713584</v>
      </c>
      <c r="AE53" s="9"/>
      <c r="AF53" s="9"/>
      <c r="AG53" s="12">
        <f t="shared" si="2"/>
        <v>39.700000000000003</v>
      </c>
      <c r="AH53" s="12">
        <f t="shared" si="2"/>
        <v>68.5</v>
      </c>
      <c r="AI53" s="12">
        <f t="shared" si="2"/>
        <v>67.900000000000006</v>
      </c>
      <c r="AJ53" s="12">
        <f t="shared" si="2"/>
        <v>54.400000000000006</v>
      </c>
      <c r="AK53" s="12"/>
      <c r="AL53" s="12">
        <f t="shared" si="8"/>
        <v>45.5</v>
      </c>
      <c r="AM53" s="12">
        <f t="shared" si="8"/>
        <v>32</v>
      </c>
      <c r="AN53" s="12">
        <f t="shared" si="8"/>
        <v>58.3</v>
      </c>
      <c r="AO53" s="12">
        <f t="shared" si="8"/>
        <v>78.2</v>
      </c>
      <c r="AP53" s="12">
        <f t="shared" si="9"/>
        <v>57.599999999999994</v>
      </c>
      <c r="AQ53" s="12">
        <f t="shared" si="9"/>
        <v>55.1</v>
      </c>
      <c r="AR53" s="12"/>
      <c r="AS53" s="12">
        <f t="shared" si="10"/>
        <v>58.9</v>
      </c>
      <c r="AT53" s="12">
        <f t="shared" si="10"/>
        <v>50</v>
      </c>
      <c r="AU53" s="12">
        <f t="shared" si="10"/>
        <v>76.2</v>
      </c>
      <c r="AV53" s="12">
        <f t="shared" si="10"/>
        <v>76.900000000000006</v>
      </c>
      <c r="AW53" s="12">
        <f t="shared" si="11"/>
        <v>67.300000000000011</v>
      </c>
      <c r="AX53" s="12">
        <f t="shared" si="11"/>
        <v>89.1</v>
      </c>
      <c r="AY53" s="12"/>
      <c r="AZ53" s="12">
        <f t="shared" si="3"/>
        <v>66.699999999999989</v>
      </c>
      <c r="BA53" s="12">
        <f t="shared" si="4"/>
        <v>37.9</v>
      </c>
      <c r="BB53" s="12"/>
      <c r="BC53" s="12">
        <f t="shared" si="5"/>
        <v>78.8</v>
      </c>
      <c r="BD53" s="12">
        <f t="shared" si="6"/>
        <v>73</v>
      </c>
      <c r="BE53" s="12">
        <f t="shared" si="7"/>
        <v>57.1</v>
      </c>
    </row>
    <row r="54" spans="1:57" ht="15.75" customHeight="1">
      <c r="A54" s="1" t="s">
        <v>148</v>
      </c>
      <c r="B54" s="4" t="s">
        <v>110</v>
      </c>
      <c r="C54" s="4" t="s">
        <v>86</v>
      </c>
      <c r="D54" s="4">
        <v>37</v>
      </c>
      <c r="E54" s="4">
        <v>843</v>
      </c>
      <c r="F54" s="4">
        <v>37</v>
      </c>
      <c r="G54" s="4">
        <v>843</v>
      </c>
      <c r="H54" s="4">
        <v>0.46500000000000002</v>
      </c>
      <c r="I54" s="4">
        <v>7.8</v>
      </c>
      <c r="J54" s="4">
        <v>0</v>
      </c>
      <c r="K54" s="4">
        <v>0.93899999999999995</v>
      </c>
      <c r="L54" s="4">
        <v>0.33900000000000002</v>
      </c>
      <c r="M54" s="4">
        <v>0.39100000000000001</v>
      </c>
      <c r="N54" s="4">
        <v>0.126</v>
      </c>
      <c r="O54" s="4">
        <v>8.3000000000000004E-2</v>
      </c>
      <c r="P54" s="4">
        <v>6.0999999999999999E-2</v>
      </c>
      <c r="Q54" s="4">
        <v>0</v>
      </c>
      <c r="R54" s="4">
        <v>0.48099999999999998</v>
      </c>
      <c r="S54" s="4">
        <v>0.59</v>
      </c>
      <c r="T54" s="4">
        <v>0.48899999999999999</v>
      </c>
      <c r="U54" s="4">
        <v>0.24099999999999999</v>
      </c>
      <c r="V54" s="4">
        <v>0.36799999999999999</v>
      </c>
      <c r="W54" s="4">
        <v>0.214</v>
      </c>
      <c r="X54" s="4">
        <v>0</v>
      </c>
      <c r="Y54" s="4">
        <v>0.76</v>
      </c>
      <c r="Z54" s="4">
        <v>1</v>
      </c>
      <c r="AA54" s="4">
        <v>0</v>
      </c>
      <c r="AB54" s="4">
        <v>0.5</v>
      </c>
      <c r="AC54" s="4">
        <v>0.28599999999999998</v>
      </c>
      <c r="AD54" s="10">
        <f t="shared" si="1"/>
        <v>0.77464</v>
      </c>
      <c r="AE54" s="9"/>
      <c r="AF54" s="9"/>
      <c r="AG54" s="12">
        <f t="shared" si="2"/>
        <v>56.999999999999993</v>
      </c>
      <c r="AH54" s="12">
        <f t="shared" si="2"/>
        <v>67.900000000000006</v>
      </c>
      <c r="AI54" s="12">
        <f t="shared" si="2"/>
        <v>72.399999999999991</v>
      </c>
      <c r="AJ54" s="12">
        <f t="shared" si="2"/>
        <v>17.299999999999997</v>
      </c>
      <c r="AK54" s="12"/>
      <c r="AL54" s="12">
        <f t="shared" si="8"/>
        <v>82.6</v>
      </c>
      <c r="AM54" s="12">
        <f t="shared" si="8"/>
        <v>84.6</v>
      </c>
      <c r="AN54" s="12">
        <f t="shared" si="8"/>
        <v>87.8</v>
      </c>
      <c r="AO54" s="12">
        <f t="shared" si="8"/>
        <v>71.099999999999994</v>
      </c>
      <c r="AP54" s="12">
        <f t="shared" si="9"/>
        <v>53.800000000000004</v>
      </c>
      <c r="AQ54" s="12">
        <f t="shared" si="9"/>
        <v>17.899999999999999</v>
      </c>
      <c r="AR54" s="12"/>
      <c r="AS54" s="12">
        <f t="shared" si="10"/>
        <v>53.2</v>
      </c>
      <c r="AT54" s="12">
        <f t="shared" si="10"/>
        <v>27.500000000000004</v>
      </c>
      <c r="AU54" s="12">
        <f t="shared" si="10"/>
        <v>76.900000000000006</v>
      </c>
      <c r="AV54" s="12">
        <f t="shared" si="10"/>
        <v>30.099999999999998</v>
      </c>
      <c r="AW54" s="12">
        <f t="shared" si="11"/>
        <v>60.8</v>
      </c>
      <c r="AX54" s="12">
        <f t="shared" si="11"/>
        <v>26.900000000000002</v>
      </c>
      <c r="AY54" s="12"/>
      <c r="AZ54" s="12">
        <f t="shared" si="3"/>
        <v>23.099999999999994</v>
      </c>
      <c r="BA54" s="12">
        <f t="shared" si="4"/>
        <v>37.9</v>
      </c>
      <c r="BB54" s="12"/>
      <c r="BC54" s="12">
        <f t="shared" si="5"/>
        <v>92.9</v>
      </c>
      <c r="BD54" s="12">
        <f t="shared" si="6"/>
        <v>48.699999999999996</v>
      </c>
      <c r="BE54" s="12">
        <f t="shared" si="7"/>
        <v>37.200000000000003</v>
      </c>
    </row>
    <row r="55" spans="1:57" ht="15.75" customHeight="1">
      <c r="A55" s="1" t="s">
        <v>149</v>
      </c>
      <c r="B55" s="3" t="s">
        <v>104</v>
      </c>
      <c r="C55" s="4" t="s">
        <v>86</v>
      </c>
      <c r="D55" s="4">
        <v>40</v>
      </c>
      <c r="E55" s="4">
        <v>837</v>
      </c>
      <c r="F55" s="4">
        <v>40</v>
      </c>
      <c r="G55" s="4">
        <v>837</v>
      </c>
      <c r="H55" s="4">
        <v>0.47799999999999998</v>
      </c>
      <c r="I55" s="4">
        <v>17.600000000000001</v>
      </c>
      <c r="J55" s="4">
        <v>0</v>
      </c>
      <c r="K55" s="4">
        <v>0.374</v>
      </c>
      <c r="L55" s="4">
        <v>0.11799999999999999</v>
      </c>
      <c r="M55" s="4">
        <v>0.182</v>
      </c>
      <c r="N55" s="4">
        <v>3.4000000000000002E-2</v>
      </c>
      <c r="O55" s="4">
        <v>3.9E-2</v>
      </c>
      <c r="P55" s="4">
        <v>0.626</v>
      </c>
      <c r="Q55" s="4">
        <v>0</v>
      </c>
      <c r="R55" s="4">
        <v>0.55300000000000005</v>
      </c>
      <c r="S55" s="4">
        <v>0.75</v>
      </c>
      <c r="T55" s="4">
        <v>0.54100000000000004</v>
      </c>
      <c r="U55" s="4">
        <v>0.42899999999999999</v>
      </c>
      <c r="V55" s="4">
        <v>0.125</v>
      </c>
      <c r="W55" s="4">
        <v>0.433</v>
      </c>
      <c r="X55" s="4">
        <v>0</v>
      </c>
      <c r="Y55" s="4">
        <v>0.66700000000000004</v>
      </c>
      <c r="Z55" s="4">
        <v>1</v>
      </c>
      <c r="AA55" s="4">
        <v>0</v>
      </c>
      <c r="AB55" s="4">
        <v>0.29099999999999998</v>
      </c>
      <c r="AC55" s="4">
        <v>0.48599999999999999</v>
      </c>
      <c r="AD55" s="10">
        <f t="shared" si="1"/>
        <v>0.87545800000000007</v>
      </c>
      <c r="AE55" s="9"/>
      <c r="AF55" s="9"/>
      <c r="AG55" s="12">
        <f t="shared" si="2"/>
        <v>80.100000000000009</v>
      </c>
      <c r="AH55" s="12">
        <f t="shared" si="2"/>
        <v>67.300000000000011</v>
      </c>
      <c r="AI55" s="12">
        <f t="shared" si="2"/>
        <v>75.599999999999994</v>
      </c>
      <c r="AJ55" s="12">
        <f t="shared" si="2"/>
        <v>81.399999999999991</v>
      </c>
      <c r="AK55" s="12"/>
      <c r="AL55" s="12">
        <f t="shared" si="8"/>
        <v>9.6</v>
      </c>
      <c r="AM55" s="12">
        <f t="shared" si="8"/>
        <v>33.900000000000006</v>
      </c>
      <c r="AN55" s="12">
        <f t="shared" si="8"/>
        <v>34.599999999999994</v>
      </c>
      <c r="AO55" s="12">
        <f t="shared" si="8"/>
        <v>20.5</v>
      </c>
      <c r="AP55" s="12">
        <f t="shared" si="9"/>
        <v>29.4</v>
      </c>
      <c r="AQ55" s="12">
        <f t="shared" si="9"/>
        <v>91</v>
      </c>
      <c r="AR55" s="12"/>
      <c r="AS55" s="12">
        <f t="shared" si="10"/>
        <v>86.5</v>
      </c>
      <c r="AT55" s="12">
        <f t="shared" si="10"/>
        <v>79.400000000000006</v>
      </c>
      <c r="AU55" s="12">
        <f t="shared" si="10"/>
        <v>90.3</v>
      </c>
      <c r="AV55" s="12">
        <f t="shared" si="10"/>
        <v>71.7</v>
      </c>
      <c r="AW55" s="12">
        <f t="shared" si="11"/>
        <v>22.400000000000002</v>
      </c>
      <c r="AX55" s="12">
        <f t="shared" si="11"/>
        <v>92.300000000000011</v>
      </c>
      <c r="AY55" s="12"/>
      <c r="AZ55" s="12">
        <f t="shared" si="3"/>
        <v>50</v>
      </c>
      <c r="BA55" s="12">
        <f t="shared" si="4"/>
        <v>37.9</v>
      </c>
      <c r="BB55" s="12"/>
      <c r="BC55" s="12">
        <f t="shared" si="5"/>
        <v>76.900000000000006</v>
      </c>
      <c r="BD55" s="12">
        <f t="shared" si="6"/>
        <v>87.8</v>
      </c>
      <c r="BE55" s="12">
        <f t="shared" si="7"/>
        <v>14.799999999999997</v>
      </c>
    </row>
    <row r="56" spans="1:57" ht="15.75" customHeight="1">
      <c r="A56" s="1" t="s">
        <v>150</v>
      </c>
      <c r="B56" s="3" t="s">
        <v>81</v>
      </c>
      <c r="C56" s="4" t="s">
        <v>86</v>
      </c>
      <c r="D56" s="4">
        <v>27</v>
      </c>
      <c r="E56" s="4">
        <v>825</v>
      </c>
      <c r="F56" s="4">
        <v>27</v>
      </c>
      <c r="G56" s="4">
        <v>825</v>
      </c>
      <c r="H56" s="4">
        <v>0.45600000000000002</v>
      </c>
      <c r="I56" s="4">
        <v>9.6999999999999993</v>
      </c>
      <c r="J56" s="4">
        <v>0</v>
      </c>
      <c r="K56" s="4">
        <v>0.86599999999999999</v>
      </c>
      <c r="L56" s="4">
        <v>0.23400000000000001</v>
      </c>
      <c r="M56" s="4">
        <v>0.36799999999999999</v>
      </c>
      <c r="N56" s="4">
        <v>0.18</v>
      </c>
      <c r="O56" s="4">
        <v>8.3000000000000004E-2</v>
      </c>
      <c r="P56" s="4">
        <v>0.13400000000000001</v>
      </c>
      <c r="Q56" s="4">
        <v>0</v>
      </c>
      <c r="R56" s="4">
        <v>0.496</v>
      </c>
      <c r="S56" s="4">
        <v>0.70799999999999996</v>
      </c>
      <c r="T56" s="4">
        <v>0.497</v>
      </c>
      <c r="U56" s="4">
        <v>0.29699999999999999</v>
      </c>
      <c r="V56" s="4">
        <v>0.32400000000000001</v>
      </c>
      <c r="W56" s="4">
        <v>0.2</v>
      </c>
      <c r="X56" s="4">
        <v>0</v>
      </c>
      <c r="Y56" s="4">
        <v>0.71599999999999997</v>
      </c>
      <c r="Z56" s="4">
        <v>1</v>
      </c>
      <c r="AA56" s="4">
        <v>0</v>
      </c>
      <c r="AB56" s="4">
        <v>0.14499999999999999</v>
      </c>
      <c r="AC56" s="4">
        <v>0.25</v>
      </c>
      <c r="AD56" s="10">
        <f t="shared" si="1"/>
        <v>0.75405599999999995</v>
      </c>
      <c r="AE56" s="9"/>
      <c r="AF56" s="9"/>
      <c r="AG56" s="12">
        <f t="shared" si="2"/>
        <v>35.199999999999996</v>
      </c>
      <c r="AH56" s="12">
        <f t="shared" si="2"/>
        <v>66.600000000000009</v>
      </c>
      <c r="AI56" s="12">
        <f t="shared" si="2"/>
        <v>67.900000000000006</v>
      </c>
      <c r="AJ56" s="12">
        <f t="shared" si="2"/>
        <v>26.200000000000003</v>
      </c>
      <c r="AK56" s="12"/>
      <c r="AL56" s="12">
        <f t="shared" si="8"/>
        <v>76.2</v>
      </c>
      <c r="AM56" s="12">
        <f t="shared" si="8"/>
        <v>65.3</v>
      </c>
      <c r="AN56" s="12">
        <f t="shared" si="8"/>
        <v>81.399999999999991</v>
      </c>
      <c r="AO56" s="12">
        <f t="shared" si="8"/>
        <v>87.8</v>
      </c>
      <c r="AP56" s="12">
        <f t="shared" si="9"/>
        <v>53.800000000000004</v>
      </c>
      <c r="AQ56" s="12">
        <f t="shared" si="9"/>
        <v>24.3</v>
      </c>
      <c r="AR56" s="12"/>
      <c r="AS56" s="12">
        <f t="shared" si="10"/>
        <v>60.8</v>
      </c>
      <c r="AT56" s="12">
        <f t="shared" si="10"/>
        <v>68.5</v>
      </c>
      <c r="AU56" s="12">
        <f t="shared" si="10"/>
        <v>79.400000000000006</v>
      </c>
      <c r="AV56" s="12">
        <f t="shared" si="10"/>
        <v>41</v>
      </c>
      <c r="AW56" s="12">
        <f t="shared" si="11"/>
        <v>48.699999999999996</v>
      </c>
      <c r="AX56" s="12">
        <f t="shared" si="11"/>
        <v>23.7</v>
      </c>
      <c r="AY56" s="12"/>
      <c r="AZ56" s="12">
        <f t="shared" si="3"/>
        <v>33.399999999999991</v>
      </c>
      <c r="BA56" s="12">
        <f t="shared" si="4"/>
        <v>37.9</v>
      </c>
      <c r="BB56" s="12"/>
      <c r="BC56" s="12">
        <f t="shared" si="5"/>
        <v>43.5</v>
      </c>
      <c r="BD56" s="12">
        <f t="shared" si="6"/>
        <v>40.300000000000004</v>
      </c>
      <c r="BE56" s="12">
        <f t="shared" si="7"/>
        <v>44.3</v>
      </c>
    </row>
    <row r="57" spans="1:57" ht="15.75" customHeight="1">
      <c r="A57" s="1" t="s">
        <v>151</v>
      </c>
      <c r="B57" s="3" t="s">
        <v>81</v>
      </c>
      <c r="C57" s="4" t="s">
        <v>8</v>
      </c>
      <c r="D57" s="4">
        <v>40</v>
      </c>
      <c r="E57" s="4">
        <v>820</v>
      </c>
      <c r="F57" s="4">
        <v>40</v>
      </c>
      <c r="G57" s="4">
        <v>820</v>
      </c>
      <c r="H57" s="4">
        <v>0.34200000000000003</v>
      </c>
      <c r="I57" s="4">
        <v>14.8</v>
      </c>
      <c r="J57" s="4">
        <v>0</v>
      </c>
      <c r="K57" s="4">
        <v>0.57799999999999996</v>
      </c>
      <c r="L57" s="4">
        <v>0.18099999999999999</v>
      </c>
      <c r="M57" s="4">
        <v>0.20599999999999999</v>
      </c>
      <c r="N57" s="4">
        <v>0.121</v>
      </c>
      <c r="O57" s="4">
        <v>7.0000000000000007E-2</v>
      </c>
      <c r="P57" s="4">
        <v>0.42199999999999999</v>
      </c>
      <c r="Q57" s="4">
        <v>0</v>
      </c>
      <c r="R57" s="4">
        <v>0.41699999999999998</v>
      </c>
      <c r="S57" s="4">
        <v>0.75</v>
      </c>
      <c r="T57" s="4">
        <v>0.26800000000000002</v>
      </c>
      <c r="U57" s="4">
        <v>0.20799999999999999</v>
      </c>
      <c r="V57" s="4">
        <v>0.35699999999999998</v>
      </c>
      <c r="W57" s="4">
        <v>0.23799999999999999</v>
      </c>
      <c r="X57" s="4">
        <v>0</v>
      </c>
      <c r="Y57" s="4">
        <v>0.33300000000000002</v>
      </c>
      <c r="Z57" s="4">
        <v>0.75</v>
      </c>
      <c r="AA57" s="4">
        <v>0</v>
      </c>
      <c r="AB57" s="4">
        <v>0.26200000000000001</v>
      </c>
      <c r="AC57" s="4">
        <v>0.22700000000000001</v>
      </c>
      <c r="AD57" s="10">
        <f t="shared" si="1"/>
        <v>0.50897400000000004</v>
      </c>
      <c r="AE57" s="9"/>
      <c r="AF57" s="9"/>
      <c r="AG57" s="12">
        <f t="shared" si="2"/>
        <v>80.100000000000009</v>
      </c>
      <c r="AH57" s="12">
        <f t="shared" si="2"/>
        <v>66</v>
      </c>
      <c r="AI57" s="12">
        <f t="shared" si="2"/>
        <v>17.899999999999999</v>
      </c>
      <c r="AJ57" s="12">
        <f t="shared" si="2"/>
        <v>56.399999999999991</v>
      </c>
      <c r="AK57" s="12"/>
      <c r="AL57" s="12">
        <f t="shared" si="8"/>
        <v>40.300000000000004</v>
      </c>
      <c r="AM57" s="12">
        <f t="shared" si="8"/>
        <v>50</v>
      </c>
      <c r="AN57" s="12">
        <f t="shared" si="8"/>
        <v>37.1</v>
      </c>
      <c r="AO57" s="12">
        <f t="shared" si="8"/>
        <v>66</v>
      </c>
      <c r="AP57" s="12">
        <f t="shared" si="9"/>
        <v>42.9</v>
      </c>
      <c r="AQ57" s="12">
        <f t="shared" si="9"/>
        <v>60.199999999999996</v>
      </c>
      <c r="AR57" s="12"/>
      <c r="AS57" s="12">
        <f t="shared" si="10"/>
        <v>27.500000000000004</v>
      </c>
      <c r="AT57" s="12">
        <f t="shared" si="10"/>
        <v>79.400000000000006</v>
      </c>
      <c r="AU57" s="12">
        <f t="shared" si="10"/>
        <v>17.299999999999997</v>
      </c>
      <c r="AV57" s="12">
        <f t="shared" si="10"/>
        <v>27.500000000000004</v>
      </c>
      <c r="AW57" s="12">
        <f t="shared" si="11"/>
        <v>54.400000000000006</v>
      </c>
      <c r="AX57" s="12">
        <f t="shared" si="11"/>
        <v>30.099999999999998</v>
      </c>
      <c r="AY57" s="12"/>
      <c r="AZ57" s="12">
        <f t="shared" si="3"/>
        <v>84</v>
      </c>
      <c r="BA57" s="12">
        <f t="shared" si="4"/>
        <v>73.8</v>
      </c>
      <c r="BB57" s="12"/>
      <c r="BC57" s="12">
        <f t="shared" si="5"/>
        <v>73</v>
      </c>
      <c r="BD57" s="12">
        <f t="shared" si="6"/>
        <v>39.700000000000003</v>
      </c>
      <c r="BE57" s="12">
        <f t="shared" si="7"/>
        <v>85.9</v>
      </c>
    </row>
    <row r="58" spans="1:57" ht="15.75" customHeight="1">
      <c r="A58" s="1" t="s">
        <v>152</v>
      </c>
      <c r="B58" s="3" t="s">
        <v>85</v>
      </c>
      <c r="C58" s="4" t="s">
        <v>8</v>
      </c>
      <c r="D58" s="4">
        <v>40</v>
      </c>
      <c r="E58" s="4">
        <v>810</v>
      </c>
      <c r="F58" s="4">
        <v>40</v>
      </c>
      <c r="G58" s="4">
        <v>810</v>
      </c>
      <c r="H58" s="4">
        <v>0.38800000000000001</v>
      </c>
      <c r="I58" s="4">
        <v>18.7</v>
      </c>
      <c r="J58" s="4">
        <v>0</v>
      </c>
      <c r="K58" s="4">
        <v>0.39200000000000002</v>
      </c>
      <c r="L58" s="4">
        <v>0.106</v>
      </c>
      <c r="M58" s="4">
        <v>0.14399999999999999</v>
      </c>
      <c r="N58" s="4">
        <v>6.8000000000000005E-2</v>
      </c>
      <c r="O58" s="4">
        <v>7.1999999999999995E-2</v>
      </c>
      <c r="P58" s="4">
        <v>0.60799999999999998</v>
      </c>
      <c r="Q58" s="4">
        <v>0</v>
      </c>
      <c r="R58" s="4">
        <v>0.47599999999999998</v>
      </c>
      <c r="S58" s="4">
        <v>0.60699999999999998</v>
      </c>
      <c r="T58" s="4">
        <v>0.47399999999999998</v>
      </c>
      <c r="U58" s="4">
        <v>0.5</v>
      </c>
      <c r="V58" s="4">
        <v>0.26300000000000001</v>
      </c>
      <c r="W58" s="4">
        <v>0.33100000000000002</v>
      </c>
      <c r="X58" s="4">
        <v>0</v>
      </c>
      <c r="Y58" s="4">
        <v>0.69399999999999995</v>
      </c>
      <c r="Z58" s="4">
        <v>0.90600000000000003</v>
      </c>
      <c r="AA58" s="4">
        <v>0</v>
      </c>
      <c r="AB58" s="4">
        <v>0.156</v>
      </c>
      <c r="AC58" s="4">
        <v>0.36</v>
      </c>
      <c r="AD58" s="10">
        <f t="shared" si="1"/>
        <v>0.82289600000000007</v>
      </c>
      <c r="AE58" s="9"/>
      <c r="AF58" s="9"/>
      <c r="AG58" s="12">
        <f t="shared" si="2"/>
        <v>80.100000000000009</v>
      </c>
      <c r="AH58" s="12">
        <f t="shared" si="2"/>
        <v>65.3</v>
      </c>
      <c r="AI58" s="12">
        <f t="shared" si="2"/>
        <v>32</v>
      </c>
      <c r="AJ58" s="12">
        <f t="shared" si="2"/>
        <v>89.7</v>
      </c>
      <c r="AK58" s="12"/>
      <c r="AL58" s="12">
        <f t="shared" si="8"/>
        <v>12.8</v>
      </c>
      <c r="AM58" s="12">
        <f t="shared" si="8"/>
        <v>30.7</v>
      </c>
      <c r="AN58" s="12">
        <f t="shared" si="8"/>
        <v>20.5</v>
      </c>
      <c r="AO58" s="12">
        <f t="shared" si="8"/>
        <v>37.799999999999997</v>
      </c>
      <c r="AP58" s="12">
        <f t="shared" si="9"/>
        <v>48</v>
      </c>
      <c r="AQ58" s="12">
        <f t="shared" si="9"/>
        <v>87.8</v>
      </c>
      <c r="AR58" s="12"/>
      <c r="AS58" s="12">
        <f t="shared" si="10"/>
        <v>50.6</v>
      </c>
      <c r="AT58" s="12">
        <f t="shared" si="10"/>
        <v>32</v>
      </c>
      <c r="AU58" s="12">
        <f t="shared" si="10"/>
        <v>72.399999999999991</v>
      </c>
      <c r="AV58" s="12">
        <f t="shared" si="10"/>
        <v>83.899999999999991</v>
      </c>
      <c r="AW58" s="12">
        <f t="shared" si="11"/>
        <v>37.799999999999997</v>
      </c>
      <c r="AX58" s="12">
        <f t="shared" si="11"/>
        <v>61.5</v>
      </c>
      <c r="AY58" s="12"/>
      <c r="AZ58" s="12">
        <f t="shared" si="3"/>
        <v>43.600000000000009</v>
      </c>
      <c r="BA58" s="12">
        <f t="shared" si="4"/>
        <v>53.3</v>
      </c>
      <c r="BB58" s="12"/>
      <c r="BC58" s="12">
        <f t="shared" si="5"/>
        <v>47.4</v>
      </c>
      <c r="BD58" s="12">
        <f t="shared" si="6"/>
        <v>69.8</v>
      </c>
      <c r="BE58" s="12">
        <f t="shared" si="7"/>
        <v>27.600000000000009</v>
      </c>
    </row>
    <row r="59" spans="1:57" ht="15.75" customHeight="1">
      <c r="A59" s="1" t="s">
        <v>153</v>
      </c>
      <c r="B59" s="3" t="s">
        <v>104</v>
      </c>
      <c r="C59" s="4" t="s">
        <v>86</v>
      </c>
      <c r="D59" s="4">
        <v>40</v>
      </c>
      <c r="E59" s="4">
        <v>809</v>
      </c>
      <c r="F59" s="4">
        <v>40</v>
      </c>
      <c r="G59" s="4">
        <v>809</v>
      </c>
      <c r="H59" s="4">
        <v>0.379</v>
      </c>
      <c r="I59" s="4">
        <v>18.100000000000001</v>
      </c>
      <c r="J59" s="4">
        <v>0</v>
      </c>
      <c r="K59" s="4">
        <v>0.379</v>
      </c>
      <c r="L59" s="4">
        <v>8.4000000000000005E-2</v>
      </c>
      <c r="M59" s="4">
        <v>0.16700000000000001</v>
      </c>
      <c r="N59" s="4">
        <v>7.9000000000000001E-2</v>
      </c>
      <c r="O59" s="4">
        <v>4.9000000000000002E-2</v>
      </c>
      <c r="P59" s="4">
        <v>0.621</v>
      </c>
      <c r="Q59" s="4">
        <v>0</v>
      </c>
      <c r="R59" s="4">
        <v>0.41599999999999998</v>
      </c>
      <c r="S59" s="4">
        <v>0.82399999999999995</v>
      </c>
      <c r="T59" s="4">
        <v>0.38200000000000001</v>
      </c>
      <c r="U59" s="4">
        <v>0.25</v>
      </c>
      <c r="V59" s="4">
        <v>0.1</v>
      </c>
      <c r="W59" s="4">
        <v>0.35699999999999998</v>
      </c>
      <c r="X59" s="4">
        <v>0</v>
      </c>
      <c r="Y59" s="4">
        <v>0.438</v>
      </c>
      <c r="Z59" s="4">
        <v>1</v>
      </c>
      <c r="AA59" s="4">
        <v>0</v>
      </c>
      <c r="AB59" s="4">
        <v>0.46800000000000003</v>
      </c>
      <c r="AC59" s="4">
        <v>0.33900000000000002</v>
      </c>
      <c r="AD59" s="10">
        <f t="shared" si="1"/>
        <v>0.78700199999999998</v>
      </c>
      <c r="AE59" s="9"/>
      <c r="AF59" s="9"/>
      <c r="AG59" s="12">
        <f t="shared" si="2"/>
        <v>80.100000000000009</v>
      </c>
      <c r="AH59" s="12">
        <f t="shared" si="2"/>
        <v>64.7</v>
      </c>
      <c r="AI59" s="12">
        <f t="shared" si="2"/>
        <v>28.799999999999997</v>
      </c>
      <c r="AJ59" s="12">
        <f t="shared" si="2"/>
        <v>84.6</v>
      </c>
      <c r="AK59" s="12"/>
      <c r="AL59" s="12">
        <f t="shared" si="8"/>
        <v>10.8</v>
      </c>
      <c r="AM59" s="12">
        <f t="shared" si="8"/>
        <v>20.5</v>
      </c>
      <c r="AN59" s="12">
        <f t="shared" si="8"/>
        <v>30.7</v>
      </c>
      <c r="AO59" s="12">
        <f t="shared" si="8"/>
        <v>44.800000000000004</v>
      </c>
      <c r="AP59" s="12">
        <f t="shared" si="9"/>
        <v>33.900000000000006</v>
      </c>
      <c r="AQ59" s="12">
        <f t="shared" si="9"/>
        <v>89.7</v>
      </c>
      <c r="AR59" s="12"/>
      <c r="AS59" s="12">
        <f t="shared" si="10"/>
        <v>26.200000000000003</v>
      </c>
      <c r="AT59" s="12">
        <f t="shared" si="10"/>
        <v>92.300000000000011</v>
      </c>
      <c r="AU59" s="12">
        <f t="shared" si="10"/>
        <v>41.6</v>
      </c>
      <c r="AV59" s="12">
        <f t="shared" si="10"/>
        <v>31.4</v>
      </c>
      <c r="AW59" s="12">
        <f t="shared" si="11"/>
        <v>21.7</v>
      </c>
      <c r="AX59" s="12">
        <f t="shared" si="11"/>
        <v>75</v>
      </c>
      <c r="AY59" s="12"/>
      <c r="AZ59" s="12">
        <f t="shared" si="3"/>
        <v>77</v>
      </c>
      <c r="BA59" s="12">
        <f t="shared" si="4"/>
        <v>37.9</v>
      </c>
      <c r="BB59" s="12"/>
      <c r="BC59" s="12">
        <f t="shared" si="5"/>
        <v>91</v>
      </c>
      <c r="BD59" s="12">
        <f t="shared" si="6"/>
        <v>66</v>
      </c>
      <c r="BE59" s="12">
        <f t="shared" si="7"/>
        <v>34.700000000000003</v>
      </c>
    </row>
    <row r="60" spans="1:57" ht="15.75" customHeight="1">
      <c r="A60" s="1" t="s">
        <v>154</v>
      </c>
      <c r="B60" s="4" t="s">
        <v>110</v>
      </c>
      <c r="C60" s="4" t="s">
        <v>86</v>
      </c>
      <c r="D60" s="4">
        <v>40</v>
      </c>
      <c r="E60" s="4">
        <v>746</v>
      </c>
      <c r="F60" s="4">
        <v>40</v>
      </c>
      <c r="G60" s="4">
        <v>746</v>
      </c>
      <c r="H60" s="4">
        <v>0.49199999999999999</v>
      </c>
      <c r="I60" s="4">
        <v>8.6</v>
      </c>
      <c r="J60" s="4">
        <v>0</v>
      </c>
      <c r="K60" s="4">
        <v>0.79500000000000004</v>
      </c>
      <c r="L60" s="4">
        <v>0.33600000000000002</v>
      </c>
      <c r="M60" s="4">
        <v>0.38100000000000001</v>
      </c>
      <c r="N60" s="4">
        <v>4.1000000000000002E-2</v>
      </c>
      <c r="O60" s="4">
        <v>3.6999999999999998E-2</v>
      </c>
      <c r="P60" s="4">
        <v>0.20499999999999999</v>
      </c>
      <c r="Q60" s="4">
        <v>0</v>
      </c>
      <c r="R60" s="4">
        <v>0.52600000000000002</v>
      </c>
      <c r="S60" s="4">
        <v>0.74399999999999999</v>
      </c>
      <c r="T60" s="4">
        <v>0.376</v>
      </c>
      <c r="U60" s="4">
        <v>0.3</v>
      </c>
      <c r="V60" s="4">
        <v>0.33300000000000002</v>
      </c>
      <c r="W60" s="4">
        <v>0.36</v>
      </c>
      <c r="X60" s="4">
        <v>0</v>
      </c>
      <c r="Y60" s="4">
        <v>0.73499999999999999</v>
      </c>
      <c r="Z60" s="4">
        <v>1</v>
      </c>
      <c r="AA60" s="4">
        <v>0</v>
      </c>
      <c r="AB60" s="4">
        <v>0.14000000000000001</v>
      </c>
      <c r="AC60" s="4">
        <v>0.42899999999999999</v>
      </c>
      <c r="AD60" s="10">
        <f t="shared" si="1"/>
        <v>0.78932499999999994</v>
      </c>
      <c r="AE60" s="9"/>
      <c r="AF60" s="9"/>
      <c r="AG60" s="12">
        <f t="shared" si="2"/>
        <v>80.100000000000009</v>
      </c>
      <c r="AH60" s="12">
        <f t="shared" si="2"/>
        <v>64.099999999999994</v>
      </c>
      <c r="AI60" s="12">
        <f t="shared" si="2"/>
        <v>81.399999999999991</v>
      </c>
      <c r="AJ60" s="12">
        <f t="shared" si="2"/>
        <v>21.7</v>
      </c>
      <c r="AK60" s="12"/>
      <c r="AL60" s="12">
        <f t="shared" si="8"/>
        <v>69.199999999999989</v>
      </c>
      <c r="AM60" s="12">
        <f t="shared" si="8"/>
        <v>83.899999999999991</v>
      </c>
      <c r="AN60" s="12">
        <f t="shared" si="8"/>
        <v>83.899999999999991</v>
      </c>
      <c r="AO60" s="12">
        <f t="shared" si="8"/>
        <v>23</v>
      </c>
      <c r="AP60" s="12">
        <f t="shared" si="9"/>
        <v>26.200000000000003</v>
      </c>
      <c r="AQ60" s="12">
        <f t="shared" si="9"/>
        <v>31.4</v>
      </c>
      <c r="AR60" s="12"/>
      <c r="AS60" s="12">
        <f t="shared" si="10"/>
        <v>76.2</v>
      </c>
      <c r="AT60" s="12">
        <f t="shared" si="10"/>
        <v>78.2</v>
      </c>
      <c r="AU60" s="12">
        <f t="shared" si="10"/>
        <v>39.700000000000003</v>
      </c>
      <c r="AV60" s="12">
        <f t="shared" si="10"/>
        <v>41.6</v>
      </c>
      <c r="AW60" s="12">
        <f t="shared" si="11"/>
        <v>50</v>
      </c>
      <c r="AX60" s="12">
        <f t="shared" si="11"/>
        <v>77.5</v>
      </c>
      <c r="AY60" s="12"/>
      <c r="AZ60" s="12">
        <f t="shared" si="3"/>
        <v>28.299999999999997</v>
      </c>
      <c r="BA60" s="12">
        <f t="shared" si="4"/>
        <v>37.9</v>
      </c>
      <c r="BB60" s="12"/>
      <c r="BC60" s="12">
        <f t="shared" si="5"/>
        <v>41</v>
      </c>
      <c r="BD60" s="12">
        <f t="shared" si="6"/>
        <v>78.2</v>
      </c>
      <c r="BE60" s="12">
        <f t="shared" si="7"/>
        <v>34</v>
      </c>
    </row>
    <row r="61" spans="1:57" ht="15.75" customHeight="1">
      <c r="A61" s="1" t="s">
        <v>155</v>
      </c>
      <c r="B61" s="3" t="s">
        <v>128</v>
      </c>
      <c r="C61" s="4" t="s">
        <v>8</v>
      </c>
      <c r="D61" s="4">
        <v>39</v>
      </c>
      <c r="E61" s="4">
        <v>743</v>
      </c>
      <c r="F61" s="4">
        <v>39</v>
      </c>
      <c r="G61" s="4">
        <v>743</v>
      </c>
      <c r="H61" s="4">
        <v>0.377</v>
      </c>
      <c r="I61" s="4">
        <v>16.3</v>
      </c>
      <c r="J61" s="4">
        <v>0</v>
      </c>
      <c r="K61" s="4">
        <v>0.56699999999999995</v>
      </c>
      <c r="L61" s="4">
        <v>9.5000000000000001E-2</v>
      </c>
      <c r="M61" s="4">
        <v>0.214</v>
      </c>
      <c r="N61" s="4">
        <v>0.17100000000000001</v>
      </c>
      <c r="O61" s="4">
        <v>8.6999999999999994E-2</v>
      </c>
      <c r="P61" s="4">
        <v>0.433</v>
      </c>
      <c r="Q61" s="4">
        <v>0</v>
      </c>
      <c r="R61" s="4">
        <v>0.378</v>
      </c>
      <c r="S61" s="4">
        <v>0.45800000000000002</v>
      </c>
      <c r="T61" s="4">
        <v>0.35199999999999998</v>
      </c>
      <c r="U61" s="4">
        <v>0.372</v>
      </c>
      <c r="V61" s="4">
        <v>0.36399999999999999</v>
      </c>
      <c r="W61" s="4">
        <v>0.376</v>
      </c>
      <c r="X61" s="4">
        <v>0</v>
      </c>
      <c r="Y61" s="4">
        <v>0.35199999999999998</v>
      </c>
      <c r="Z61" s="4">
        <v>0.70699999999999996</v>
      </c>
      <c r="AA61" s="4">
        <v>0</v>
      </c>
      <c r="AB61" s="4">
        <v>7.2999999999999995E-2</v>
      </c>
      <c r="AC61" s="4">
        <v>0.25</v>
      </c>
      <c r="AD61" s="10">
        <f t="shared" si="1"/>
        <v>0.50571499999999991</v>
      </c>
      <c r="AE61" s="9"/>
      <c r="AF61" s="9"/>
      <c r="AG61" s="12">
        <f t="shared" si="2"/>
        <v>71.099999999999994</v>
      </c>
      <c r="AH61" s="12">
        <f t="shared" si="2"/>
        <v>63.4</v>
      </c>
      <c r="AI61" s="12">
        <f t="shared" si="2"/>
        <v>28.199999999999996</v>
      </c>
      <c r="AJ61" s="12">
        <f t="shared" si="2"/>
        <v>66.600000000000009</v>
      </c>
      <c r="AK61" s="12"/>
      <c r="AL61" s="12">
        <f t="shared" si="8"/>
        <v>38.4</v>
      </c>
      <c r="AM61" s="12">
        <f t="shared" si="8"/>
        <v>26.200000000000003</v>
      </c>
      <c r="AN61" s="12">
        <f t="shared" si="8"/>
        <v>40.300000000000004</v>
      </c>
      <c r="AO61" s="12">
        <f t="shared" si="8"/>
        <v>86.5</v>
      </c>
      <c r="AP61" s="12">
        <f t="shared" si="9"/>
        <v>57.599999999999994</v>
      </c>
      <c r="AQ61" s="12">
        <f t="shared" si="9"/>
        <v>62.1</v>
      </c>
      <c r="AR61" s="12"/>
      <c r="AS61" s="12">
        <f t="shared" si="10"/>
        <v>17.899999999999999</v>
      </c>
      <c r="AT61" s="12">
        <f t="shared" si="10"/>
        <v>12.1</v>
      </c>
      <c r="AU61" s="12">
        <f t="shared" si="10"/>
        <v>35.199999999999996</v>
      </c>
      <c r="AV61" s="12">
        <f t="shared" si="10"/>
        <v>55.7</v>
      </c>
      <c r="AW61" s="12">
        <f t="shared" si="11"/>
        <v>58.9</v>
      </c>
      <c r="AX61" s="12">
        <f t="shared" si="11"/>
        <v>80.7</v>
      </c>
      <c r="AY61" s="12"/>
      <c r="AZ61" s="12">
        <f t="shared" si="3"/>
        <v>82.1</v>
      </c>
      <c r="BA61" s="12">
        <f t="shared" si="4"/>
        <v>76.3</v>
      </c>
      <c r="BB61" s="12"/>
      <c r="BC61" s="12">
        <f t="shared" si="5"/>
        <v>22.400000000000002</v>
      </c>
      <c r="BD61" s="12">
        <f t="shared" si="6"/>
        <v>40.300000000000004</v>
      </c>
      <c r="BE61" s="12">
        <f t="shared" si="7"/>
        <v>86.6</v>
      </c>
    </row>
    <row r="62" spans="1:57" ht="15.75" customHeight="1">
      <c r="A62" s="1" t="s">
        <v>156</v>
      </c>
      <c r="B62" s="3" t="s">
        <v>115</v>
      </c>
      <c r="C62" s="4" t="s">
        <v>86</v>
      </c>
      <c r="D62" s="4">
        <v>34</v>
      </c>
      <c r="E62" s="4">
        <v>741</v>
      </c>
      <c r="F62" s="4">
        <v>34</v>
      </c>
      <c r="G62" s="4">
        <v>741</v>
      </c>
      <c r="H62" s="4">
        <v>0.49</v>
      </c>
      <c r="I62" s="4">
        <v>6.6</v>
      </c>
      <c r="J62" s="4">
        <v>0</v>
      </c>
      <c r="K62" s="4">
        <v>0.96699999999999997</v>
      </c>
      <c r="L62" s="4">
        <v>0.38600000000000001</v>
      </c>
      <c r="M62" s="4">
        <v>0.36699999999999999</v>
      </c>
      <c r="N62" s="4">
        <v>0.1</v>
      </c>
      <c r="O62" s="4">
        <v>0.114</v>
      </c>
      <c r="P62" s="4">
        <v>3.3000000000000002E-2</v>
      </c>
      <c r="Q62" s="4">
        <v>0</v>
      </c>
      <c r="R62" s="4">
        <v>0.50700000000000001</v>
      </c>
      <c r="S62" s="4">
        <v>0.65400000000000003</v>
      </c>
      <c r="T62" s="4">
        <v>0.442</v>
      </c>
      <c r="U62" s="4">
        <v>0.33300000000000002</v>
      </c>
      <c r="V62" s="4">
        <v>0.375</v>
      </c>
      <c r="W62" s="4">
        <v>0</v>
      </c>
      <c r="X62" s="4">
        <v>0</v>
      </c>
      <c r="Y62" s="4">
        <v>0.78600000000000003</v>
      </c>
      <c r="Z62" s="4">
        <v>0</v>
      </c>
      <c r="AA62" s="4">
        <v>0</v>
      </c>
      <c r="AB62" s="4">
        <v>0.14299999999999999</v>
      </c>
      <c r="AC62" s="4">
        <v>0</v>
      </c>
      <c r="AD62" s="10">
        <f t="shared" si="1"/>
        <v>0.76006200000000002</v>
      </c>
      <c r="AE62" s="9"/>
      <c r="AF62" s="9"/>
      <c r="AG62" s="12">
        <f t="shared" si="2"/>
        <v>50.6</v>
      </c>
      <c r="AH62" s="12">
        <f t="shared" si="2"/>
        <v>62.8</v>
      </c>
      <c r="AI62" s="12">
        <f t="shared" si="2"/>
        <v>80.7</v>
      </c>
      <c r="AJ62" s="12">
        <f t="shared" si="2"/>
        <v>12.8</v>
      </c>
      <c r="AK62" s="12"/>
      <c r="AL62" s="12">
        <f t="shared" si="8"/>
        <v>86.5</v>
      </c>
      <c r="AM62" s="12">
        <f t="shared" si="8"/>
        <v>88.4</v>
      </c>
      <c r="AN62" s="12">
        <f t="shared" si="8"/>
        <v>80.7</v>
      </c>
      <c r="AO62" s="12">
        <f t="shared" si="8"/>
        <v>55.1</v>
      </c>
      <c r="AP62" s="12">
        <f t="shared" si="9"/>
        <v>67.300000000000011</v>
      </c>
      <c r="AQ62" s="12">
        <f t="shared" si="9"/>
        <v>13.4</v>
      </c>
      <c r="AR62" s="12"/>
      <c r="AS62" s="12">
        <f t="shared" si="10"/>
        <v>69.199999999999989</v>
      </c>
      <c r="AT62" s="12">
        <f t="shared" si="10"/>
        <v>49.3</v>
      </c>
      <c r="AU62" s="12">
        <f t="shared" si="10"/>
        <v>62.1</v>
      </c>
      <c r="AV62" s="12">
        <f t="shared" si="10"/>
        <v>48</v>
      </c>
      <c r="AW62" s="12">
        <f t="shared" si="11"/>
        <v>62.1</v>
      </c>
      <c r="AX62" s="12">
        <f t="shared" si="11"/>
        <v>0</v>
      </c>
      <c r="AY62" s="12"/>
      <c r="AZ62" s="12">
        <f t="shared" si="3"/>
        <v>19.899999999999991</v>
      </c>
      <c r="BA62" s="12">
        <f t="shared" si="4"/>
        <v>100</v>
      </c>
      <c r="BB62" s="12"/>
      <c r="BC62" s="12">
        <f t="shared" si="5"/>
        <v>41.6</v>
      </c>
      <c r="BD62" s="12">
        <f t="shared" si="6"/>
        <v>0</v>
      </c>
      <c r="BE62" s="12">
        <f t="shared" si="7"/>
        <v>40.400000000000006</v>
      </c>
    </row>
    <row r="63" spans="1:57" ht="15.75" customHeight="1">
      <c r="A63" s="1" t="s">
        <v>157</v>
      </c>
      <c r="B63" s="3" t="s">
        <v>90</v>
      </c>
      <c r="C63" s="4" t="s">
        <v>91</v>
      </c>
      <c r="D63" s="4">
        <v>39</v>
      </c>
      <c r="E63" s="4">
        <v>716</v>
      </c>
      <c r="F63" s="4">
        <v>39</v>
      </c>
      <c r="G63" s="4">
        <v>716</v>
      </c>
      <c r="H63" s="4">
        <v>0.32300000000000001</v>
      </c>
      <c r="I63" s="4">
        <v>17.100000000000001</v>
      </c>
      <c r="J63" s="4">
        <v>0</v>
      </c>
      <c r="K63" s="4">
        <v>0.35499999999999998</v>
      </c>
      <c r="L63" s="4">
        <v>0.14499999999999999</v>
      </c>
      <c r="M63" s="4">
        <v>0.17699999999999999</v>
      </c>
      <c r="N63" s="4">
        <v>0</v>
      </c>
      <c r="O63" s="4">
        <v>3.2000000000000001E-2</v>
      </c>
      <c r="P63" s="4">
        <v>0.64500000000000002</v>
      </c>
      <c r="Q63" s="4">
        <v>0</v>
      </c>
      <c r="R63" s="4">
        <v>0.5</v>
      </c>
      <c r="S63" s="4">
        <v>0.55600000000000005</v>
      </c>
      <c r="T63" s="4">
        <v>0.45500000000000002</v>
      </c>
      <c r="U63" s="4">
        <v>0</v>
      </c>
      <c r="V63" s="4">
        <v>0.5</v>
      </c>
      <c r="W63" s="4">
        <v>0.22500000000000001</v>
      </c>
      <c r="X63" s="4">
        <v>0</v>
      </c>
      <c r="Y63" s="4">
        <v>1</v>
      </c>
      <c r="Z63" s="4">
        <v>1</v>
      </c>
      <c r="AA63" s="4">
        <v>0</v>
      </c>
      <c r="AB63" s="4">
        <v>0.75</v>
      </c>
      <c r="AC63" s="4">
        <v>0.3</v>
      </c>
      <c r="AD63" s="10">
        <f t="shared" si="1"/>
        <v>1</v>
      </c>
      <c r="AE63" s="9"/>
      <c r="AF63" s="9"/>
      <c r="AG63" s="12">
        <f t="shared" si="2"/>
        <v>71.099999999999994</v>
      </c>
      <c r="AH63" s="12">
        <f t="shared" si="2"/>
        <v>62.1</v>
      </c>
      <c r="AI63" s="12">
        <f t="shared" si="2"/>
        <v>12.8</v>
      </c>
      <c r="AJ63" s="12">
        <f t="shared" si="2"/>
        <v>75.599999999999994</v>
      </c>
      <c r="AK63" s="12"/>
      <c r="AL63" s="12">
        <f t="shared" si="8"/>
        <v>8.3000000000000007</v>
      </c>
      <c r="AM63" s="12">
        <f t="shared" si="8"/>
        <v>39.700000000000003</v>
      </c>
      <c r="AN63" s="12">
        <f t="shared" si="8"/>
        <v>33.300000000000004</v>
      </c>
      <c r="AO63" s="12">
        <f t="shared" si="8"/>
        <v>0</v>
      </c>
      <c r="AP63" s="12">
        <f t="shared" si="9"/>
        <v>23</v>
      </c>
      <c r="AQ63" s="12">
        <f t="shared" si="9"/>
        <v>92.300000000000011</v>
      </c>
      <c r="AR63" s="12"/>
      <c r="AS63" s="12">
        <f t="shared" si="10"/>
        <v>62.1</v>
      </c>
      <c r="AT63" s="12">
        <f t="shared" si="10"/>
        <v>21.7</v>
      </c>
      <c r="AU63" s="12">
        <f t="shared" si="10"/>
        <v>67.300000000000011</v>
      </c>
      <c r="AV63" s="12">
        <f t="shared" si="10"/>
        <v>0</v>
      </c>
      <c r="AW63" s="12">
        <f t="shared" si="11"/>
        <v>85.8</v>
      </c>
      <c r="AX63" s="12">
        <f t="shared" si="11"/>
        <v>28.799999999999997</v>
      </c>
      <c r="AY63" s="12"/>
      <c r="AZ63" s="12">
        <f t="shared" si="3"/>
        <v>4.5</v>
      </c>
      <c r="BA63" s="12">
        <f t="shared" si="4"/>
        <v>37.9</v>
      </c>
      <c r="BB63" s="12"/>
      <c r="BC63" s="12">
        <f t="shared" si="5"/>
        <v>98.7</v>
      </c>
      <c r="BD63" s="12">
        <f t="shared" si="6"/>
        <v>53.2</v>
      </c>
      <c r="BE63" s="12">
        <f t="shared" si="7"/>
        <v>3.2999999999999972</v>
      </c>
    </row>
    <row r="64" spans="1:57" ht="15.75" customHeight="1">
      <c r="A64" s="1" t="s">
        <v>158</v>
      </c>
      <c r="B64" s="3" t="s">
        <v>88</v>
      </c>
      <c r="C64" s="4" t="s">
        <v>159</v>
      </c>
      <c r="D64" s="4">
        <v>40</v>
      </c>
      <c r="E64" s="4">
        <v>712</v>
      </c>
      <c r="F64" s="4">
        <v>40</v>
      </c>
      <c r="G64" s="4">
        <v>712</v>
      </c>
      <c r="H64" s="4">
        <v>0.39700000000000002</v>
      </c>
      <c r="I64" s="4">
        <v>10.5</v>
      </c>
      <c r="J64" s="4">
        <v>0</v>
      </c>
      <c r="K64" s="4">
        <v>0.80800000000000005</v>
      </c>
      <c r="L64" s="4">
        <v>0.21199999999999999</v>
      </c>
      <c r="M64" s="4">
        <v>0.38400000000000001</v>
      </c>
      <c r="N64" s="4">
        <v>0.13700000000000001</v>
      </c>
      <c r="O64" s="4">
        <v>7.4999999999999997E-2</v>
      </c>
      <c r="P64" s="4">
        <v>0.192</v>
      </c>
      <c r="Q64" s="4">
        <v>0</v>
      </c>
      <c r="R64" s="4">
        <v>0.441</v>
      </c>
      <c r="S64" s="4">
        <v>0.71</v>
      </c>
      <c r="T64" s="4">
        <v>0.41099999999999998</v>
      </c>
      <c r="U64" s="4">
        <v>0.25</v>
      </c>
      <c r="V64" s="4">
        <v>0.182</v>
      </c>
      <c r="W64" s="4">
        <v>0.214</v>
      </c>
      <c r="X64" s="4">
        <v>0</v>
      </c>
      <c r="Y64" s="4">
        <v>0.59599999999999997</v>
      </c>
      <c r="Z64" s="4">
        <v>1</v>
      </c>
      <c r="AA64" s="4">
        <v>0</v>
      </c>
      <c r="AB64" s="4">
        <v>0.25</v>
      </c>
      <c r="AC64" s="4">
        <v>0.14299999999999999</v>
      </c>
      <c r="AD64" s="10">
        <f t="shared" si="1"/>
        <v>0.67356799999999994</v>
      </c>
      <c r="AE64" s="9"/>
      <c r="AF64" s="9"/>
      <c r="AG64" s="12">
        <f t="shared" si="2"/>
        <v>80.100000000000009</v>
      </c>
      <c r="AH64" s="12">
        <f t="shared" si="2"/>
        <v>61.5</v>
      </c>
      <c r="AI64" s="12">
        <f t="shared" si="2"/>
        <v>35.199999999999996</v>
      </c>
      <c r="AJ64" s="12">
        <f t="shared" si="2"/>
        <v>30.099999999999998</v>
      </c>
      <c r="AK64" s="12"/>
      <c r="AL64" s="12">
        <f t="shared" si="8"/>
        <v>70.5</v>
      </c>
      <c r="AM64" s="12">
        <f t="shared" si="8"/>
        <v>59.599999999999994</v>
      </c>
      <c r="AN64" s="12">
        <f t="shared" si="8"/>
        <v>85.8</v>
      </c>
      <c r="AO64" s="12">
        <f t="shared" si="8"/>
        <v>75</v>
      </c>
      <c r="AP64" s="12">
        <f t="shared" si="9"/>
        <v>50</v>
      </c>
      <c r="AQ64" s="12">
        <f t="shared" si="9"/>
        <v>30.099999999999998</v>
      </c>
      <c r="AR64" s="12"/>
      <c r="AS64" s="12">
        <f t="shared" si="10"/>
        <v>35.799999999999997</v>
      </c>
      <c r="AT64" s="12">
        <f t="shared" si="10"/>
        <v>69.199999999999989</v>
      </c>
      <c r="AU64" s="12">
        <f t="shared" si="10"/>
        <v>52.5</v>
      </c>
      <c r="AV64" s="12">
        <f t="shared" si="10"/>
        <v>31.4</v>
      </c>
      <c r="AW64" s="12">
        <f t="shared" si="11"/>
        <v>24.3</v>
      </c>
      <c r="AX64" s="12">
        <f t="shared" si="11"/>
        <v>26.900000000000002</v>
      </c>
      <c r="AY64" s="12"/>
      <c r="AZ64" s="12">
        <f t="shared" si="3"/>
        <v>60.3</v>
      </c>
      <c r="BA64" s="12">
        <f t="shared" si="4"/>
        <v>37.9</v>
      </c>
      <c r="BB64" s="12"/>
      <c r="BC64" s="12">
        <f t="shared" si="5"/>
        <v>69.199999999999989</v>
      </c>
      <c r="BD64" s="12">
        <f t="shared" si="6"/>
        <v>29.4</v>
      </c>
      <c r="BE64" s="12">
        <f t="shared" si="7"/>
        <v>63.5</v>
      </c>
    </row>
    <row r="65" spans="1:57" ht="15.75" customHeight="1">
      <c r="A65" s="1" t="s">
        <v>160</v>
      </c>
      <c r="B65" s="3" t="s">
        <v>115</v>
      </c>
      <c r="C65" s="4" t="s">
        <v>8</v>
      </c>
      <c r="D65" s="4">
        <v>29</v>
      </c>
      <c r="E65" s="4">
        <v>711</v>
      </c>
      <c r="F65" s="4">
        <v>29</v>
      </c>
      <c r="G65" s="4">
        <v>711</v>
      </c>
      <c r="H65" s="4">
        <v>0.40899999999999997</v>
      </c>
      <c r="I65" s="4">
        <v>18.7</v>
      </c>
      <c r="J65" s="4">
        <v>0</v>
      </c>
      <c r="K65" s="4">
        <v>0.36299999999999999</v>
      </c>
      <c r="L65" s="4">
        <v>8.3000000000000004E-2</v>
      </c>
      <c r="M65" s="4">
        <v>0.155</v>
      </c>
      <c r="N65" s="4">
        <v>5.7000000000000002E-2</v>
      </c>
      <c r="O65" s="4">
        <v>6.7000000000000004E-2</v>
      </c>
      <c r="P65" s="4">
        <v>0.63700000000000001</v>
      </c>
      <c r="Q65" s="4">
        <v>0</v>
      </c>
      <c r="R65" s="4">
        <v>0.42899999999999999</v>
      </c>
      <c r="S65" s="4">
        <v>0.75</v>
      </c>
      <c r="T65" s="4">
        <v>0.23300000000000001</v>
      </c>
      <c r="U65" s="4">
        <v>0.45500000000000002</v>
      </c>
      <c r="V65" s="4">
        <v>0.46200000000000002</v>
      </c>
      <c r="W65" s="4">
        <v>0.39800000000000002</v>
      </c>
      <c r="X65" s="4">
        <v>0</v>
      </c>
      <c r="Y65" s="4">
        <v>0.7</v>
      </c>
      <c r="Z65" s="4">
        <v>0.98</v>
      </c>
      <c r="AA65" s="4">
        <v>0</v>
      </c>
      <c r="AB65" s="4">
        <v>0.26800000000000002</v>
      </c>
      <c r="AC65" s="4">
        <v>0.45500000000000002</v>
      </c>
      <c r="AD65" s="10">
        <f t="shared" si="1"/>
        <v>0.87836000000000003</v>
      </c>
      <c r="AE65" s="9"/>
      <c r="AF65" s="9"/>
      <c r="AG65" s="12">
        <f t="shared" si="2"/>
        <v>41</v>
      </c>
      <c r="AH65" s="12">
        <f t="shared" si="2"/>
        <v>60.8</v>
      </c>
      <c r="AI65" s="12">
        <f t="shared" si="2"/>
        <v>44.800000000000004</v>
      </c>
      <c r="AJ65" s="12">
        <f t="shared" si="2"/>
        <v>89.7</v>
      </c>
      <c r="AK65" s="12"/>
      <c r="AL65" s="12">
        <f t="shared" si="8"/>
        <v>8.9</v>
      </c>
      <c r="AM65" s="12">
        <f t="shared" si="8"/>
        <v>18.5</v>
      </c>
      <c r="AN65" s="12">
        <f t="shared" si="8"/>
        <v>25</v>
      </c>
      <c r="AO65" s="12">
        <f t="shared" si="8"/>
        <v>31.4</v>
      </c>
      <c r="AP65" s="12">
        <f t="shared" si="9"/>
        <v>40.300000000000004</v>
      </c>
      <c r="AQ65" s="12">
        <f t="shared" si="9"/>
        <v>91.600000000000009</v>
      </c>
      <c r="AR65" s="12"/>
      <c r="AS65" s="12">
        <f t="shared" si="10"/>
        <v>30.099999999999998</v>
      </c>
      <c r="AT65" s="12">
        <f t="shared" si="10"/>
        <v>79.400000000000006</v>
      </c>
      <c r="AU65" s="12">
        <f t="shared" si="10"/>
        <v>14.099999999999998</v>
      </c>
      <c r="AV65" s="12">
        <f t="shared" si="10"/>
        <v>78.8</v>
      </c>
      <c r="AW65" s="12">
        <f t="shared" si="11"/>
        <v>83.899999999999991</v>
      </c>
      <c r="AX65" s="12">
        <f t="shared" si="11"/>
        <v>87.1</v>
      </c>
      <c r="AY65" s="12"/>
      <c r="AZ65" s="12">
        <f t="shared" si="3"/>
        <v>41.1</v>
      </c>
      <c r="BA65" s="12">
        <f t="shared" si="4"/>
        <v>39.800000000000004</v>
      </c>
      <c r="BB65" s="12"/>
      <c r="BC65" s="12">
        <f t="shared" si="5"/>
        <v>73.7</v>
      </c>
      <c r="BD65" s="12">
        <f t="shared" si="6"/>
        <v>84.6</v>
      </c>
      <c r="BE65" s="12">
        <f t="shared" si="7"/>
        <v>13.5</v>
      </c>
    </row>
    <row r="66" spans="1:57" ht="15.75" customHeight="1">
      <c r="A66" s="1" t="s">
        <v>161</v>
      </c>
      <c r="B66" s="3" t="s">
        <v>90</v>
      </c>
      <c r="C66" s="4" t="s">
        <v>8</v>
      </c>
      <c r="D66" s="4">
        <v>33</v>
      </c>
      <c r="E66" s="4">
        <v>708</v>
      </c>
      <c r="F66" s="4">
        <v>33</v>
      </c>
      <c r="G66" s="4">
        <v>708</v>
      </c>
      <c r="H66" s="4">
        <v>0.5</v>
      </c>
      <c r="I66" s="4">
        <v>11.9</v>
      </c>
      <c r="J66" s="4">
        <v>0</v>
      </c>
      <c r="K66" s="4">
        <v>0.627</v>
      </c>
      <c r="L66" s="4">
        <v>0.218</v>
      </c>
      <c r="M66" s="4">
        <v>0.38200000000000001</v>
      </c>
      <c r="N66" s="4">
        <v>1.4E-2</v>
      </c>
      <c r="O66" s="4">
        <v>1.4E-2</v>
      </c>
      <c r="P66" s="4">
        <v>0.373</v>
      </c>
      <c r="Q66" s="4">
        <v>0</v>
      </c>
      <c r="R66" s="4">
        <v>0.55800000000000005</v>
      </c>
      <c r="S66" s="4">
        <v>0.66700000000000004</v>
      </c>
      <c r="T66" s="4">
        <v>0.52400000000000002</v>
      </c>
      <c r="U66" s="4">
        <v>0</v>
      </c>
      <c r="V66" s="4">
        <v>0.33300000000000002</v>
      </c>
      <c r="W66" s="4">
        <v>0.40200000000000002</v>
      </c>
      <c r="X66" s="4">
        <v>0</v>
      </c>
      <c r="Y66" s="4">
        <v>0.51900000000000002</v>
      </c>
      <c r="Z66" s="4">
        <v>0.78800000000000003</v>
      </c>
      <c r="AA66" s="4">
        <v>0</v>
      </c>
      <c r="AB66" s="4">
        <v>0.19500000000000001</v>
      </c>
      <c r="AC66" s="4">
        <v>0.5</v>
      </c>
      <c r="AD66" s="10">
        <f t="shared" si="1"/>
        <v>0.61933700000000003</v>
      </c>
      <c r="AE66" s="9"/>
      <c r="AF66" s="9"/>
      <c r="AG66" s="12">
        <f t="shared" si="2"/>
        <v>48.699999999999996</v>
      </c>
      <c r="AH66" s="12">
        <f t="shared" si="2"/>
        <v>60.199999999999996</v>
      </c>
      <c r="AI66" s="12">
        <f t="shared" si="2"/>
        <v>84.6</v>
      </c>
      <c r="AJ66" s="12">
        <f t="shared" si="2"/>
        <v>35.799999999999997</v>
      </c>
      <c r="AK66" s="12"/>
      <c r="AL66" s="12">
        <f t="shared" si="8"/>
        <v>50</v>
      </c>
      <c r="AM66" s="12">
        <f t="shared" si="8"/>
        <v>61.5</v>
      </c>
      <c r="AN66" s="12">
        <f t="shared" si="8"/>
        <v>85.2</v>
      </c>
      <c r="AO66" s="12">
        <f t="shared" si="8"/>
        <v>12.1</v>
      </c>
      <c r="AP66" s="12">
        <f t="shared" si="9"/>
        <v>14.7</v>
      </c>
      <c r="AQ66" s="12">
        <f t="shared" si="9"/>
        <v>50</v>
      </c>
      <c r="AR66" s="12"/>
      <c r="AS66" s="12">
        <f t="shared" si="10"/>
        <v>89.1</v>
      </c>
      <c r="AT66" s="12">
        <f t="shared" si="10"/>
        <v>51.9</v>
      </c>
      <c r="AU66" s="12">
        <f t="shared" si="10"/>
        <v>88.4</v>
      </c>
      <c r="AV66" s="12">
        <f t="shared" si="10"/>
        <v>0</v>
      </c>
      <c r="AW66" s="12">
        <f t="shared" si="11"/>
        <v>50</v>
      </c>
      <c r="AX66" s="12">
        <f t="shared" si="11"/>
        <v>89.1</v>
      </c>
      <c r="AY66" s="12"/>
      <c r="AZ66" s="12">
        <f t="shared" si="3"/>
        <v>68</v>
      </c>
      <c r="BA66" s="12">
        <f t="shared" si="4"/>
        <v>70.599999999999994</v>
      </c>
      <c r="BB66" s="12"/>
      <c r="BC66" s="12">
        <f t="shared" si="5"/>
        <v>56.999999999999993</v>
      </c>
      <c r="BD66" s="12">
        <f t="shared" si="6"/>
        <v>89.1</v>
      </c>
      <c r="BE66" s="12">
        <f t="shared" si="7"/>
        <v>73.099999999999994</v>
      </c>
    </row>
    <row r="67" spans="1:57" ht="15.75" customHeight="1">
      <c r="A67" s="1" t="s">
        <v>162</v>
      </c>
      <c r="B67" s="3" t="s">
        <v>90</v>
      </c>
      <c r="C67" s="4" t="s">
        <v>8</v>
      </c>
      <c r="D67" s="4">
        <v>27</v>
      </c>
      <c r="E67" s="4">
        <v>702</v>
      </c>
      <c r="F67" s="4">
        <v>27</v>
      </c>
      <c r="G67" s="4">
        <v>702</v>
      </c>
      <c r="H67" s="4">
        <v>0.40799999999999997</v>
      </c>
      <c r="I67" s="4">
        <v>16.5</v>
      </c>
      <c r="J67" s="4">
        <v>0</v>
      </c>
      <c r="K67" s="4">
        <v>0.626</v>
      </c>
      <c r="L67" s="4">
        <v>0.10199999999999999</v>
      </c>
      <c r="M67" s="4">
        <v>0.15</v>
      </c>
      <c r="N67" s="4">
        <v>0.184</v>
      </c>
      <c r="O67" s="4">
        <v>0.189</v>
      </c>
      <c r="P67" s="4">
        <v>0.374</v>
      </c>
      <c r="Q67" s="4">
        <v>0</v>
      </c>
      <c r="R67" s="4">
        <v>0.45</v>
      </c>
      <c r="S67" s="4">
        <v>0.71399999999999997</v>
      </c>
      <c r="T67" s="4">
        <v>0.45200000000000001</v>
      </c>
      <c r="U67" s="4">
        <v>0.316</v>
      </c>
      <c r="V67" s="4">
        <v>0.436</v>
      </c>
      <c r="W67" s="4">
        <v>0.33800000000000002</v>
      </c>
      <c r="X67" s="4">
        <v>0</v>
      </c>
      <c r="Y67" s="4">
        <v>0.29299999999999998</v>
      </c>
      <c r="Z67" s="4">
        <v>0.76900000000000002</v>
      </c>
      <c r="AA67" s="4">
        <v>0</v>
      </c>
      <c r="AB67" s="4">
        <v>0.156</v>
      </c>
      <c r="AC67" s="4">
        <v>0.25</v>
      </c>
      <c r="AD67" s="10">
        <f t="shared" si="1"/>
        <v>0.471024</v>
      </c>
      <c r="AE67" s="9"/>
      <c r="AF67" s="9"/>
      <c r="AG67" s="12">
        <f t="shared" si="2"/>
        <v>35.199999999999996</v>
      </c>
      <c r="AH67" s="12">
        <f t="shared" si="2"/>
        <v>59.599999999999994</v>
      </c>
      <c r="AI67" s="12">
        <f t="shared" si="2"/>
        <v>44.2</v>
      </c>
      <c r="AJ67" s="12">
        <f t="shared" si="2"/>
        <v>68.5</v>
      </c>
      <c r="AK67" s="12"/>
      <c r="AL67" s="12">
        <f t="shared" si="8"/>
        <v>49.3</v>
      </c>
      <c r="AM67" s="12">
        <f t="shared" si="8"/>
        <v>29.4</v>
      </c>
      <c r="AN67" s="12">
        <f t="shared" si="8"/>
        <v>23</v>
      </c>
      <c r="AO67" s="12">
        <f t="shared" si="8"/>
        <v>89.1</v>
      </c>
      <c r="AP67" s="12">
        <f t="shared" si="9"/>
        <v>92.300000000000011</v>
      </c>
      <c r="AQ67" s="12">
        <f t="shared" si="9"/>
        <v>51.2</v>
      </c>
      <c r="AR67" s="12"/>
      <c r="AS67" s="12">
        <f t="shared" si="10"/>
        <v>39.1</v>
      </c>
      <c r="AT67" s="12">
        <f t="shared" si="10"/>
        <v>70.5</v>
      </c>
      <c r="AU67" s="12">
        <f t="shared" si="10"/>
        <v>66</v>
      </c>
      <c r="AV67" s="12">
        <f t="shared" si="10"/>
        <v>47.4</v>
      </c>
      <c r="AW67" s="12">
        <f t="shared" si="11"/>
        <v>76.900000000000006</v>
      </c>
      <c r="AX67" s="12">
        <f t="shared" si="11"/>
        <v>67.900000000000006</v>
      </c>
      <c r="AY67" s="12"/>
      <c r="AZ67" s="12">
        <f t="shared" si="3"/>
        <v>87.2</v>
      </c>
      <c r="BA67" s="12">
        <f t="shared" si="4"/>
        <v>71.2</v>
      </c>
      <c r="BB67" s="12"/>
      <c r="BC67" s="12">
        <f t="shared" si="5"/>
        <v>47.4</v>
      </c>
      <c r="BD67" s="12">
        <f t="shared" si="6"/>
        <v>40.300000000000004</v>
      </c>
      <c r="BE67" s="12">
        <f t="shared" si="7"/>
        <v>90.4</v>
      </c>
    </row>
    <row r="68" spans="1:57" ht="15.75" customHeight="1">
      <c r="A68" s="1" t="s">
        <v>163</v>
      </c>
      <c r="B68" s="4" t="s">
        <v>110</v>
      </c>
      <c r="C68" s="4" t="s">
        <v>8</v>
      </c>
      <c r="D68" s="4">
        <v>24</v>
      </c>
      <c r="E68" s="4">
        <v>700</v>
      </c>
      <c r="F68" s="4">
        <v>24</v>
      </c>
      <c r="G68" s="4">
        <v>700</v>
      </c>
      <c r="H68" s="4">
        <v>0.48299999999999998</v>
      </c>
      <c r="I68" s="4">
        <v>11.5</v>
      </c>
      <c r="J68" s="4">
        <v>0</v>
      </c>
      <c r="K68" s="4">
        <v>0.76</v>
      </c>
      <c r="L68" s="4">
        <v>0.20699999999999999</v>
      </c>
      <c r="M68" s="4">
        <v>0.372</v>
      </c>
      <c r="N68" s="4">
        <v>0.124</v>
      </c>
      <c r="O68" s="4">
        <v>5.8000000000000003E-2</v>
      </c>
      <c r="P68" s="4">
        <v>0.24</v>
      </c>
      <c r="Q68" s="4">
        <v>0</v>
      </c>
      <c r="R68" s="4">
        <v>0.52700000000000002</v>
      </c>
      <c r="S68" s="4">
        <v>0.66</v>
      </c>
      <c r="T68" s="4">
        <v>0.52200000000000002</v>
      </c>
      <c r="U68" s="4">
        <v>0.4</v>
      </c>
      <c r="V68" s="4">
        <v>0.35699999999999998</v>
      </c>
      <c r="W68" s="4">
        <v>0.34499999999999997</v>
      </c>
      <c r="X68" s="4">
        <v>0</v>
      </c>
      <c r="Y68" s="4">
        <v>0.27800000000000002</v>
      </c>
      <c r="Z68" s="4">
        <v>0.85</v>
      </c>
      <c r="AA68" s="4">
        <v>0</v>
      </c>
      <c r="AB68" s="4">
        <v>0.13800000000000001</v>
      </c>
      <c r="AC68" s="4">
        <v>0.25</v>
      </c>
      <c r="AD68" s="10">
        <f t="shared" si="1"/>
        <v>0.41527999999999998</v>
      </c>
      <c r="AE68" s="9"/>
      <c r="AF68" s="9"/>
      <c r="AG68" s="12">
        <f t="shared" si="2"/>
        <v>30.099999999999998</v>
      </c>
      <c r="AH68" s="12">
        <f t="shared" si="2"/>
        <v>58.9</v>
      </c>
      <c r="AI68" s="12">
        <f t="shared" si="2"/>
        <v>78.2</v>
      </c>
      <c r="AJ68" s="12">
        <f t="shared" si="2"/>
        <v>33.900000000000006</v>
      </c>
      <c r="AK68" s="12"/>
      <c r="AL68" s="12">
        <f t="shared" si="8"/>
        <v>66</v>
      </c>
      <c r="AM68" s="12">
        <f t="shared" si="8"/>
        <v>56.399999999999991</v>
      </c>
      <c r="AN68" s="12">
        <f t="shared" si="8"/>
        <v>82.6</v>
      </c>
      <c r="AO68" s="12">
        <f t="shared" si="8"/>
        <v>67.900000000000006</v>
      </c>
      <c r="AP68" s="12">
        <f t="shared" si="9"/>
        <v>37.799999999999997</v>
      </c>
      <c r="AQ68" s="12">
        <f t="shared" si="9"/>
        <v>34.599999999999994</v>
      </c>
      <c r="AR68" s="12"/>
      <c r="AS68" s="12">
        <f t="shared" si="10"/>
        <v>76.900000000000006</v>
      </c>
      <c r="AT68" s="12">
        <f t="shared" si="10"/>
        <v>51.2</v>
      </c>
      <c r="AU68" s="12">
        <f t="shared" si="10"/>
        <v>87.8</v>
      </c>
      <c r="AV68" s="12">
        <f t="shared" si="10"/>
        <v>61.5</v>
      </c>
      <c r="AW68" s="12">
        <f t="shared" si="11"/>
        <v>54.400000000000006</v>
      </c>
      <c r="AX68" s="12">
        <f t="shared" si="11"/>
        <v>70.5</v>
      </c>
      <c r="AY68" s="12"/>
      <c r="AZ68" s="12">
        <f t="shared" si="3"/>
        <v>89.2</v>
      </c>
      <c r="BA68" s="12">
        <f t="shared" si="4"/>
        <v>66.099999999999994</v>
      </c>
      <c r="BB68" s="12"/>
      <c r="BC68" s="12">
        <f t="shared" si="5"/>
        <v>40.300000000000004</v>
      </c>
      <c r="BD68" s="12">
        <f t="shared" si="6"/>
        <v>40.300000000000004</v>
      </c>
      <c r="BE68" s="12">
        <f t="shared" si="7"/>
        <v>91.7</v>
      </c>
    </row>
    <row r="69" spans="1:57" ht="15.75" customHeight="1">
      <c r="A69" s="1" t="s">
        <v>164</v>
      </c>
      <c r="B69" s="3" t="s">
        <v>104</v>
      </c>
      <c r="C69" s="4" t="s">
        <v>8</v>
      </c>
      <c r="D69" s="4">
        <v>31</v>
      </c>
      <c r="E69" s="4">
        <v>691</v>
      </c>
      <c r="F69" s="4">
        <v>31</v>
      </c>
      <c r="G69" s="4">
        <v>691</v>
      </c>
      <c r="H69" s="4">
        <v>0.44500000000000001</v>
      </c>
      <c r="I69" s="4">
        <v>12.9</v>
      </c>
      <c r="J69" s="4">
        <v>0</v>
      </c>
      <c r="K69" s="4">
        <v>0.63200000000000001</v>
      </c>
      <c r="L69" s="4">
        <v>0.20899999999999999</v>
      </c>
      <c r="M69" s="4">
        <v>0.29699999999999999</v>
      </c>
      <c r="N69" s="4">
        <v>0.06</v>
      </c>
      <c r="O69" s="4">
        <v>6.6000000000000003E-2</v>
      </c>
      <c r="P69" s="4">
        <v>0.36799999999999999</v>
      </c>
      <c r="Q69" s="4">
        <v>0</v>
      </c>
      <c r="R69" s="4">
        <v>0.54800000000000004</v>
      </c>
      <c r="S69" s="4">
        <v>0.73699999999999999</v>
      </c>
      <c r="T69" s="4">
        <v>0.42599999999999999</v>
      </c>
      <c r="U69" s="4">
        <v>0.27300000000000002</v>
      </c>
      <c r="V69" s="4">
        <v>0.75</v>
      </c>
      <c r="W69" s="4">
        <v>0.26900000000000002</v>
      </c>
      <c r="X69" s="4">
        <v>0</v>
      </c>
      <c r="Y69" s="4">
        <v>0.55600000000000005</v>
      </c>
      <c r="Z69" s="4">
        <v>0.94399999999999995</v>
      </c>
      <c r="AA69" s="4">
        <v>0</v>
      </c>
      <c r="AB69" s="4">
        <v>0.13400000000000001</v>
      </c>
      <c r="AC69" s="4">
        <v>0.44400000000000001</v>
      </c>
      <c r="AD69" s="10">
        <f t="shared" ref="AD69:AD132" si="12">(K69*Y69+P69*Z69)</f>
        <v>0.69878400000000007</v>
      </c>
      <c r="AE69" s="9"/>
      <c r="AF69" s="9"/>
      <c r="AG69" s="12">
        <f t="shared" ref="AG69:AJ132" si="13">(PERCENTRANK(F$4:F$298,F69))*100</f>
        <v>44.2</v>
      </c>
      <c r="AH69" s="12">
        <f t="shared" si="13"/>
        <v>58.3</v>
      </c>
      <c r="AI69" s="12">
        <f t="shared" si="13"/>
        <v>66.600000000000009</v>
      </c>
      <c r="AJ69" s="12">
        <f t="shared" si="13"/>
        <v>42.3</v>
      </c>
      <c r="AK69" s="12"/>
      <c r="AL69" s="12">
        <f t="shared" si="8"/>
        <v>52.5</v>
      </c>
      <c r="AM69" s="12">
        <f t="shared" si="8"/>
        <v>56.999999999999993</v>
      </c>
      <c r="AN69" s="12">
        <f t="shared" si="8"/>
        <v>64.099999999999994</v>
      </c>
      <c r="AO69" s="12">
        <f t="shared" si="8"/>
        <v>32.6</v>
      </c>
      <c r="AP69" s="12">
        <f t="shared" si="9"/>
        <v>39.700000000000003</v>
      </c>
      <c r="AQ69" s="12">
        <f t="shared" si="9"/>
        <v>48</v>
      </c>
      <c r="AR69" s="12"/>
      <c r="AS69" s="12">
        <f t="shared" si="10"/>
        <v>83.899999999999991</v>
      </c>
      <c r="AT69" s="12">
        <f t="shared" si="10"/>
        <v>76.2</v>
      </c>
      <c r="AU69" s="12">
        <f t="shared" si="10"/>
        <v>59.599999999999994</v>
      </c>
      <c r="AV69" s="12">
        <f t="shared" si="10"/>
        <v>37.799999999999997</v>
      </c>
      <c r="AW69" s="12">
        <f t="shared" si="11"/>
        <v>96.1</v>
      </c>
      <c r="AX69" s="12">
        <f t="shared" si="11"/>
        <v>38.4</v>
      </c>
      <c r="AY69" s="12"/>
      <c r="AZ69" s="12">
        <f t="shared" ref="AZ69:AZ132" si="14">100-(PERCENTRANK(Y$4:Y$298,Y69))*100</f>
        <v>64.800000000000011</v>
      </c>
      <c r="BA69" s="12">
        <f t="shared" ref="BA69:BA132" si="15">100-(PERCENTRANK(Z$4:Z$298,Z69))*100</f>
        <v>46.8</v>
      </c>
      <c r="BB69" s="12"/>
      <c r="BC69" s="12">
        <f t="shared" ref="BC69:BC132" si="16">(PERCENTRANK(AB$4:AB$298,AB69))*100</f>
        <v>38.4</v>
      </c>
      <c r="BD69" s="12">
        <f t="shared" ref="BD69:BD132" si="17">(PERCENTRANK(AC$4:AC$298,AC69))*100</f>
        <v>82</v>
      </c>
      <c r="BE69" s="12">
        <f t="shared" ref="BE69:BE132" si="18">100-(PERCENTRANK(AD$4:AD$298,AD69))*100</f>
        <v>59.699999999999996</v>
      </c>
    </row>
    <row r="70" spans="1:57" ht="15.75" customHeight="1">
      <c r="A70" s="1" t="s">
        <v>165</v>
      </c>
      <c r="B70" s="3" t="s">
        <v>83</v>
      </c>
      <c r="C70" s="4" t="s">
        <v>86</v>
      </c>
      <c r="D70" s="4">
        <v>37</v>
      </c>
      <c r="E70" s="4">
        <v>674</v>
      </c>
      <c r="F70" s="4">
        <v>37</v>
      </c>
      <c r="G70" s="4">
        <v>674</v>
      </c>
      <c r="H70" s="4">
        <v>0.34899999999999998</v>
      </c>
      <c r="I70" s="4">
        <v>20</v>
      </c>
      <c r="J70" s="4">
        <v>0</v>
      </c>
      <c r="K70" s="4">
        <v>0.315</v>
      </c>
      <c r="L70" s="4">
        <v>6.2E-2</v>
      </c>
      <c r="M70" s="4">
        <v>0.10299999999999999</v>
      </c>
      <c r="N70" s="4">
        <v>8.2000000000000003E-2</v>
      </c>
      <c r="O70" s="4">
        <v>6.8000000000000005E-2</v>
      </c>
      <c r="P70" s="4">
        <v>0.68500000000000005</v>
      </c>
      <c r="Q70" s="4">
        <v>0</v>
      </c>
      <c r="R70" s="4">
        <v>0.39100000000000001</v>
      </c>
      <c r="S70" s="4">
        <v>0.66700000000000004</v>
      </c>
      <c r="T70" s="4">
        <v>0.53300000000000003</v>
      </c>
      <c r="U70" s="4">
        <v>0.16700000000000001</v>
      </c>
      <c r="V70" s="4">
        <v>0.2</v>
      </c>
      <c r="W70" s="4">
        <v>0.33</v>
      </c>
      <c r="X70" s="4">
        <v>0</v>
      </c>
      <c r="Y70" s="4">
        <v>0.94399999999999995</v>
      </c>
      <c r="Z70" s="4">
        <v>1</v>
      </c>
      <c r="AA70" s="4">
        <v>0</v>
      </c>
      <c r="AB70" s="4">
        <v>0.18</v>
      </c>
      <c r="AC70" s="4">
        <v>0.33300000000000002</v>
      </c>
      <c r="AD70" s="10">
        <f t="shared" si="12"/>
        <v>0.98236000000000012</v>
      </c>
      <c r="AE70" s="9"/>
      <c r="AF70" s="9"/>
      <c r="AG70" s="12">
        <f t="shared" si="13"/>
        <v>56.999999999999993</v>
      </c>
      <c r="AH70" s="12">
        <f t="shared" si="13"/>
        <v>57.599999999999994</v>
      </c>
      <c r="AI70" s="12">
        <f t="shared" si="13"/>
        <v>21.7</v>
      </c>
      <c r="AJ70" s="12">
        <f t="shared" si="13"/>
        <v>93.5</v>
      </c>
      <c r="AK70" s="12"/>
      <c r="AL70" s="12">
        <f t="shared" si="8"/>
        <v>7.0000000000000009</v>
      </c>
      <c r="AM70" s="12">
        <f t="shared" si="8"/>
        <v>9.6</v>
      </c>
      <c r="AN70" s="12">
        <f t="shared" si="8"/>
        <v>9.6</v>
      </c>
      <c r="AO70" s="12">
        <f t="shared" si="8"/>
        <v>46.7</v>
      </c>
      <c r="AP70" s="12">
        <f t="shared" si="9"/>
        <v>41</v>
      </c>
      <c r="AQ70" s="12">
        <f t="shared" si="9"/>
        <v>93.5</v>
      </c>
      <c r="AR70" s="12"/>
      <c r="AS70" s="12">
        <f t="shared" si="10"/>
        <v>20.5</v>
      </c>
      <c r="AT70" s="12">
        <f t="shared" si="10"/>
        <v>51.9</v>
      </c>
      <c r="AU70" s="12">
        <f t="shared" si="10"/>
        <v>89.1</v>
      </c>
      <c r="AV70" s="12">
        <f t="shared" si="10"/>
        <v>22.400000000000002</v>
      </c>
      <c r="AW70" s="12">
        <f t="shared" si="11"/>
        <v>25.6</v>
      </c>
      <c r="AX70" s="12">
        <f t="shared" si="11"/>
        <v>60.199999999999996</v>
      </c>
      <c r="AY70" s="12"/>
      <c r="AZ70" s="12">
        <f t="shared" si="14"/>
        <v>5.2000000000000028</v>
      </c>
      <c r="BA70" s="12">
        <f t="shared" si="15"/>
        <v>37.9</v>
      </c>
      <c r="BB70" s="12"/>
      <c r="BC70" s="12">
        <f t="shared" si="16"/>
        <v>52.5</v>
      </c>
      <c r="BD70" s="12">
        <f t="shared" si="17"/>
        <v>58.3</v>
      </c>
      <c r="BE70" s="12">
        <f t="shared" si="18"/>
        <v>3.9000000000000057</v>
      </c>
    </row>
    <row r="71" spans="1:57" ht="15.75" customHeight="1">
      <c r="A71" s="1" t="s">
        <v>166</v>
      </c>
      <c r="B71" s="3" t="s">
        <v>83</v>
      </c>
      <c r="C71" s="4" t="s">
        <v>8</v>
      </c>
      <c r="D71" s="4">
        <v>34</v>
      </c>
      <c r="E71" s="4">
        <v>671</v>
      </c>
      <c r="F71" s="4">
        <v>34</v>
      </c>
      <c r="G71" s="4">
        <v>671</v>
      </c>
      <c r="H71" s="4">
        <v>0.441</v>
      </c>
      <c r="I71" s="4">
        <v>14.4</v>
      </c>
      <c r="J71" s="4">
        <v>0</v>
      </c>
      <c r="K71" s="4">
        <v>0.48499999999999999</v>
      </c>
      <c r="L71" s="4">
        <v>0.32400000000000001</v>
      </c>
      <c r="M71" s="4">
        <v>9.6000000000000002E-2</v>
      </c>
      <c r="N71" s="4">
        <v>2.9000000000000001E-2</v>
      </c>
      <c r="O71" s="4">
        <v>3.6999999999999998E-2</v>
      </c>
      <c r="P71" s="4">
        <v>0.51500000000000001</v>
      </c>
      <c r="Q71" s="4">
        <v>0</v>
      </c>
      <c r="R71" s="4">
        <v>0.40899999999999997</v>
      </c>
      <c r="S71" s="4">
        <v>0.36399999999999999</v>
      </c>
      <c r="T71" s="4">
        <v>0.61499999999999999</v>
      </c>
      <c r="U71" s="4">
        <v>0.25</v>
      </c>
      <c r="V71" s="4">
        <v>0.4</v>
      </c>
      <c r="W71" s="4">
        <v>0.47099999999999997</v>
      </c>
      <c r="X71" s="4">
        <v>0</v>
      </c>
      <c r="Y71" s="4">
        <v>0.66700000000000004</v>
      </c>
      <c r="Z71" s="4">
        <v>0.97</v>
      </c>
      <c r="AA71" s="4">
        <v>0</v>
      </c>
      <c r="AB71" s="4">
        <v>0.5</v>
      </c>
      <c r="AC71" s="4">
        <v>0.4</v>
      </c>
      <c r="AD71" s="10">
        <f t="shared" si="12"/>
        <v>0.82304500000000003</v>
      </c>
      <c r="AE71" s="9"/>
      <c r="AF71" s="9"/>
      <c r="AG71" s="12">
        <f t="shared" si="13"/>
        <v>50.6</v>
      </c>
      <c r="AH71" s="12">
        <f t="shared" si="13"/>
        <v>56.999999999999993</v>
      </c>
      <c r="AI71" s="12">
        <f t="shared" si="13"/>
        <v>63.4</v>
      </c>
      <c r="AJ71" s="12">
        <f t="shared" si="13"/>
        <v>52.5</v>
      </c>
      <c r="AK71" s="12"/>
      <c r="AL71" s="12">
        <f t="shared" si="8"/>
        <v>22.400000000000002</v>
      </c>
      <c r="AM71" s="12">
        <f t="shared" si="8"/>
        <v>80.100000000000009</v>
      </c>
      <c r="AN71" s="12">
        <f t="shared" si="8"/>
        <v>8.3000000000000007</v>
      </c>
      <c r="AO71" s="12">
        <f t="shared" si="8"/>
        <v>16.600000000000001</v>
      </c>
      <c r="AP71" s="12">
        <f t="shared" si="9"/>
        <v>26.200000000000003</v>
      </c>
      <c r="AQ71" s="12">
        <f t="shared" si="9"/>
        <v>78.2</v>
      </c>
      <c r="AR71" s="12"/>
      <c r="AS71" s="12">
        <f t="shared" si="10"/>
        <v>25</v>
      </c>
      <c r="AT71" s="12">
        <f t="shared" si="10"/>
        <v>10.199999999999999</v>
      </c>
      <c r="AU71" s="12">
        <f t="shared" si="10"/>
        <v>98</v>
      </c>
      <c r="AV71" s="12">
        <f t="shared" si="10"/>
        <v>31.4</v>
      </c>
      <c r="AW71" s="12">
        <f t="shared" si="11"/>
        <v>68.5</v>
      </c>
      <c r="AX71" s="12">
        <f t="shared" si="11"/>
        <v>95.5</v>
      </c>
      <c r="AY71" s="12"/>
      <c r="AZ71" s="12">
        <f t="shared" si="14"/>
        <v>50</v>
      </c>
      <c r="BA71" s="12">
        <f t="shared" si="15"/>
        <v>41.7</v>
      </c>
      <c r="BB71" s="12"/>
      <c r="BC71" s="12">
        <f t="shared" si="16"/>
        <v>92.9</v>
      </c>
      <c r="BD71" s="12">
        <f t="shared" si="17"/>
        <v>76.2</v>
      </c>
      <c r="BE71" s="12">
        <f t="shared" si="18"/>
        <v>26.299999999999997</v>
      </c>
    </row>
    <row r="72" spans="1:57" ht="15.75" customHeight="1">
      <c r="A72" s="1" t="s">
        <v>167</v>
      </c>
      <c r="B72" s="3" t="s">
        <v>81</v>
      </c>
      <c r="C72" s="4" t="s">
        <v>86</v>
      </c>
      <c r="D72" s="4">
        <v>27</v>
      </c>
      <c r="E72" s="4">
        <v>644</v>
      </c>
      <c r="F72" s="4">
        <v>27</v>
      </c>
      <c r="G72" s="4">
        <v>644</v>
      </c>
      <c r="H72" s="4">
        <v>0.505</v>
      </c>
      <c r="I72" s="4">
        <v>9.1999999999999993</v>
      </c>
      <c r="J72" s="4">
        <v>0</v>
      </c>
      <c r="K72" s="4">
        <v>0.82399999999999995</v>
      </c>
      <c r="L72" s="4">
        <v>0.32900000000000001</v>
      </c>
      <c r="M72" s="4">
        <v>0.31</v>
      </c>
      <c r="N72" s="4">
        <v>0.14799999999999999</v>
      </c>
      <c r="O72" s="4">
        <v>3.7999999999999999E-2</v>
      </c>
      <c r="P72" s="4">
        <v>0.17599999999999999</v>
      </c>
      <c r="Q72" s="4">
        <v>0</v>
      </c>
      <c r="R72" s="4">
        <v>0.55500000000000005</v>
      </c>
      <c r="S72" s="4">
        <v>0.68100000000000005</v>
      </c>
      <c r="T72" s="4">
        <v>0.49199999999999999</v>
      </c>
      <c r="U72" s="4">
        <v>0.41899999999999998</v>
      </c>
      <c r="V72" s="4">
        <v>0.5</v>
      </c>
      <c r="W72" s="4">
        <v>0.27</v>
      </c>
      <c r="X72" s="4">
        <v>0</v>
      </c>
      <c r="Y72" s="4">
        <v>0.70799999999999996</v>
      </c>
      <c r="Z72" s="4">
        <v>1</v>
      </c>
      <c r="AA72" s="4">
        <v>0</v>
      </c>
      <c r="AB72" s="4">
        <v>0.216</v>
      </c>
      <c r="AC72" s="4">
        <v>0.625</v>
      </c>
      <c r="AD72" s="10">
        <f t="shared" si="12"/>
        <v>0.75939199999999984</v>
      </c>
      <c r="AE72" s="9"/>
      <c r="AF72" s="9"/>
      <c r="AG72" s="12">
        <f t="shared" si="13"/>
        <v>35.199999999999996</v>
      </c>
      <c r="AH72" s="12">
        <f t="shared" si="13"/>
        <v>56.399999999999991</v>
      </c>
      <c r="AI72" s="12">
        <f t="shared" si="13"/>
        <v>87.1</v>
      </c>
      <c r="AJ72" s="12">
        <f t="shared" si="13"/>
        <v>24.3</v>
      </c>
      <c r="AK72" s="12"/>
      <c r="AL72" s="12">
        <f t="shared" si="8"/>
        <v>71.7</v>
      </c>
      <c r="AM72" s="12">
        <f t="shared" si="8"/>
        <v>81.399999999999991</v>
      </c>
      <c r="AN72" s="12">
        <f t="shared" si="8"/>
        <v>67.900000000000006</v>
      </c>
      <c r="AO72" s="12">
        <f t="shared" si="8"/>
        <v>78.2</v>
      </c>
      <c r="AP72" s="12">
        <f t="shared" si="9"/>
        <v>27.500000000000004</v>
      </c>
      <c r="AQ72" s="12">
        <f t="shared" si="9"/>
        <v>28.799999999999997</v>
      </c>
      <c r="AR72" s="12"/>
      <c r="AS72" s="12">
        <f t="shared" si="10"/>
        <v>87.1</v>
      </c>
      <c r="AT72" s="12">
        <f t="shared" si="10"/>
        <v>60.8</v>
      </c>
      <c r="AU72" s="12">
        <f t="shared" si="10"/>
        <v>78.2</v>
      </c>
      <c r="AV72" s="12">
        <f t="shared" si="10"/>
        <v>69.8</v>
      </c>
      <c r="AW72" s="12">
        <f t="shared" si="11"/>
        <v>85.8</v>
      </c>
      <c r="AX72" s="12">
        <f t="shared" si="11"/>
        <v>39.700000000000003</v>
      </c>
      <c r="AY72" s="12"/>
      <c r="AZ72" s="12">
        <f t="shared" si="14"/>
        <v>38.5</v>
      </c>
      <c r="BA72" s="12">
        <f t="shared" si="15"/>
        <v>37.9</v>
      </c>
      <c r="BB72" s="12"/>
      <c r="BC72" s="12">
        <f t="shared" si="16"/>
        <v>60.8</v>
      </c>
      <c r="BD72" s="12">
        <f t="shared" si="17"/>
        <v>96.7</v>
      </c>
      <c r="BE72" s="12">
        <f t="shared" si="18"/>
        <v>41.1</v>
      </c>
    </row>
    <row r="73" spans="1:57" ht="15.75" customHeight="1">
      <c r="A73" s="1" t="s">
        <v>168</v>
      </c>
      <c r="B73" s="3" t="s">
        <v>128</v>
      </c>
      <c r="C73" s="4" t="s">
        <v>86</v>
      </c>
      <c r="D73" s="4">
        <v>34</v>
      </c>
      <c r="E73" s="4">
        <v>636</v>
      </c>
      <c r="F73" s="4">
        <v>34</v>
      </c>
      <c r="G73" s="4">
        <v>636</v>
      </c>
      <c r="H73" s="4">
        <v>0.41499999999999998</v>
      </c>
      <c r="I73" s="4">
        <v>12.4</v>
      </c>
      <c r="J73" s="4">
        <v>0</v>
      </c>
      <c r="K73" s="4">
        <v>0.67900000000000005</v>
      </c>
      <c r="L73" s="4">
        <v>0.26400000000000001</v>
      </c>
      <c r="M73" s="4">
        <v>0.222</v>
      </c>
      <c r="N73" s="4">
        <v>0.123</v>
      </c>
      <c r="O73" s="4">
        <v>7.0999999999999994E-2</v>
      </c>
      <c r="P73" s="4">
        <v>0.32100000000000001</v>
      </c>
      <c r="Q73" s="4">
        <v>0</v>
      </c>
      <c r="R73" s="4">
        <v>0.438</v>
      </c>
      <c r="S73" s="4">
        <v>0.60699999999999998</v>
      </c>
      <c r="T73" s="4">
        <v>0.31900000000000001</v>
      </c>
      <c r="U73" s="4">
        <v>0.38500000000000001</v>
      </c>
      <c r="V73" s="4">
        <v>0.26700000000000002</v>
      </c>
      <c r="W73" s="4">
        <v>0.36799999999999999</v>
      </c>
      <c r="X73" s="4">
        <v>0</v>
      </c>
      <c r="Y73" s="4">
        <v>0.71399999999999997</v>
      </c>
      <c r="Z73" s="4">
        <v>1</v>
      </c>
      <c r="AA73" s="4">
        <v>0</v>
      </c>
      <c r="AB73" s="4">
        <v>0.48499999999999999</v>
      </c>
      <c r="AC73" s="4">
        <v>0.39400000000000002</v>
      </c>
      <c r="AD73" s="10">
        <f t="shared" si="12"/>
        <v>0.80580600000000002</v>
      </c>
      <c r="AE73" s="9"/>
      <c r="AF73" s="9"/>
      <c r="AG73" s="12">
        <f t="shared" si="13"/>
        <v>50.6</v>
      </c>
      <c r="AH73" s="12">
        <f t="shared" si="13"/>
        <v>55.7</v>
      </c>
      <c r="AI73" s="12">
        <f t="shared" si="13"/>
        <v>48</v>
      </c>
      <c r="AJ73" s="12">
        <f t="shared" si="13"/>
        <v>39.700000000000003</v>
      </c>
      <c r="AK73" s="12"/>
      <c r="AL73" s="12">
        <f t="shared" si="8"/>
        <v>59.599999999999994</v>
      </c>
      <c r="AM73" s="12">
        <f t="shared" si="8"/>
        <v>73</v>
      </c>
      <c r="AN73" s="12">
        <f t="shared" si="8"/>
        <v>46.7</v>
      </c>
      <c r="AO73" s="12">
        <f t="shared" si="8"/>
        <v>67.300000000000011</v>
      </c>
      <c r="AP73" s="12">
        <f t="shared" si="9"/>
        <v>44.2</v>
      </c>
      <c r="AQ73" s="12">
        <f t="shared" si="9"/>
        <v>41</v>
      </c>
      <c r="AR73" s="12"/>
      <c r="AS73" s="12">
        <f t="shared" si="10"/>
        <v>33.900000000000006</v>
      </c>
      <c r="AT73" s="12">
        <f t="shared" si="10"/>
        <v>32</v>
      </c>
      <c r="AU73" s="12">
        <f t="shared" si="10"/>
        <v>25.6</v>
      </c>
      <c r="AV73" s="12">
        <f t="shared" si="10"/>
        <v>57.599999999999994</v>
      </c>
      <c r="AW73" s="12">
        <f t="shared" si="11"/>
        <v>38.4</v>
      </c>
      <c r="AX73" s="12">
        <f t="shared" si="11"/>
        <v>78.8</v>
      </c>
      <c r="AY73" s="12"/>
      <c r="AZ73" s="12">
        <f t="shared" si="14"/>
        <v>37.200000000000003</v>
      </c>
      <c r="BA73" s="12">
        <f t="shared" si="15"/>
        <v>37.9</v>
      </c>
      <c r="BB73" s="12"/>
      <c r="BC73" s="12">
        <f t="shared" si="16"/>
        <v>92.300000000000011</v>
      </c>
      <c r="BD73" s="12">
        <f t="shared" si="17"/>
        <v>75</v>
      </c>
      <c r="BE73" s="12">
        <f t="shared" si="18"/>
        <v>31.5</v>
      </c>
    </row>
    <row r="74" spans="1:57" ht="15.75" customHeight="1">
      <c r="A74" s="1" t="s">
        <v>169</v>
      </c>
      <c r="B74" s="3" t="s">
        <v>88</v>
      </c>
      <c r="C74" s="4" t="s">
        <v>8</v>
      </c>
      <c r="D74" s="4">
        <v>20</v>
      </c>
      <c r="E74" s="4">
        <v>624</v>
      </c>
      <c r="F74" s="4">
        <v>20</v>
      </c>
      <c r="G74" s="4">
        <v>624</v>
      </c>
      <c r="H74" s="4">
        <v>0.39</v>
      </c>
      <c r="I74" s="4">
        <v>14</v>
      </c>
      <c r="J74" s="4">
        <v>0</v>
      </c>
      <c r="K74" s="4">
        <v>0.67800000000000005</v>
      </c>
      <c r="L74" s="4">
        <v>0.20899999999999999</v>
      </c>
      <c r="M74" s="4">
        <v>0.254</v>
      </c>
      <c r="N74" s="4">
        <v>9.6000000000000002E-2</v>
      </c>
      <c r="O74" s="4">
        <v>0.11899999999999999</v>
      </c>
      <c r="P74" s="4">
        <v>0.32200000000000001</v>
      </c>
      <c r="Q74" s="4">
        <v>0</v>
      </c>
      <c r="R74" s="4">
        <v>0.442</v>
      </c>
      <c r="S74" s="4">
        <v>0.70299999999999996</v>
      </c>
      <c r="T74" s="4">
        <v>0.33300000000000002</v>
      </c>
      <c r="U74" s="4">
        <v>0.23499999999999999</v>
      </c>
      <c r="V74" s="4">
        <v>0.38100000000000001</v>
      </c>
      <c r="W74" s="4">
        <v>0.28100000000000003</v>
      </c>
      <c r="X74" s="4">
        <v>0</v>
      </c>
      <c r="Y74" s="4">
        <v>0.13200000000000001</v>
      </c>
      <c r="Z74" s="4">
        <v>0.68799999999999994</v>
      </c>
      <c r="AA74" s="4">
        <v>0</v>
      </c>
      <c r="AB74" s="4">
        <v>0.123</v>
      </c>
      <c r="AC74" s="4">
        <v>0.28599999999999998</v>
      </c>
      <c r="AD74" s="10">
        <f t="shared" si="12"/>
        <v>0.31103199999999998</v>
      </c>
      <c r="AE74" s="9"/>
      <c r="AF74" s="9"/>
      <c r="AG74" s="12">
        <f t="shared" si="13"/>
        <v>22.400000000000002</v>
      </c>
      <c r="AH74" s="12">
        <f t="shared" si="13"/>
        <v>55.1</v>
      </c>
      <c r="AI74" s="12">
        <f t="shared" si="13"/>
        <v>32.6</v>
      </c>
      <c r="AJ74" s="12">
        <f t="shared" si="13"/>
        <v>50</v>
      </c>
      <c r="AK74" s="12"/>
      <c r="AL74" s="12">
        <f t="shared" si="8"/>
        <v>58.9</v>
      </c>
      <c r="AM74" s="12">
        <f t="shared" si="8"/>
        <v>56.999999999999993</v>
      </c>
      <c r="AN74" s="12">
        <f t="shared" si="8"/>
        <v>54.400000000000006</v>
      </c>
      <c r="AO74" s="12">
        <f t="shared" si="8"/>
        <v>51.9</v>
      </c>
      <c r="AP74" s="12">
        <f t="shared" si="9"/>
        <v>71.099999999999994</v>
      </c>
      <c r="AQ74" s="12">
        <f t="shared" si="9"/>
        <v>41.6</v>
      </c>
      <c r="AR74" s="12"/>
      <c r="AS74" s="12">
        <f t="shared" si="10"/>
        <v>36.5</v>
      </c>
      <c r="AT74" s="12">
        <f t="shared" si="10"/>
        <v>65.3</v>
      </c>
      <c r="AU74" s="12">
        <f t="shared" si="10"/>
        <v>27.500000000000004</v>
      </c>
      <c r="AV74" s="12">
        <f t="shared" si="10"/>
        <v>29.4</v>
      </c>
      <c r="AW74" s="12">
        <f t="shared" si="11"/>
        <v>64.7</v>
      </c>
      <c r="AX74" s="12">
        <f t="shared" si="11"/>
        <v>43.5</v>
      </c>
      <c r="AY74" s="12"/>
      <c r="AZ74" s="12">
        <f t="shared" si="14"/>
        <v>94.3</v>
      </c>
      <c r="BA74" s="12">
        <f t="shared" si="15"/>
        <v>77.599999999999994</v>
      </c>
      <c r="BB74" s="12"/>
      <c r="BC74" s="12">
        <f t="shared" si="16"/>
        <v>35.799999999999997</v>
      </c>
      <c r="BD74" s="12">
        <f t="shared" si="17"/>
        <v>48.699999999999996</v>
      </c>
      <c r="BE74" s="12">
        <f t="shared" si="18"/>
        <v>94.3</v>
      </c>
    </row>
    <row r="75" spans="1:57" ht="15.75" customHeight="1">
      <c r="A75" s="1" t="s">
        <v>170</v>
      </c>
      <c r="B75" s="3" t="s">
        <v>99</v>
      </c>
      <c r="C75" s="4" t="s">
        <v>124</v>
      </c>
      <c r="D75" s="4">
        <v>40</v>
      </c>
      <c r="E75" s="4">
        <v>619</v>
      </c>
      <c r="F75" s="4">
        <v>40</v>
      </c>
      <c r="G75" s="4">
        <v>619</v>
      </c>
      <c r="H75" s="4">
        <v>0.57299999999999995</v>
      </c>
      <c r="I75" s="4">
        <v>6.4</v>
      </c>
      <c r="J75" s="4">
        <v>0</v>
      </c>
      <c r="K75" s="4">
        <v>0.97599999999999998</v>
      </c>
      <c r="L75" s="4">
        <v>0.315</v>
      </c>
      <c r="M75" s="4">
        <v>0.46</v>
      </c>
      <c r="N75" s="4">
        <v>0.19400000000000001</v>
      </c>
      <c r="O75" s="4">
        <v>8.0000000000000002E-3</v>
      </c>
      <c r="P75" s="4">
        <v>2.4E-2</v>
      </c>
      <c r="Q75" s="4">
        <v>0</v>
      </c>
      <c r="R75" s="4">
        <v>0.58699999999999997</v>
      </c>
      <c r="S75" s="4">
        <v>0.74399999999999999</v>
      </c>
      <c r="T75" s="4">
        <v>0.47399999999999998</v>
      </c>
      <c r="U75" s="4">
        <v>0.58299999999999996</v>
      </c>
      <c r="V75" s="4">
        <v>1</v>
      </c>
      <c r="W75" s="4">
        <v>0</v>
      </c>
      <c r="X75" s="4">
        <v>0</v>
      </c>
      <c r="Y75" s="4">
        <v>0.873</v>
      </c>
      <c r="Z75" s="4">
        <v>0</v>
      </c>
      <c r="AA75" s="4">
        <v>0</v>
      </c>
      <c r="AB75" s="4">
        <v>0.33300000000000002</v>
      </c>
      <c r="AC75" s="4">
        <v>0</v>
      </c>
      <c r="AD75" s="10">
        <f t="shared" si="12"/>
        <v>0.85204800000000003</v>
      </c>
      <c r="AE75" s="9"/>
      <c r="AF75" s="9"/>
      <c r="AG75" s="12">
        <f t="shared" si="13"/>
        <v>80.100000000000009</v>
      </c>
      <c r="AH75" s="12">
        <f t="shared" si="13"/>
        <v>54.400000000000006</v>
      </c>
      <c r="AI75" s="12">
        <f t="shared" si="13"/>
        <v>96.1</v>
      </c>
      <c r="AJ75" s="12">
        <f t="shared" si="13"/>
        <v>11.5</v>
      </c>
      <c r="AK75" s="12"/>
      <c r="AL75" s="12">
        <f t="shared" si="8"/>
        <v>87.8</v>
      </c>
      <c r="AM75" s="12">
        <f t="shared" si="8"/>
        <v>78.8</v>
      </c>
      <c r="AN75" s="12">
        <f t="shared" si="8"/>
        <v>94.8</v>
      </c>
      <c r="AO75" s="12">
        <f t="shared" si="8"/>
        <v>91</v>
      </c>
      <c r="AP75" s="12">
        <f t="shared" si="9"/>
        <v>10.8</v>
      </c>
      <c r="AQ75" s="12">
        <f t="shared" si="9"/>
        <v>12.8</v>
      </c>
      <c r="AR75" s="12"/>
      <c r="AS75" s="12">
        <f t="shared" si="10"/>
        <v>94.199999999999989</v>
      </c>
      <c r="AT75" s="12">
        <f t="shared" si="10"/>
        <v>78.2</v>
      </c>
      <c r="AU75" s="12">
        <f t="shared" si="10"/>
        <v>72.399999999999991</v>
      </c>
      <c r="AV75" s="12">
        <f t="shared" si="10"/>
        <v>95.5</v>
      </c>
      <c r="AW75" s="12">
        <f t="shared" si="11"/>
        <v>98</v>
      </c>
      <c r="AX75" s="12">
        <f t="shared" si="11"/>
        <v>0</v>
      </c>
      <c r="AY75" s="12"/>
      <c r="AZ75" s="12">
        <f t="shared" si="14"/>
        <v>9.7000000000000028</v>
      </c>
      <c r="BA75" s="12">
        <f t="shared" si="15"/>
        <v>100</v>
      </c>
      <c r="BB75" s="12"/>
      <c r="BC75" s="12">
        <f t="shared" si="16"/>
        <v>80.7</v>
      </c>
      <c r="BD75" s="12">
        <f t="shared" si="17"/>
        <v>0</v>
      </c>
      <c r="BE75" s="12">
        <f t="shared" si="18"/>
        <v>19.899999999999991</v>
      </c>
    </row>
    <row r="76" spans="1:57" ht="15.75" customHeight="1">
      <c r="A76" s="1" t="s">
        <v>171</v>
      </c>
      <c r="B76" s="3" t="s">
        <v>101</v>
      </c>
      <c r="C76" s="4" t="s">
        <v>8</v>
      </c>
      <c r="D76" s="4">
        <v>40</v>
      </c>
      <c r="E76" s="4">
        <v>611</v>
      </c>
      <c r="F76" s="4">
        <v>40</v>
      </c>
      <c r="G76" s="4">
        <v>611</v>
      </c>
      <c r="H76" s="4">
        <v>0.34599999999999997</v>
      </c>
      <c r="I76" s="4">
        <v>21.3</v>
      </c>
      <c r="J76" s="4">
        <v>0</v>
      </c>
      <c r="K76" s="4">
        <v>0.22600000000000001</v>
      </c>
      <c r="L76" s="4">
        <v>9.6000000000000002E-2</v>
      </c>
      <c r="M76" s="4">
        <v>5.2999999999999999E-2</v>
      </c>
      <c r="N76" s="4">
        <v>6.7000000000000004E-2</v>
      </c>
      <c r="O76" s="4">
        <v>0.01</v>
      </c>
      <c r="P76" s="4">
        <v>0.77400000000000002</v>
      </c>
      <c r="Q76" s="4">
        <v>0</v>
      </c>
      <c r="R76" s="4">
        <v>0.53200000000000003</v>
      </c>
      <c r="S76" s="4">
        <v>0.65</v>
      </c>
      <c r="T76" s="4">
        <v>0.54500000000000004</v>
      </c>
      <c r="U76" s="4">
        <v>0.42899999999999999</v>
      </c>
      <c r="V76" s="4">
        <v>0</v>
      </c>
      <c r="W76" s="4">
        <v>0.29199999999999998</v>
      </c>
      <c r="X76" s="4">
        <v>0</v>
      </c>
      <c r="Y76" s="4">
        <v>0.44</v>
      </c>
      <c r="Z76" s="4">
        <v>0.89400000000000002</v>
      </c>
      <c r="AA76" s="4">
        <v>0</v>
      </c>
      <c r="AB76" s="4">
        <v>0.11799999999999999</v>
      </c>
      <c r="AC76" s="4">
        <v>0.316</v>
      </c>
      <c r="AD76" s="10">
        <f t="shared" si="12"/>
        <v>0.79139599999999999</v>
      </c>
      <c r="AE76" s="9"/>
      <c r="AF76" s="9"/>
      <c r="AG76" s="12">
        <f t="shared" si="13"/>
        <v>80.100000000000009</v>
      </c>
      <c r="AH76" s="12">
        <f t="shared" si="13"/>
        <v>53.800000000000004</v>
      </c>
      <c r="AI76" s="12">
        <f t="shared" si="13"/>
        <v>19.2</v>
      </c>
      <c r="AJ76" s="12">
        <f t="shared" si="13"/>
        <v>98</v>
      </c>
      <c r="AK76" s="12"/>
      <c r="AL76" s="12">
        <f t="shared" si="8"/>
        <v>3.2</v>
      </c>
      <c r="AM76" s="12">
        <f t="shared" si="8"/>
        <v>27.500000000000004</v>
      </c>
      <c r="AN76" s="12">
        <f t="shared" si="8"/>
        <v>5.7</v>
      </c>
      <c r="AO76" s="12">
        <f t="shared" si="8"/>
        <v>37.1</v>
      </c>
      <c r="AP76" s="12">
        <f t="shared" si="9"/>
        <v>12.8</v>
      </c>
      <c r="AQ76" s="12">
        <f t="shared" si="9"/>
        <v>97.399999999999991</v>
      </c>
      <c r="AR76" s="12"/>
      <c r="AS76" s="12">
        <f t="shared" si="10"/>
        <v>79.400000000000006</v>
      </c>
      <c r="AT76" s="12">
        <f t="shared" si="10"/>
        <v>48</v>
      </c>
      <c r="AU76" s="12">
        <f t="shared" si="10"/>
        <v>91.600000000000009</v>
      </c>
      <c r="AV76" s="12">
        <f t="shared" si="10"/>
        <v>71.7</v>
      </c>
      <c r="AW76" s="12">
        <f t="shared" si="11"/>
        <v>0</v>
      </c>
      <c r="AX76" s="12">
        <f t="shared" si="11"/>
        <v>46.1</v>
      </c>
      <c r="AY76" s="12"/>
      <c r="AZ76" s="12">
        <f t="shared" si="14"/>
        <v>76.3</v>
      </c>
      <c r="BA76" s="12">
        <f t="shared" si="15"/>
        <v>57.1</v>
      </c>
      <c r="BB76" s="12"/>
      <c r="BC76" s="12">
        <f t="shared" si="16"/>
        <v>33.300000000000004</v>
      </c>
      <c r="BD76" s="12">
        <f t="shared" si="17"/>
        <v>55.7</v>
      </c>
      <c r="BE76" s="12">
        <f t="shared" si="18"/>
        <v>33.399999999999991</v>
      </c>
    </row>
    <row r="77" spans="1:57" ht="15.75" customHeight="1">
      <c r="A77" s="1" t="s">
        <v>172</v>
      </c>
      <c r="B77" s="3" t="s">
        <v>106</v>
      </c>
      <c r="C77" s="4" t="s">
        <v>8</v>
      </c>
      <c r="D77" s="4">
        <v>40</v>
      </c>
      <c r="E77" s="4">
        <v>607</v>
      </c>
      <c r="F77" s="4">
        <v>40</v>
      </c>
      <c r="G77" s="4">
        <v>607</v>
      </c>
      <c r="H77" s="4">
        <v>0.38</v>
      </c>
      <c r="I77" s="4">
        <v>14.3</v>
      </c>
      <c r="J77" s="4">
        <v>0</v>
      </c>
      <c r="K77" s="4">
        <v>0.57299999999999995</v>
      </c>
      <c r="L77" s="4">
        <v>0.23400000000000001</v>
      </c>
      <c r="M77" s="4">
        <v>0.219</v>
      </c>
      <c r="N77" s="4">
        <v>6.8000000000000005E-2</v>
      </c>
      <c r="O77" s="4">
        <v>5.1999999999999998E-2</v>
      </c>
      <c r="P77" s="4">
        <v>0.42699999999999999</v>
      </c>
      <c r="Q77" s="4">
        <v>0</v>
      </c>
      <c r="R77" s="4">
        <v>0.45500000000000002</v>
      </c>
      <c r="S77" s="4">
        <v>0.64400000000000002</v>
      </c>
      <c r="T77" s="4">
        <v>0.40500000000000003</v>
      </c>
      <c r="U77" s="4">
        <v>0.154</v>
      </c>
      <c r="V77" s="4">
        <v>0.2</v>
      </c>
      <c r="W77" s="4">
        <v>0.28000000000000003</v>
      </c>
      <c r="X77" s="4">
        <v>0</v>
      </c>
      <c r="Y77" s="4">
        <v>0.48</v>
      </c>
      <c r="Z77" s="4">
        <v>0.91300000000000003</v>
      </c>
      <c r="AA77" s="4">
        <v>0</v>
      </c>
      <c r="AB77" s="4">
        <v>0.25600000000000001</v>
      </c>
      <c r="AC77" s="4">
        <v>0.28599999999999998</v>
      </c>
      <c r="AD77" s="10">
        <f t="shared" si="12"/>
        <v>0.6648909999999999</v>
      </c>
      <c r="AE77" s="9"/>
      <c r="AF77" s="9"/>
      <c r="AG77" s="12">
        <f t="shared" si="13"/>
        <v>80.100000000000009</v>
      </c>
      <c r="AH77" s="12">
        <f t="shared" si="13"/>
        <v>53.2</v>
      </c>
      <c r="AI77" s="12">
        <f t="shared" si="13"/>
        <v>30.099999999999998</v>
      </c>
      <c r="AJ77" s="12">
        <f t="shared" si="13"/>
        <v>51.9</v>
      </c>
      <c r="AK77" s="12"/>
      <c r="AL77" s="12">
        <f t="shared" si="8"/>
        <v>39.700000000000003</v>
      </c>
      <c r="AM77" s="12">
        <f t="shared" si="8"/>
        <v>65.3</v>
      </c>
      <c r="AN77" s="12">
        <f t="shared" si="8"/>
        <v>44.800000000000004</v>
      </c>
      <c r="AO77" s="12">
        <f t="shared" si="8"/>
        <v>37.799999999999997</v>
      </c>
      <c r="AP77" s="12">
        <f t="shared" si="9"/>
        <v>36.5</v>
      </c>
      <c r="AQ77" s="12">
        <f t="shared" si="9"/>
        <v>60.8</v>
      </c>
      <c r="AR77" s="12"/>
      <c r="AS77" s="12">
        <f t="shared" si="10"/>
        <v>42.9</v>
      </c>
      <c r="AT77" s="12">
        <f t="shared" si="10"/>
        <v>45.5</v>
      </c>
      <c r="AU77" s="12">
        <f t="shared" si="10"/>
        <v>50.6</v>
      </c>
      <c r="AV77" s="12">
        <f t="shared" si="10"/>
        <v>21.7</v>
      </c>
      <c r="AW77" s="12">
        <f t="shared" si="11"/>
        <v>25.6</v>
      </c>
      <c r="AX77" s="12">
        <f t="shared" si="11"/>
        <v>42.9</v>
      </c>
      <c r="AY77" s="12"/>
      <c r="AZ77" s="12">
        <f t="shared" si="14"/>
        <v>71.2</v>
      </c>
      <c r="BA77" s="12">
        <f t="shared" si="15"/>
        <v>52.6</v>
      </c>
      <c r="BB77" s="12"/>
      <c r="BC77" s="12">
        <f t="shared" si="16"/>
        <v>71.099999999999994</v>
      </c>
      <c r="BD77" s="12">
        <f t="shared" si="17"/>
        <v>48.699999999999996</v>
      </c>
      <c r="BE77" s="12">
        <f t="shared" si="18"/>
        <v>67.400000000000006</v>
      </c>
    </row>
    <row r="78" spans="1:57" ht="15.75" customHeight="1">
      <c r="A78" s="1" t="s">
        <v>173</v>
      </c>
      <c r="B78" s="3" t="s">
        <v>85</v>
      </c>
      <c r="C78" s="4" t="s">
        <v>86</v>
      </c>
      <c r="D78" s="4">
        <v>37</v>
      </c>
      <c r="E78" s="4">
        <v>600</v>
      </c>
      <c r="F78" s="4">
        <v>37</v>
      </c>
      <c r="G78" s="4">
        <v>600</v>
      </c>
      <c r="H78" s="4">
        <v>0.39500000000000002</v>
      </c>
      <c r="I78" s="4">
        <v>14.1</v>
      </c>
      <c r="J78" s="4">
        <v>0</v>
      </c>
      <c r="K78" s="4">
        <v>0.59699999999999998</v>
      </c>
      <c r="L78" s="4">
        <v>0.22600000000000001</v>
      </c>
      <c r="M78" s="4">
        <v>0.218</v>
      </c>
      <c r="N78" s="4">
        <v>7.2999999999999995E-2</v>
      </c>
      <c r="O78" s="4">
        <v>8.1000000000000003E-2</v>
      </c>
      <c r="P78" s="4">
        <v>0.40300000000000002</v>
      </c>
      <c r="Q78" s="4">
        <v>0</v>
      </c>
      <c r="R78" s="4">
        <v>0.48599999999999999</v>
      </c>
      <c r="S78" s="4">
        <v>0.71399999999999997</v>
      </c>
      <c r="T78" s="4">
        <v>0.44400000000000001</v>
      </c>
      <c r="U78" s="4">
        <v>0</v>
      </c>
      <c r="V78" s="4">
        <v>0.4</v>
      </c>
      <c r="W78" s="4">
        <v>0.26</v>
      </c>
      <c r="X78" s="4">
        <v>0</v>
      </c>
      <c r="Y78" s="4">
        <v>0.77800000000000002</v>
      </c>
      <c r="Z78" s="4">
        <v>0.84599999999999997</v>
      </c>
      <c r="AA78" s="4">
        <v>0</v>
      </c>
      <c r="AB78" s="4">
        <v>0.2</v>
      </c>
      <c r="AC78" s="4">
        <v>0.4</v>
      </c>
      <c r="AD78" s="10">
        <f t="shared" si="12"/>
        <v>0.80540400000000001</v>
      </c>
      <c r="AE78" s="9"/>
      <c r="AF78" s="9"/>
      <c r="AG78" s="12">
        <f t="shared" si="13"/>
        <v>56.999999999999993</v>
      </c>
      <c r="AH78" s="12">
        <f t="shared" si="13"/>
        <v>52.5</v>
      </c>
      <c r="AI78" s="12">
        <f t="shared" si="13"/>
        <v>34.599999999999994</v>
      </c>
      <c r="AJ78" s="12">
        <f t="shared" si="13"/>
        <v>50.6</v>
      </c>
      <c r="AK78" s="12"/>
      <c r="AL78" s="12">
        <f t="shared" si="8"/>
        <v>41.6</v>
      </c>
      <c r="AM78" s="12">
        <f t="shared" si="8"/>
        <v>62.8</v>
      </c>
      <c r="AN78" s="12">
        <f t="shared" si="8"/>
        <v>44.2</v>
      </c>
      <c r="AO78" s="12">
        <f t="shared" si="8"/>
        <v>42.9</v>
      </c>
      <c r="AP78" s="12">
        <f t="shared" si="9"/>
        <v>52.5</v>
      </c>
      <c r="AQ78" s="12">
        <f t="shared" si="9"/>
        <v>58.9</v>
      </c>
      <c r="AR78" s="12"/>
      <c r="AS78" s="12">
        <f t="shared" si="10"/>
        <v>55.7</v>
      </c>
      <c r="AT78" s="12">
        <f t="shared" si="10"/>
        <v>70.5</v>
      </c>
      <c r="AU78" s="12">
        <f t="shared" si="10"/>
        <v>64.7</v>
      </c>
      <c r="AV78" s="12">
        <f t="shared" si="10"/>
        <v>0</v>
      </c>
      <c r="AW78" s="12">
        <f t="shared" si="11"/>
        <v>68.5</v>
      </c>
      <c r="AX78" s="12">
        <f t="shared" si="11"/>
        <v>36.5</v>
      </c>
      <c r="AY78" s="12"/>
      <c r="AZ78" s="12">
        <f t="shared" si="14"/>
        <v>21.799999999999997</v>
      </c>
      <c r="BA78" s="12">
        <f t="shared" si="15"/>
        <v>67.400000000000006</v>
      </c>
      <c r="BB78" s="12"/>
      <c r="BC78" s="12">
        <f t="shared" si="16"/>
        <v>57.599999999999994</v>
      </c>
      <c r="BD78" s="12">
        <f t="shared" si="17"/>
        <v>76.2</v>
      </c>
      <c r="BE78" s="12">
        <f t="shared" si="18"/>
        <v>32.099999999999994</v>
      </c>
    </row>
    <row r="79" spans="1:57" ht="15.75" customHeight="1">
      <c r="A79" s="1" t="s">
        <v>174</v>
      </c>
      <c r="B79" s="3" t="s">
        <v>128</v>
      </c>
      <c r="C79" s="4" t="s">
        <v>86</v>
      </c>
      <c r="D79" s="4">
        <v>36</v>
      </c>
      <c r="E79" s="4">
        <v>587</v>
      </c>
      <c r="F79" s="4">
        <v>36</v>
      </c>
      <c r="G79" s="4">
        <v>587</v>
      </c>
      <c r="H79" s="4">
        <v>0.39900000000000002</v>
      </c>
      <c r="I79" s="4">
        <v>9.1</v>
      </c>
      <c r="J79" s="4">
        <v>0</v>
      </c>
      <c r="K79" s="4">
        <v>0.92400000000000004</v>
      </c>
      <c r="L79" s="4">
        <v>0.248</v>
      </c>
      <c r="M79" s="4">
        <v>0.39500000000000002</v>
      </c>
      <c r="N79" s="4">
        <v>0.13400000000000001</v>
      </c>
      <c r="O79" s="4">
        <v>0.14699999999999999</v>
      </c>
      <c r="P79" s="4">
        <v>7.5999999999999998E-2</v>
      </c>
      <c r="Q79" s="4">
        <v>0</v>
      </c>
      <c r="R79" s="4">
        <v>0.41799999999999998</v>
      </c>
      <c r="S79" s="4">
        <v>0.54200000000000004</v>
      </c>
      <c r="T79" s="4">
        <v>0.40400000000000003</v>
      </c>
      <c r="U79" s="4">
        <v>0.25</v>
      </c>
      <c r="V79" s="4">
        <v>0.4</v>
      </c>
      <c r="W79" s="4">
        <v>0.16700000000000001</v>
      </c>
      <c r="X79" s="4">
        <v>0</v>
      </c>
      <c r="Y79" s="4">
        <v>0.71699999999999997</v>
      </c>
      <c r="Z79" s="4">
        <v>1</v>
      </c>
      <c r="AA79" s="4">
        <v>0</v>
      </c>
      <c r="AB79" s="4">
        <v>0.111</v>
      </c>
      <c r="AC79" s="4">
        <v>0.5</v>
      </c>
      <c r="AD79" s="10">
        <f t="shared" si="12"/>
        <v>0.73850799999999994</v>
      </c>
      <c r="AE79" s="9"/>
      <c r="AF79" s="9"/>
      <c r="AG79" s="12">
        <f t="shared" si="13"/>
        <v>55.7</v>
      </c>
      <c r="AH79" s="12">
        <f t="shared" si="13"/>
        <v>51.9</v>
      </c>
      <c r="AI79" s="12">
        <f t="shared" si="13"/>
        <v>37.1</v>
      </c>
      <c r="AJ79" s="12">
        <f t="shared" si="13"/>
        <v>23.7</v>
      </c>
      <c r="AK79" s="12"/>
      <c r="AL79" s="12">
        <f t="shared" si="8"/>
        <v>80.7</v>
      </c>
      <c r="AM79" s="12">
        <f t="shared" si="8"/>
        <v>69.199999999999989</v>
      </c>
      <c r="AN79" s="12">
        <f t="shared" si="8"/>
        <v>88.4</v>
      </c>
      <c r="AO79" s="12">
        <f t="shared" si="8"/>
        <v>74.3</v>
      </c>
      <c r="AP79" s="12">
        <f t="shared" si="9"/>
        <v>83.899999999999991</v>
      </c>
      <c r="AQ79" s="12">
        <f t="shared" si="9"/>
        <v>19.8</v>
      </c>
      <c r="AR79" s="12"/>
      <c r="AS79" s="12">
        <f t="shared" si="10"/>
        <v>28.799999999999997</v>
      </c>
      <c r="AT79" s="12">
        <f t="shared" si="10"/>
        <v>19.2</v>
      </c>
      <c r="AU79" s="12">
        <f t="shared" si="10"/>
        <v>49.3</v>
      </c>
      <c r="AV79" s="12">
        <f t="shared" si="10"/>
        <v>31.4</v>
      </c>
      <c r="AW79" s="12">
        <f t="shared" si="11"/>
        <v>68.5</v>
      </c>
      <c r="AX79" s="12">
        <f t="shared" si="11"/>
        <v>18.5</v>
      </c>
      <c r="AY79" s="12"/>
      <c r="AZ79" s="12">
        <f t="shared" si="14"/>
        <v>32.699999999999989</v>
      </c>
      <c r="BA79" s="12">
        <f t="shared" si="15"/>
        <v>37.9</v>
      </c>
      <c r="BB79" s="12"/>
      <c r="BC79" s="12">
        <f t="shared" si="16"/>
        <v>29.4</v>
      </c>
      <c r="BD79" s="12">
        <f t="shared" si="17"/>
        <v>89.1</v>
      </c>
      <c r="BE79" s="12">
        <f t="shared" si="18"/>
        <v>48.1</v>
      </c>
    </row>
    <row r="80" spans="1:57" ht="15.75" customHeight="1">
      <c r="A80" s="1" t="s">
        <v>175</v>
      </c>
      <c r="B80" s="4" t="s">
        <v>110</v>
      </c>
      <c r="C80" s="4" t="s">
        <v>8</v>
      </c>
      <c r="D80" s="4">
        <v>37</v>
      </c>
      <c r="E80" s="4">
        <v>586</v>
      </c>
      <c r="F80" s="4">
        <v>37</v>
      </c>
      <c r="G80" s="4">
        <v>586</v>
      </c>
      <c r="H80" s="4">
        <v>0.35099999999999998</v>
      </c>
      <c r="I80" s="4">
        <v>21.8</v>
      </c>
      <c r="J80" s="4">
        <v>0</v>
      </c>
      <c r="K80" s="4">
        <v>0.29699999999999999</v>
      </c>
      <c r="L80" s="4">
        <v>0.02</v>
      </c>
      <c r="M80" s="4">
        <v>4.4999999999999998E-2</v>
      </c>
      <c r="N80" s="4">
        <v>9.9000000000000005E-2</v>
      </c>
      <c r="O80" s="4">
        <v>0.13400000000000001</v>
      </c>
      <c r="P80" s="4">
        <v>0.70299999999999996</v>
      </c>
      <c r="Q80" s="4">
        <v>0</v>
      </c>
      <c r="R80" s="4">
        <v>0.317</v>
      </c>
      <c r="S80" s="4">
        <v>0.75</v>
      </c>
      <c r="T80" s="4">
        <v>0.222</v>
      </c>
      <c r="U80" s="4">
        <v>0.3</v>
      </c>
      <c r="V80" s="4">
        <v>0.29599999999999999</v>
      </c>
      <c r="W80" s="4">
        <v>0.36599999999999999</v>
      </c>
      <c r="X80" s="4">
        <v>0</v>
      </c>
      <c r="Y80" s="4">
        <v>0.84199999999999997</v>
      </c>
      <c r="Z80" s="4">
        <v>0.90400000000000003</v>
      </c>
      <c r="AA80" s="4">
        <v>0</v>
      </c>
      <c r="AB80" s="4">
        <v>0.106</v>
      </c>
      <c r="AC80" s="4">
        <v>0.33300000000000002</v>
      </c>
      <c r="AD80" s="10">
        <f t="shared" si="12"/>
        <v>0.88558599999999998</v>
      </c>
      <c r="AE80" s="9"/>
      <c r="AF80" s="9"/>
      <c r="AG80" s="12">
        <f t="shared" si="13"/>
        <v>56.999999999999993</v>
      </c>
      <c r="AH80" s="12">
        <f t="shared" si="13"/>
        <v>51.2</v>
      </c>
      <c r="AI80" s="12">
        <f t="shared" si="13"/>
        <v>23</v>
      </c>
      <c r="AJ80" s="12">
        <f t="shared" si="13"/>
        <v>98.7</v>
      </c>
      <c r="AK80" s="12"/>
      <c r="AL80" s="12">
        <f t="shared" si="8"/>
        <v>6.4</v>
      </c>
      <c r="AM80" s="12">
        <f t="shared" si="8"/>
        <v>5.0999999999999996</v>
      </c>
      <c r="AN80" s="12">
        <f t="shared" si="8"/>
        <v>5.0999999999999996</v>
      </c>
      <c r="AO80" s="12">
        <f t="shared" si="8"/>
        <v>54.400000000000006</v>
      </c>
      <c r="AP80" s="12">
        <f t="shared" si="9"/>
        <v>78.2</v>
      </c>
      <c r="AQ80" s="12">
        <f t="shared" si="9"/>
        <v>94.199999999999989</v>
      </c>
      <c r="AR80" s="12"/>
      <c r="AS80" s="12">
        <f t="shared" si="10"/>
        <v>8.9</v>
      </c>
      <c r="AT80" s="12">
        <f t="shared" si="10"/>
        <v>79.400000000000006</v>
      </c>
      <c r="AU80" s="12">
        <f t="shared" si="10"/>
        <v>11.5</v>
      </c>
      <c r="AV80" s="12">
        <f t="shared" si="10"/>
        <v>41.6</v>
      </c>
      <c r="AW80" s="12">
        <f t="shared" si="11"/>
        <v>43.5</v>
      </c>
      <c r="AX80" s="12">
        <f t="shared" si="11"/>
        <v>78.2</v>
      </c>
      <c r="AY80" s="12"/>
      <c r="AZ80" s="12">
        <f t="shared" si="14"/>
        <v>13.5</v>
      </c>
      <c r="BA80" s="12">
        <f t="shared" si="15"/>
        <v>53.9</v>
      </c>
      <c r="BB80" s="12"/>
      <c r="BC80" s="12">
        <f t="shared" si="16"/>
        <v>28.199999999999996</v>
      </c>
      <c r="BD80" s="12">
        <f t="shared" si="17"/>
        <v>58.3</v>
      </c>
      <c r="BE80" s="12">
        <f t="shared" si="18"/>
        <v>12.200000000000003</v>
      </c>
    </row>
    <row r="81" spans="1:57" ht="15.75" customHeight="1">
      <c r="A81" s="1" t="s">
        <v>176</v>
      </c>
      <c r="B81" s="3" t="s">
        <v>101</v>
      </c>
      <c r="C81" s="4" t="s">
        <v>91</v>
      </c>
      <c r="D81" s="4">
        <v>37</v>
      </c>
      <c r="E81" s="4">
        <v>583</v>
      </c>
      <c r="F81" s="4">
        <v>37</v>
      </c>
      <c r="G81" s="4">
        <v>583</v>
      </c>
      <c r="H81" s="4">
        <v>0.51700000000000002</v>
      </c>
      <c r="I81" s="4">
        <v>7.6</v>
      </c>
      <c r="J81" s="4">
        <v>0</v>
      </c>
      <c r="K81" s="4">
        <v>1</v>
      </c>
      <c r="L81" s="4">
        <v>0.33300000000000002</v>
      </c>
      <c r="M81" s="4">
        <v>0.35799999999999998</v>
      </c>
      <c r="N81" s="4">
        <v>0.11700000000000001</v>
      </c>
      <c r="O81" s="4">
        <v>0.192</v>
      </c>
      <c r="P81" s="4">
        <v>0</v>
      </c>
      <c r="Q81" s="4">
        <v>0</v>
      </c>
      <c r="R81" s="4">
        <v>0.51700000000000002</v>
      </c>
      <c r="S81" s="4">
        <v>0.75</v>
      </c>
      <c r="T81" s="4">
        <v>0.442</v>
      </c>
      <c r="U81" s="4">
        <v>0.42899999999999999</v>
      </c>
      <c r="V81" s="4">
        <v>0.30399999999999999</v>
      </c>
      <c r="W81" s="4">
        <v>0</v>
      </c>
      <c r="X81" s="4">
        <v>0</v>
      </c>
      <c r="Y81" s="4">
        <v>0.88700000000000001</v>
      </c>
      <c r="Z81" s="4">
        <v>0</v>
      </c>
      <c r="AA81" s="4">
        <v>0</v>
      </c>
      <c r="AB81" s="4">
        <v>0</v>
      </c>
      <c r="AC81" s="4">
        <v>0</v>
      </c>
      <c r="AD81" s="10">
        <f t="shared" si="12"/>
        <v>0.88700000000000001</v>
      </c>
      <c r="AE81" s="9"/>
      <c r="AF81" s="9"/>
      <c r="AG81" s="12">
        <f t="shared" si="13"/>
        <v>56.999999999999993</v>
      </c>
      <c r="AH81" s="12">
        <f t="shared" si="13"/>
        <v>50.6</v>
      </c>
      <c r="AI81" s="12">
        <f t="shared" si="13"/>
        <v>91</v>
      </c>
      <c r="AJ81" s="12">
        <f t="shared" si="13"/>
        <v>15.299999999999999</v>
      </c>
      <c r="AK81" s="12"/>
      <c r="AL81" s="12">
        <f t="shared" si="8"/>
        <v>91.600000000000009</v>
      </c>
      <c r="AM81" s="12">
        <f t="shared" si="8"/>
        <v>82.6</v>
      </c>
      <c r="AN81" s="12">
        <f t="shared" si="8"/>
        <v>78.8</v>
      </c>
      <c r="AO81" s="12">
        <f t="shared" si="8"/>
        <v>62.8</v>
      </c>
      <c r="AP81" s="12">
        <f t="shared" si="9"/>
        <v>92.9</v>
      </c>
      <c r="AQ81" s="12">
        <f t="shared" si="9"/>
        <v>0</v>
      </c>
      <c r="AR81" s="12"/>
      <c r="AS81" s="12">
        <f t="shared" si="10"/>
        <v>73.7</v>
      </c>
      <c r="AT81" s="12">
        <f t="shared" si="10"/>
        <v>79.400000000000006</v>
      </c>
      <c r="AU81" s="12">
        <f t="shared" si="10"/>
        <v>62.1</v>
      </c>
      <c r="AV81" s="12">
        <f t="shared" si="10"/>
        <v>71.7</v>
      </c>
      <c r="AW81" s="12">
        <f t="shared" si="11"/>
        <v>44.800000000000004</v>
      </c>
      <c r="AX81" s="12">
        <f t="shared" si="11"/>
        <v>0</v>
      </c>
      <c r="AY81" s="12"/>
      <c r="AZ81" s="12">
        <f t="shared" si="14"/>
        <v>7.6999999999999886</v>
      </c>
      <c r="BA81" s="12">
        <f t="shared" si="15"/>
        <v>100</v>
      </c>
      <c r="BB81" s="12"/>
      <c r="BC81" s="12">
        <f t="shared" si="16"/>
        <v>0</v>
      </c>
      <c r="BD81" s="12">
        <f t="shared" si="17"/>
        <v>0</v>
      </c>
      <c r="BE81" s="12">
        <f t="shared" si="18"/>
        <v>10.900000000000006</v>
      </c>
    </row>
    <row r="82" spans="1:57" ht="15.75" customHeight="1">
      <c r="A82" s="1" t="s">
        <v>177</v>
      </c>
      <c r="B82" s="3" t="s">
        <v>85</v>
      </c>
      <c r="C82" s="4" t="s">
        <v>97</v>
      </c>
      <c r="D82" s="4">
        <v>37</v>
      </c>
      <c r="E82" s="4">
        <v>579</v>
      </c>
      <c r="F82" s="4">
        <v>37</v>
      </c>
      <c r="G82" s="4">
        <v>579</v>
      </c>
      <c r="H82" s="4">
        <v>0.36199999999999999</v>
      </c>
      <c r="I82" s="4">
        <v>14.5</v>
      </c>
      <c r="J82" s="4">
        <v>0</v>
      </c>
      <c r="K82" s="4">
        <v>0.55800000000000005</v>
      </c>
      <c r="L82" s="4">
        <v>0.153</v>
      </c>
      <c r="M82" s="4">
        <v>0.27600000000000002</v>
      </c>
      <c r="N82" s="4">
        <v>9.8000000000000004E-2</v>
      </c>
      <c r="O82" s="4">
        <v>3.1E-2</v>
      </c>
      <c r="P82" s="4">
        <v>0.442</v>
      </c>
      <c r="Q82" s="4">
        <v>0</v>
      </c>
      <c r="R82" s="4">
        <v>0.38500000000000001</v>
      </c>
      <c r="S82" s="4">
        <v>0.6</v>
      </c>
      <c r="T82" s="4">
        <v>0.4</v>
      </c>
      <c r="U82" s="4">
        <v>6.3E-2</v>
      </c>
      <c r="V82" s="4">
        <v>0.2</v>
      </c>
      <c r="W82" s="4">
        <v>0.33300000000000002</v>
      </c>
      <c r="X82" s="4">
        <v>0</v>
      </c>
      <c r="Y82" s="4">
        <v>0.54300000000000004</v>
      </c>
      <c r="Z82" s="4">
        <v>0.95799999999999996</v>
      </c>
      <c r="AA82" s="4">
        <v>0</v>
      </c>
      <c r="AB82" s="4">
        <v>0.27800000000000002</v>
      </c>
      <c r="AC82" s="4">
        <v>0.3</v>
      </c>
      <c r="AD82" s="10">
        <f t="shared" si="12"/>
        <v>0.72643000000000002</v>
      </c>
      <c r="AE82" s="9"/>
      <c r="AF82" s="9"/>
      <c r="AG82" s="12">
        <f t="shared" si="13"/>
        <v>56.999999999999993</v>
      </c>
      <c r="AH82" s="12">
        <f t="shared" si="13"/>
        <v>50</v>
      </c>
      <c r="AI82" s="12">
        <f t="shared" si="13"/>
        <v>25.6</v>
      </c>
      <c r="AJ82" s="12">
        <f t="shared" si="13"/>
        <v>53.800000000000004</v>
      </c>
      <c r="AK82" s="12"/>
      <c r="AL82" s="12">
        <f t="shared" si="8"/>
        <v>36.5</v>
      </c>
      <c r="AM82" s="12">
        <f t="shared" si="8"/>
        <v>41.6</v>
      </c>
      <c r="AN82" s="12">
        <f t="shared" si="8"/>
        <v>60.199999999999996</v>
      </c>
      <c r="AO82" s="12">
        <f t="shared" si="8"/>
        <v>53.800000000000004</v>
      </c>
      <c r="AP82" s="12">
        <f t="shared" si="9"/>
        <v>21.7</v>
      </c>
      <c r="AQ82" s="12">
        <f t="shared" si="9"/>
        <v>64.099999999999994</v>
      </c>
      <c r="AR82" s="12"/>
      <c r="AS82" s="12">
        <f t="shared" si="10"/>
        <v>19.8</v>
      </c>
      <c r="AT82" s="12">
        <f t="shared" si="10"/>
        <v>30.099999999999998</v>
      </c>
      <c r="AU82" s="12">
        <f t="shared" si="10"/>
        <v>46.7</v>
      </c>
      <c r="AV82" s="12">
        <f t="shared" si="10"/>
        <v>18.5</v>
      </c>
      <c r="AW82" s="12">
        <f t="shared" si="11"/>
        <v>25.6</v>
      </c>
      <c r="AX82" s="12">
        <f t="shared" si="11"/>
        <v>62.1</v>
      </c>
      <c r="AY82" s="12"/>
      <c r="AZ82" s="12">
        <f t="shared" si="14"/>
        <v>65.400000000000006</v>
      </c>
      <c r="BA82" s="12">
        <f t="shared" si="15"/>
        <v>43.600000000000009</v>
      </c>
      <c r="BB82" s="12"/>
      <c r="BC82" s="12">
        <f t="shared" si="16"/>
        <v>74.3</v>
      </c>
      <c r="BD82" s="12">
        <f t="shared" si="17"/>
        <v>53.2</v>
      </c>
      <c r="BE82" s="12">
        <f t="shared" si="18"/>
        <v>53.9</v>
      </c>
    </row>
    <row r="83" spans="1:57" ht="15.75" customHeight="1">
      <c r="A83" s="1" t="s">
        <v>178</v>
      </c>
      <c r="B83" s="3" t="s">
        <v>85</v>
      </c>
      <c r="C83" s="4" t="s">
        <v>8</v>
      </c>
      <c r="D83" s="4">
        <v>26</v>
      </c>
      <c r="E83" s="4">
        <v>568</v>
      </c>
      <c r="F83" s="4">
        <v>26</v>
      </c>
      <c r="G83" s="4">
        <v>568</v>
      </c>
      <c r="H83" s="4">
        <v>0.40300000000000002</v>
      </c>
      <c r="I83" s="4">
        <v>15.2</v>
      </c>
      <c r="J83" s="4">
        <v>0</v>
      </c>
      <c r="K83" s="4">
        <v>0.52400000000000002</v>
      </c>
      <c r="L83" s="4">
        <v>0.19900000000000001</v>
      </c>
      <c r="M83" s="4">
        <v>0.215</v>
      </c>
      <c r="N83" s="4">
        <v>6.8000000000000005E-2</v>
      </c>
      <c r="O83" s="4">
        <v>4.2000000000000003E-2</v>
      </c>
      <c r="P83" s="4">
        <v>0.47599999999999998</v>
      </c>
      <c r="Q83" s="4">
        <v>0</v>
      </c>
      <c r="R83" s="4">
        <v>0.48</v>
      </c>
      <c r="S83" s="4">
        <v>0.63200000000000001</v>
      </c>
      <c r="T83" s="4">
        <v>0.46300000000000002</v>
      </c>
      <c r="U83" s="4">
        <v>0.308</v>
      </c>
      <c r="V83" s="4">
        <v>0.125</v>
      </c>
      <c r="W83" s="4">
        <v>0.31900000000000001</v>
      </c>
      <c r="X83" s="4">
        <v>0</v>
      </c>
      <c r="Y83" s="4">
        <v>0.313</v>
      </c>
      <c r="Z83" s="4">
        <v>0.79300000000000004</v>
      </c>
      <c r="AA83" s="4">
        <v>0</v>
      </c>
      <c r="AB83" s="4">
        <v>5.5E-2</v>
      </c>
      <c r="AC83" s="4">
        <v>0.6</v>
      </c>
      <c r="AD83" s="10">
        <f t="shared" si="12"/>
        <v>0.54148000000000007</v>
      </c>
      <c r="AE83" s="9"/>
      <c r="AF83" s="9"/>
      <c r="AG83" s="12">
        <f t="shared" si="13"/>
        <v>32.6</v>
      </c>
      <c r="AH83" s="12">
        <f t="shared" si="13"/>
        <v>49.3</v>
      </c>
      <c r="AI83" s="12">
        <f t="shared" si="13"/>
        <v>41</v>
      </c>
      <c r="AJ83" s="12">
        <f t="shared" si="13"/>
        <v>59.599999999999994</v>
      </c>
      <c r="AK83" s="12"/>
      <c r="AL83" s="12">
        <f t="shared" si="8"/>
        <v>27.500000000000004</v>
      </c>
      <c r="AM83" s="12">
        <f t="shared" si="8"/>
        <v>53.2</v>
      </c>
      <c r="AN83" s="12">
        <f t="shared" si="8"/>
        <v>41.6</v>
      </c>
      <c r="AO83" s="12">
        <f t="shared" ref="AO83:AQ146" si="19">(PERCENTRANK(N$4:N$298,N83))*100</f>
        <v>37.799999999999997</v>
      </c>
      <c r="AP83" s="12">
        <f t="shared" si="9"/>
        <v>30.7</v>
      </c>
      <c r="AQ83" s="12">
        <f t="shared" si="9"/>
        <v>73</v>
      </c>
      <c r="AR83" s="12"/>
      <c r="AS83" s="12">
        <f t="shared" si="10"/>
        <v>52.5</v>
      </c>
      <c r="AT83" s="12">
        <f t="shared" si="10"/>
        <v>42.3</v>
      </c>
      <c r="AU83" s="12">
        <f t="shared" si="10"/>
        <v>68.5</v>
      </c>
      <c r="AV83" s="12">
        <f t="shared" ref="AV83:AX146" si="20">(PERCENTRANK(U$4:U$298,U83))*100</f>
        <v>43.5</v>
      </c>
      <c r="AW83" s="12">
        <f t="shared" si="11"/>
        <v>22.400000000000002</v>
      </c>
      <c r="AX83" s="12">
        <f t="shared" si="11"/>
        <v>55.1</v>
      </c>
      <c r="AY83" s="12"/>
      <c r="AZ83" s="12">
        <f t="shared" si="14"/>
        <v>84.7</v>
      </c>
      <c r="BA83" s="12">
        <f t="shared" si="15"/>
        <v>69.900000000000006</v>
      </c>
      <c r="BB83" s="12"/>
      <c r="BC83" s="12">
        <f t="shared" si="16"/>
        <v>19.2</v>
      </c>
      <c r="BD83" s="12">
        <f t="shared" si="17"/>
        <v>95.5</v>
      </c>
      <c r="BE83" s="12">
        <f t="shared" si="18"/>
        <v>82.1</v>
      </c>
    </row>
    <row r="84" spans="1:57" ht="15.75" customHeight="1">
      <c r="A84" s="1" t="s">
        <v>179</v>
      </c>
      <c r="B84" s="3" t="s">
        <v>106</v>
      </c>
      <c r="C84" s="4" t="s">
        <v>86</v>
      </c>
      <c r="D84" s="4">
        <v>34</v>
      </c>
      <c r="E84" s="4">
        <v>547</v>
      </c>
      <c r="F84" s="4">
        <v>34</v>
      </c>
      <c r="G84" s="4">
        <v>547</v>
      </c>
      <c r="H84" s="4">
        <v>0.47899999999999998</v>
      </c>
      <c r="I84" s="4">
        <v>10.4</v>
      </c>
      <c r="J84" s="4">
        <v>0</v>
      </c>
      <c r="K84" s="4">
        <v>0.76400000000000001</v>
      </c>
      <c r="L84" s="4">
        <v>0.33300000000000002</v>
      </c>
      <c r="M84" s="4">
        <v>0.28499999999999998</v>
      </c>
      <c r="N84" s="4">
        <v>4.2000000000000003E-2</v>
      </c>
      <c r="O84" s="4">
        <v>0.104</v>
      </c>
      <c r="P84" s="4">
        <v>0.23599999999999999</v>
      </c>
      <c r="Q84" s="4">
        <v>0</v>
      </c>
      <c r="R84" s="4">
        <v>0.52700000000000002</v>
      </c>
      <c r="S84" s="4">
        <v>0.66700000000000004</v>
      </c>
      <c r="T84" s="4">
        <v>0.46300000000000002</v>
      </c>
      <c r="U84" s="4">
        <v>0.16700000000000001</v>
      </c>
      <c r="V84" s="4">
        <v>0.4</v>
      </c>
      <c r="W84" s="4">
        <v>0.32400000000000001</v>
      </c>
      <c r="X84" s="4">
        <v>0</v>
      </c>
      <c r="Y84" s="4">
        <v>0.81</v>
      </c>
      <c r="Z84" s="4">
        <v>1</v>
      </c>
      <c r="AA84" s="4">
        <v>0</v>
      </c>
      <c r="AB84" s="4">
        <v>8.7999999999999995E-2</v>
      </c>
      <c r="AC84" s="4">
        <v>0</v>
      </c>
      <c r="AD84" s="10">
        <f t="shared" si="12"/>
        <v>0.85484000000000004</v>
      </c>
      <c r="AE84" s="9"/>
      <c r="AF84" s="9"/>
      <c r="AG84" s="12">
        <f t="shared" si="13"/>
        <v>50.6</v>
      </c>
      <c r="AH84" s="12">
        <f t="shared" si="13"/>
        <v>48.699999999999996</v>
      </c>
      <c r="AI84" s="12">
        <f t="shared" si="13"/>
        <v>76.2</v>
      </c>
      <c r="AJ84" s="12">
        <f t="shared" si="13"/>
        <v>28.799999999999997</v>
      </c>
      <c r="AK84" s="12"/>
      <c r="AL84" s="12">
        <f t="shared" ref="AL84:AQ147" si="21">(PERCENTRANK(K$4:K$298,K84))*100</f>
        <v>66.600000000000009</v>
      </c>
      <c r="AM84" s="12">
        <f t="shared" si="21"/>
        <v>82.6</v>
      </c>
      <c r="AN84" s="12">
        <f t="shared" si="21"/>
        <v>61.5</v>
      </c>
      <c r="AO84" s="12">
        <f t="shared" si="19"/>
        <v>24.3</v>
      </c>
      <c r="AP84" s="12">
        <f t="shared" si="19"/>
        <v>63.4</v>
      </c>
      <c r="AQ84" s="12">
        <f t="shared" si="19"/>
        <v>33.900000000000006</v>
      </c>
      <c r="AR84" s="12"/>
      <c r="AS84" s="12">
        <f t="shared" ref="AS84:AX147" si="22">(PERCENTRANK(R$4:R$298,R84))*100</f>
        <v>76.900000000000006</v>
      </c>
      <c r="AT84" s="12">
        <f t="shared" si="22"/>
        <v>51.9</v>
      </c>
      <c r="AU84" s="12">
        <f t="shared" si="22"/>
        <v>68.5</v>
      </c>
      <c r="AV84" s="12">
        <f t="shared" si="20"/>
        <v>22.400000000000002</v>
      </c>
      <c r="AW84" s="12">
        <f t="shared" si="20"/>
        <v>68.5</v>
      </c>
      <c r="AX84" s="12">
        <f t="shared" si="20"/>
        <v>58.3</v>
      </c>
      <c r="AY84" s="12"/>
      <c r="AZ84" s="12">
        <f t="shared" si="14"/>
        <v>16.700000000000003</v>
      </c>
      <c r="BA84" s="12">
        <f t="shared" si="15"/>
        <v>37.9</v>
      </c>
      <c r="BB84" s="12"/>
      <c r="BC84" s="12">
        <f t="shared" si="16"/>
        <v>23.7</v>
      </c>
      <c r="BD84" s="12">
        <f t="shared" si="17"/>
        <v>0</v>
      </c>
      <c r="BE84" s="12">
        <f t="shared" si="18"/>
        <v>19.299999999999997</v>
      </c>
    </row>
    <row r="85" spans="1:57" ht="15.75" customHeight="1">
      <c r="A85" s="1" t="s">
        <v>180</v>
      </c>
      <c r="B85" s="3" t="s">
        <v>83</v>
      </c>
      <c r="C85" s="4" t="s">
        <v>8</v>
      </c>
      <c r="D85" s="4">
        <v>39</v>
      </c>
      <c r="E85" s="4">
        <v>546</v>
      </c>
      <c r="F85" s="4">
        <v>39</v>
      </c>
      <c r="G85" s="4">
        <v>546</v>
      </c>
      <c r="H85" s="4">
        <v>0.41099999999999998</v>
      </c>
      <c r="I85" s="4">
        <v>14.6</v>
      </c>
      <c r="J85" s="4">
        <v>0</v>
      </c>
      <c r="K85" s="4">
        <v>0.63100000000000001</v>
      </c>
      <c r="L85" s="4">
        <v>0.17</v>
      </c>
      <c r="M85" s="4">
        <v>0.22700000000000001</v>
      </c>
      <c r="N85" s="4">
        <v>0.128</v>
      </c>
      <c r="O85" s="4">
        <v>0.106</v>
      </c>
      <c r="P85" s="4">
        <v>0.36899999999999999</v>
      </c>
      <c r="Q85" s="4">
        <v>0</v>
      </c>
      <c r="R85" s="4">
        <v>0.48299999999999998</v>
      </c>
      <c r="S85" s="4">
        <v>0.625</v>
      </c>
      <c r="T85" s="4">
        <v>0.438</v>
      </c>
      <c r="U85" s="4">
        <v>0.38900000000000001</v>
      </c>
      <c r="V85" s="4">
        <v>0.46700000000000003</v>
      </c>
      <c r="W85" s="4">
        <v>0.28799999999999998</v>
      </c>
      <c r="X85" s="4">
        <v>0</v>
      </c>
      <c r="Y85" s="4">
        <v>0.46500000000000002</v>
      </c>
      <c r="Z85" s="4">
        <v>0.93300000000000005</v>
      </c>
      <c r="AA85" s="4">
        <v>0</v>
      </c>
      <c r="AB85" s="4">
        <v>0.13500000000000001</v>
      </c>
      <c r="AC85" s="4">
        <v>0.42899999999999999</v>
      </c>
      <c r="AD85" s="10">
        <f t="shared" si="12"/>
        <v>0.63769200000000004</v>
      </c>
      <c r="AE85" s="9"/>
      <c r="AF85" s="9"/>
      <c r="AG85" s="12">
        <f t="shared" si="13"/>
        <v>71.099999999999994</v>
      </c>
      <c r="AH85" s="12">
        <f t="shared" si="13"/>
        <v>47.4</v>
      </c>
      <c r="AI85" s="12">
        <f t="shared" si="13"/>
        <v>46.7</v>
      </c>
      <c r="AJ85" s="12">
        <f t="shared" si="13"/>
        <v>54.400000000000006</v>
      </c>
      <c r="AK85" s="12"/>
      <c r="AL85" s="12">
        <f t="shared" si="21"/>
        <v>51.9</v>
      </c>
      <c r="AM85" s="12">
        <f t="shared" si="21"/>
        <v>46.1</v>
      </c>
      <c r="AN85" s="12">
        <f t="shared" si="21"/>
        <v>48.699999999999996</v>
      </c>
      <c r="AO85" s="12">
        <f t="shared" si="19"/>
        <v>71.7</v>
      </c>
      <c r="AP85" s="12">
        <f t="shared" si="19"/>
        <v>64.099999999999994</v>
      </c>
      <c r="AQ85" s="12">
        <f t="shared" si="19"/>
        <v>48.699999999999996</v>
      </c>
      <c r="AR85" s="12"/>
      <c r="AS85" s="12">
        <f t="shared" si="22"/>
        <v>54.400000000000006</v>
      </c>
      <c r="AT85" s="12">
        <f t="shared" si="22"/>
        <v>39.1</v>
      </c>
      <c r="AU85" s="12">
        <f t="shared" si="22"/>
        <v>60.8</v>
      </c>
      <c r="AV85" s="12">
        <f t="shared" si="20"/>
        <v>60.199999999999996</v>
      </c>
      <c r="AW85" s="12">
        <f t="shared" si="20"/>
        <v>84.6</v>
      </c>
      <c r="AX85" s="12">
        <f t="shared" si="20"/>
        <v>44.2</v>
      </c>
      <c r="AY85" s="12"/>
      <c r="AZ85" s="12">
        <f t="shared" si="14"/>
        <v>72.5</v>
      </c>
      <c r="BA85" s="12">
        <f t="shared" si="15"/>
        <v>50.7</v>
      </c>
      <c r="BB85" s="12"/>
      <c r="BC85" s="12">
        <f t="shared" si="16"/>
        <v>39.1</v>
      </c>
      <c r="BD85" s="12">
        <f t="shared" si="17"/>
        <v>78.2</v>
      </c>
      <c r="BE85" s="12">
        <f t="shared" si="18"/>
        <v>70.599999999999994</v>
      </c>
    </row>
    <row r="86" spans="1:57" ht="15.75" customHeight="1">
      <c r="A86" s="1" t="s">
        <v>181</v>
      </c>
      <c r="B86" s="3" t="s">
        <v>85</v>
      </c>
      <c r="C86" s="4" t="s">
        <v>91</v>
      </c>
      <c r="D86" s="4">
        <v>38</v>
      </c>
      <c r="E86" s="4">
        <v>546</v>
      </c>
      <c r="F86" s="4">
        <v>38</v>
      </c>
      <c r="G86" s="4">
        <v>546</v>
      </c>
      <c r="H86" s="4">
        <v>0.46300000000000002</v>
      </c>
      <c r="I86" s="4">
        <v>8</v>
      </c>
      <c r="J86" s="4">
        <v>0</v>
      </c>
      <c r="K86" s="4">
        <v>0.89800000000000002</v>
      </c>
      <c r="L86" s="4">
        <v>0.44900000000000001</v>
      </c>
      <c r="M86" s="4">
        <v>0.25900000000000001</v>
      </c>
      <c r="N86" s="4">
        <v>4.1000000000000002E-2</v>
      </c>
      <c r="O86" s="4">
        <v>0.15</v>
      </c>
      <c r="P86" s="4">
        <v>0.10199999999999999</v>
      </c>
      <c r="Q86" s="4">
        <v>0</v>
      </c>
      <c r="R86" s="4">
        <v>0.48499999999999999</v>
      </c>
      <c r="S86" s="4">
        <v>0.621</v>
      </c>
      <c r="T86" s="4">
        <v>0.28899999999999998</v>
      </c>
      <c r="U86" s="4">
        <v>0.33300000000000002</v>
      </c>
      <c r="V86" s="4">
        <v>0.45500000000000002</v>
      </c>
      <c r="W86" s="4">
        <v>0.26700000000000002</v>
      </c>
      <c r="X86" s="4">
        <v>0</v>
      </c>
      <c r="Y86" s="4">
        <v>0.71899999999999997</v>
      </c>
      <c r="Z86" s="4">
        <v>1</v>
      </c>
      <c r="AA86" s="4">
        <v>0</v>
      </c>
      <c r="AB86" s="4">
        <v>0.46700000000000003</v>
      </c>
      <c r="AC86" s="4">
        <v>0.28599999999999998</v>
      </c>
      <c r="AD86" s="10">
        <f t="shared" si="12"/>
        <v>0.74766199999999994</v>
      </c>
      <c r="AE86" s="9"/>
      <c r="AF86" s="9"/>
      <c r="AG86" s="12">
        <f t="shared" si="13"/>
        <v>65.3</v>
      </c>
      <c r="AH86" s="12">
        <f t="shared" si="13"/>
        <v>47.4</v>
      </c>
      <c r="AI86" s="12">
        <f t="shared" si="13"/>
        <v>71.7</v>
      </c>
      <c r="AJ86" s="12">
        <f t="shared" si="13"/>
        <v>17.899999999999999</v>
      </c>
      <c r="AK86" s="12"/>
      <c r="AL86" s="12">
        <f t="shared" si="21"/>
        <v>77.5</v>
      </c>
      <c r="AM86" s="12">
        <f t="shared" si="21"/>
        <v>92.300000000000011</v>
      </c>
      <c r="AN86" s="12">
        <f t="shared" si="21"/>
        <v>56.999999999999993</v>
      </c>
      <c r="AO86" s="12">
        <f t="shared" si="19"/>
        <v>23</v>
      </c>
      <c r="AP86" s="12">
        <f t="shared" si="19"/>
        <v>84.6</v>
      </c>
      <c r="AQ86" s="12">
        <f t="shared" si="19"/>
        <v>23</v>
      </c>
      <c r="AR86" s="12"/>
      <c r="AS86" s="12">
        <f t="shared" si="22"/>
        <v>55.1</v>
      </c>
      <c r="AT86" s="12">
        <f t="shared" si="22"/>
        <v>37.1</v>
      </c>
      <c r="AU86" s="12">
        <f t="shared" si="22"/>
        <v>21.7</v>
      </c>
      <c r="AV86" s="12">
        <f t="shared" si="20"/>
        <v>48</v>
      </c>
      <c r="AW86" s="12">
        <f t="shared" si="20"/>
        <v>82.6</v>
      </c>
      <c r="AX86" s="12">
        <f t="shared" si="20"/>
        <v>37.799999999999997</v>
      </c>
      <c r="AY86" s="12"/>
      <c r="AZ86" s="12">
        <f t="shared" si="14"/>
        <v>32.099999999999994</v>
      </c>
      <c r="BA86" s="12">
        <f t="shared" si="15"/>
        <v>37.9</v>
      </c>
      <c r="BB86" s="12"/>
      <c r="BC86" s="12">
        <f t="shared" si="16"/>
        <v>90.3</v>
      </c>
      <c r="BD86" s="12">
        <f t="shared" si="17"/>
        <v>48.699999999999996</v>
      </c>
      <c r="BE86" s="12">
        <f t="shared" si="18"/>
        <v>46.8</v>
      </c>
    </row>
    <row r="87" spans="1:57" ht="15.75" customHeight="1">
      <c r="A87" s="1" t="s">
        <v>182</v>
      </c>
      <c r="B87" s="3" t="s">
        <v>88</v>
      </c>
      <c r="C87" s="4" t="s">
        <v>86</v>
      </c>
      <c r="D87" s="4">
        <v>40</v>
      </c>
      <c r="E87" s="4">
        <v>534</v>
      </c>
      <c r="F87" s="4">
        <v>40</v>
      </c>
      <c r="G87" s="4">
        <v>534</v>
      </c>
      <c r="H87" s="4">
        <v>0.32400000000000001</v>
      </c>
      <c r="I87" s="4">
        <v>14.7</v>
      </c>
      <c r="J87" s="4">
        <v>0</v>
      </c>
      <c r="K87" s="4">
        <v>0.55400000000000005</v>
      </c>
      <c r="L87" s="4">
        <v>0.20300000000000001</v>
      </c>
      <c r="M87" s="4">
        <v>0.216</v>
      </c>
      <c r="N87" s="4">
        <v>6.0999999999999999E-2</v>
      </c>
      <c r="O87" s="4">
        <v>7.3999999999999996E-2</v>
      </c>
      <c r="P87" s="4">
        <v>0.44600000000000001</v>
      </c>
      <c r="Q87" s="4">
        <v>0</v>
      </c>
      <c r="R87" s="4">
        <v>0.36599999999999999</v>
      </c>
      <c r="S87" s="4">
        <v>0.46700000000000003</v>
      </c>
      <c r="T87" s="4">
        <v>0.375</v>
      </c>
      <c r="U87" s="4">
        <v>0.222</v>
      </c>
      <c r="V87" s="4">
        <v>0.182</v>
      </c>
      <c r="W87" s="4">
        <v>0.27300000000000002</v>
      </c>
      <c r="X87" s="4">
        <v>0</v>
      </c>
      <c r="Y87" s="4">
        <v>0.56699999999999995</v>
      </c>
      <c r="Z87" s="4">
        <v>0.94399999999999995</v>
      </c>
      <c r="AA87" s="4">
        <v>0</v>
      </c>
      <c r="AB87" s="4">
        <v>0.34799999999999998</v>
      </c>
      <c r="AC87" s="4">
        <v>0.17399999999999999</v>
      </c>
      <c r="AD87" s="10">
        <f t="shared" si="12"/>
        <v>0.73514199999999996</v>
      </c>
      <c r="AE87" s="9"/>
      <c r="AF87" s="9"/>
      <c r="AG87" s="12">
        <f t="shared" si="13"/>
        <v>80.100000000000009</v>
      </c>
      <c r="AH87" s="12">
        <f t="shared" si="13"/>
        <v>46.7</v>
      </c>
      <c r="AI87" s="12">
        <f t="shared" si="13"/>
        <v>13.4</v>
      </c>
      <c r="AJ87" s="12">
        <f t="shared" si="13"/>
        <v>55.7</v>
      </c>
      <c r="AK87" s="12"/>
      <c r="AL87" s="12">
        <f t="shared" si="21"/>
        <v>32</v>
      </c>
      <c r="AM87" s="12">
        <f t="shared" si="21"/>
        <v>55.1</v>
      </c>
      <c r="AN87" s="12">
        <f t="shared" si="21"/>
        <v>42.3</v>
      </c>
      <c r="AO87" s="12">
        <f t="shared" si="19"/>
        <v>33.300000000000004</v>
      </c>
      <c r="AP87" s="12">
        <f t="shared" si="19"/>
        <v>49.3</v>
      </c>
      <c r="AQ87" s="12">
        <f t="shared" si="19"/>
        <v>67.300000000000011</v>
      </c>
      <c r="AR87" s="12"/>
      <c r="AS87" s="12">
        <f t="shared" si="22"/>
        <v>13.4</v>
      </c>
      <c r="AT87" s="12">
        <f t="shared" si="22"/>
        <v>13.4</v>
      </c>
      <c r="AU87" s="12">
        <f t="shared" si="22"/>
        <v>39.1</v>
      </c>
      <c r="AV87" s="12">
        <f t="shared" si="20"/>
        <v>28.199999999999996</v>
      </c>
      <c r="AW87" s="12">
        <f t="shared" si="20"/>
        <v>24.3</v>
      </c>
      <c r="AX87" s="12">
        <f t="shared" si="20"/>
        <v>41</v>
      </c>
      <c r="AY87" s="12"/>
      <c r="AZ87" s="12">
        <f t="shared" si="14"/>
        <v>62.9</v>
      </c>
      <c r="BA87" s="12">
        <f t="shared" si="15"/>
        <v>46.8</v>
      </c>
      <c r="BB87" s="12"/>
      <c r="BC87" s="12">
        <f t="shared" si="16"/>
        <v>83.3</v>
      </c>
      <c r="BD87" s="12">
        <f t="shared" si="17"/>
        <v>32.6</v>
      </c>
      <c r="BE87" s="12">
        <f t="shared" si="18"/>
        <v>50</v>
      </c>
    </row>
    <row r="88" spans="1:57" ht="15.75" customHeight="1">
      <c r="A88" s="1" t="s">
        <v>183</v>
      </c>
      <c r="B88" s="3" t="s">
        <v>115</v>
      </c>
      <c r="C88" s="4" t="s">
        <v>8</v>
      </c>
      <c r="D88" s="4">
        <v>37</v>
      </c>
      <c r="E88" s="4">
        <v>525</v>
      </c>
      <c r="F88" s="4">
        <v>37</v>
      </c>
      <c r="G88" s="4">
        <v>525</v>
      </c>
      <c r="H88" s="4">
        <v>0.434</v>
      </c>
      <c r="I88" s="4">
        <v>12.4</v>
      </c>
      <c r="J88" s="4">
        <v>0</v>
      </c>
      <c r="K88" s="4">
        <v>0.66300000000000003</v>
      </c>
      <c r="L88" s="4">
        <v>0.24099999999999999</v>
      </c>
      <c r="M88" s="4">
        <v>0.35499999999999998</v>
      </c>
      <c r="N88" s="4">
        <v>3.5999999999999997E-2</v>
      </c>
      <c r="O88" s="4">
        <v>0.03</v>
      </c>
      <c r="P88" s="4">
        <v>0.33700000000000002</v>
      </c>
      <c r="Q88" s="4">
        <v>0</v>
      </c>
      <c r="R88" s="4">
        <v>0.47299999999999998</v>
      </c>
      <c r="S88" s="4">
        <v>0.67500000000000004</v>
      </c>
      <c r="T88" s="4">
        <v>0.32200000000000001</v>
      </c>
      <c r="U88" s="4">
        <v>0.83299999999999996</v>
      </c>
      <c r="V88" s="4">
        <v>0.2</v>
      </c>
      <c r="W88" s="4">
        <v>0.35699999999999998</v>
      </c>
      <c r="X88" s="4">
        <v>0</v>
      </c>
      <c r="Y88" s="4">
        <v>0.34599999999999997</v>
      </c>
      <c r="Z88" s="4">
        <v>0.95</v>
      </c>
      <c r="AA88" s="4">
        <v>0</v>
      </c>
      <c r="AB88" s="4">
        <v>0.161</v>
      </c>
      <c r="AC88" s="4">
        <v>0.44400000000000001</v>
      </c>
      <c r="AD88" s="10">
        <f t="shared" si="12"/>
        <v>0.54954799999999993</v>
      </c>
      <c r="AE88" s="9"/>
      <c r="AF88" s="9"/>
      <c r="AG88" s="12">
        <f t="shared" si="13"/>
        <v>56.999999999999993</v>
      </c>
      <c r="AH88" s="12">
        <f t="shared" si="13"/>
        <v>46.1</v>
      </c>
      <c r="AI88" s="12">
        <f t="shared" si="13"/>
        <v>61.5</v>
      </c>
      <c r="AJ88" s="12">
        <f t="shared" si="13"/>
        <v>39.700000000000003</v>
      </c>
      <c r="AK88" s="12"/>
      <c r="AL88" s="12">
        <f t="shared" si="21"/>
        <v>55.7</v>
      </c>
      <c r="AM88" s="12">
        <f t="shared" si="21"/>
        <v>67.900000000000006</v>
      </c>
      <c r="AN88" s="12">
        <f t="shared" si="21"/>
        <v>77.5</v>
      </c>
      <c r="AO88" s="12">
        <f t="shared" si="19"/>
        <v>21.099999999999998</v>
      </c>
      <c r="AP88" s="12">
        <f t="shared" si="19"/>
        <v>19.8</v>
      </c>
      <c r="AQ88" s="12">
        <f t="shared" si="19"/>
        <v>44.800000000000004</v>
      </c>
      <c r="AR88" s="12"/>
      <c r="AS88" s="12">
        <f t="shared" si="22"/>
        <v>48</v>
      </c>
      <c r="AT88" s="12">
        <f t="shared" si="22"/>
        <v>58.9</v>
      </c>
      <c r="AU88" s="12">
        <f t="shared" si="22"/>
        <v>26.200000000000003</v>
      </c>
      <c r="AV88" s="12">
        <f t="shared" si="20"/>
        <v>99.3</v>
      </c>
      <c r="AW88" s="12">
        <f t="shared" si="20"/>
        <v>25.6</v>
      </c>
      <c r="AX88" s="12">
        <f t="shared" si="20"/>
        <v>75</v>
      </c>
      <c r="AY88" s="12"/>
      <c r="AZ88" s="12">
        <f t="shared" si="14"/>
        <v>82.7</v>
      </c>
      <c r="BA88" s="12">
        <f t="shared" si="15"/>
        <v>44.9</v>
      </c>
      <c r="BB88" s="12"/>
      <c r="BC88" s="12">
        <f t="shared" si="16"/>
        <v>48.699999999999996</v>
      </c>
      <c r="BD88" s="12">
        <f t="shared" si="17"/>
        <v>82</v>
      </c>
      <c r="BE88" s="12">
        <f t="shared" si="18"/>
        <v>80.8</v>
      </c>
    </row>
    <row r="89" spans="1:57" ht="15.75" customHeight="1">
      <c r="A89" s="1" t="s">
        <v>184</v>
      </c>
      <c r="B89" s="3" t="s">
        <v>81</v>
      </c>
      <c r="C89" s="4" t="s">
        <v>91</v>
      </c>
      <c r="D89" s="4">
        <v>39</v>
      </c>
      <c r="E89" s="4">
        <v>516</v>
      </c>
      <c r="F89" s="4">
        <v>39</v>
      </c>
      <c r="G89" s="4">
        <v>516</v>
      </c>
      <c r="H89" s="4">
        <v>0.58199999999999996</v>
      </c>
      <c r="I89" s="4">
        <v>6.2</v>
      </c>
      <c r="J89" s="4">
        <v>0</v>
      </c>
      <c r="K89" s="4">
        <v>0.98099999999999998</v>
      </c>
      <c r="L89" s="4">
        <v>0.48699999999999999</v>
      </c>
      <c r="M89" s="4">
        <v>0.29099999999999998</v>
      </c>
      <c r="N89" s="4">
        <v>5.0999999999999997E-2</v>
      </c>
      <c r="O89" s="4">
        <v>0.152</v>
      </c>
      <c r="P89" s="4">
        <v>1.9E-2</v>
      </c>
      <c r="Q89" s="4">
        <v>0</v>
      </c>
      <c r="R89" s="4">
        <v>0.59399999999999997</v>
      </c>
      <c r="S89" s="4">
        <v>0.74</v>
      </c>
      <c r="T89" s="4">
        <v>0.41299999999999998</v>
      </c>
      <c r="U89" s="4">
        <v>0.625</v>
      </c>
      <c r="V89" s="4">
        <v>0.45800000000000002</v>
      </c>
      <c r="W89" s="4">
        <v>0</v>
      </c>
      <c r="X89" s="4">
        <v>0</v>
      </c>
      <c r="Y89" s="4">
        <v>0.75</v>
      </c>
      <c r="Z89" s="4">
        <v>0</v>
      </c>
      <c r="AA89" s="4">
        <v>0</v>
      </c>
      <c r="AB89" s="4">
        <v>0.33300000000000002</v>
      </c>
      <c r="AC89" s="4">
        <v>0</v>
      </c>
      <c r="AD89" s="10">
        <f t="shared" si="12"/>
        <v>0.73575000000000002</v>
      </c>
      <c r="AE89" s="9"/>
      <c r="AF89" s="9"/>
      <c r="AG89" s="12">
        <f t="shared" si="13"/>
        <v>71.099999999999994</v>
      </c>
      <c r="AH89" s="12">
        <f t="shared" si="13"/>
        <v>45.5</v>
      </c>
      <c r="AI89" s="12">
        <f t="shared" si="13"/>
        <v>98</v>
      </c>
      <c r="AJ89" s="12">
        <f t="shared" si="13"/>
        <v>9.6</v>
      </c>
      <c r="AK89" s="12"/>
      <c r="AL89" s="12">
        <f t="shared" si="21"/>
        <v>89.1</v>
      </c>
      <c r="AM89" s="12">
        <f t="shared" si="21"/>
        <v>94.8</v>
      </c>
      <c r="AN89" s="12">
        <f t="shared" si="21"/>
        <v>62.8</v>
      </c>
      <c r="AO89" s="12">
        <f t="shared" si="19"/>
        <v>29.4</v>
      </c>
      <c r="AP89" s="12">
        <f t="shared" si="19"/>
        <v>85.8</v>
      </c>
      <c r="AQ89" s="12">
        <f t="shared" si="19"/>
        <v>11.5</v>
      </c>
      <c r="AR89" s="12"/>
      <c r="AS89" s="12">
        <f t="shared" si="22"/>
        <v>95.5</v>
      </c>
      <c r="AT89" s="12">
        <f t="shared" si="22"/>
        <v>76.900000000000006</v>
      </c>
      <c r="AU89" s="12">
        <f t="shared" si="22"/>
        <v>54.400000000000006</v>
      </c>
      <c r="AV89" s="12">
        <f t="shared" si="20"/>
        <v>96.7</v>
      </c>
      <c r="AW89" s="12">
        <f t="shared" si="20"/>
        <v>83.3</v>
      </c>
      <c r="AX89" s="12">
        <f t="shared" si="20"/>
        <v>0</v>
      </c>
      <c r="AY89" s="12"/>
      <c r="AZ89" s="12">
        <f t="shared" si="14"/>
        <v>25.700000000000003</v>
      </c>
      <c r="BA89" s="12">
        <f t="shared" si="15"/>
        <v>100</v>
      </c>
      <c r="BB89" s="12"/>
      <c r="BC89" s="12">
        <f t="shared" si="16"/>
        <v>80.7</v>
      </c>
      <c r="BD89" s="12">
        <f t="shared" si="17"/>
        <v>0</v>
      </c>
      <c r="BE89" s="12">
        <f t="shared" si="18"/>
        <v>48.8</v>
      </c>
    </row>
    <row r="90" spans="1:57" ht="15.75" customHeight="1">
      <c r="A90" s="1" t="s">
        <v>185</v>
      </c>
      <c r="B90" s="3" t="s">
        <v>81</v>
      </c>
      <c r="C90" s="4" t="s">
        <v>86</v>
      </c>
      <c r="D90" s="4">
        <v>15</v>
      </c>
      <c r="E90" s="4">
        <v>512</v>
      </c>
      <c r="F90" s="4">
        <v>15</v>
      </c>
      <c r="G90" s="4">
        <v>512</v>
      </c>
      <c r="H90" s="4">
        <v>0.42599999999999999</v>
      </c>
      <c r="I90" s="4">
        <v>15.2</v>
      </c>
      <c r="J90" s="4">
        <v>0</v>
      </c>
      <c r="K90" s="4">
        <v>0.59799999999999998</v>
      </c>
      <c r="L90" s="4">
        <v>0.153</v>
      </c>
      <c r="M90" s="4">
        <v>0.21099999999999999</v>
      </c>
      <c r="N90" s="4">
        <v>0.124</v>
      </c>
      <c r="O90" s="4">
        <v>0.11</v>
      </c>
      <c r="P90" s="4">
        <v>0.40200000000000002</v>
      </c>
      <c r="Q90" s="4">
        <v>0</v>
      </c>
      <c r="R90" s="4">
        <v>0.40799999999999997</v>
      </c>
      <c r="S90" s="4">
        <v>0.71899999999999997</v>
      </c>
      <c r="T90" s="4">
        <v>0.29499999999999998</v>
      </c>
      <c r="U90" s="4">
        <v>0.308</v>
      </c>
      <c r="V90" s="4">
        <v>0.30399999999999999</v>
      </c>
      <c r="W90" s="4">
        <v>0.45200000000000001</v>
      </c>
      <c r="X90" s="4">
        <v>0</v>
      </c>
      <c r="Y90" s="4">
        <v>0.52900000000000003</v>
      </c>
      <c r="Z90" s="4">
        <v>0.86799999999999999</v>
      </c>
      <c r="AA90" s="4">
        <v>0</v>
      </c>
      <c r="AB90" s="4">
        <v>9.5000000000000001E-2</v>
      </c>
      <c r="AC90" s="4">
        <v>0.375</v>
      </c>
      <c r="AD90" s="10">
        <f t="shared" si="12"/>
        <v>0.66527800000000004</v>
      </c>
      <c r="AE90" s="9"/>
      <c r="AF90" s="9"/>
      <c r="AG90" s="12">
        <f t="shared" si="13"/>
        <v>15.299999999999999</v>
      </c>
      <c r="AH90" s="12">
        <f t="shared" si="13"/>
        <v>44.800000000000004</v>
      </c>
      <c r="AI90" s="12">
        <f t="shared" si="13"/>
        <v>56.399999999999991</v>
      </c>
      <c r="AJ90" s="12">
        <f t="shared" si="13"/>
        <v>59.599999999999994</v>
      </c>
      <c r="AK90" s="12"/>
      <c r="AL90" s="12">
        <f t="shared" si="21"/>
        <v>42.3</v>
      </c>
      <c r="AM90" s="12">
        <f t="shared" si="21"/>
        <v>41.6</v>
      </c>
      <c r="AN90" s="12">
        <f t="shared" si="21"/>
        <v>39.1</v>
      </c>
      <c r="AO90" s="12">
        <f t="shared" si="19"/>
        <v>67.900000000000006</v>
      </c>
      <c r="AP90" s="12">
        <f t="shared" si="19"/>
        <v>66</v>
      </c>
      <c r="AQ90" s="12">
        <f t="shared" si="19"/>
        <v>58.3</v>
      </c>
      <c r="AR90" s="12"/>
      <c r="AS90" s="12">
        <f t="shared" si="22"/>
        <v>24.3</v>
      </c>
      <c r="AT90" s="12">
        <f t="shared" si="22"/>
        <v>73</v>
      </c>
      <c r="AU90" s="12">
        <f t="shared" si="22"/>
        <v>22.400000000000002</v>
      </c>
      <c r="AV90" s="12">
        <f t="shared" si="20"/>
        <v>43.5</v>
      </c>
      <c r="AW90" s="12">
        <f t="shared" si="20"/>
        <v>44.800000000000004</v>
      </c>
      <c r="AX90" s="12">
        <f t="shared" si="20"/>
        <v>94.199999999999989</v>
      </c>
      <c r="AY90" s="12"/>
      <c r="AZ90" s="12">
        <f t="shared" si="14"/>
        <v>67.400000000000006</v>
      </c>
      <c r="BA90" s="12">
        <f t="shared" si="15"/>
        <v>60.9</v>
      </c>
      <c r="BB90" s="12"/>
      <c r="BC90" s="12">
        <f t="shared" si="16"/>
        <v>25</v>
      </c>
      <c r="BD90" s="12">
        <f t="shared" si="17"/>
        <v>71.099999999999994</v>
      </c>
      <c r="BE90" s="12">
        <f t="shared" si="18"/>
        <v>66.699999999999989</v>
      </c>
    </row>
    <row r="91" spans="1:57" ht="15.75" customHeight="1">
      <c r="A91" s="1" t="s">
        <v>186</v>
      </c>
      <c r="B91" s="3" t="s">
        <v>85</v>
      </c>
      <c r="C91" s="4" t="s">
        <v>124</v>
      </c>
      <c r="D91" s="4">
        <v>20</v>
      </c>
      <c r="E91" s="4">
        <v>493</v>
      </c>
      <c r="F91" s="4">
        <v>20</v>
      </c>
      <c r="G91" s="4">
        <v>493</v>
      </c>
      <c r="H91" s="4">
        <v>0.39900000000000002</v>
      </c>
      <c r="I91" s="4">
        <v>15.1</v>
      </c>
      <c r="J91" s="4">
        <v>0</v>
      </c>
      <c r="K91" s="4">
        <v>0.55100000000000005</v>
      </c>
      <c r="L91" s="4">
        <v>0.17399999999999999</v>
      </c>
      <c r="M91" s="4">
        <v>0.219</v>
      </c>
      <c r="N91" s="4">
        <v>8.4000000000000005E-2</v>
      </c>
      <c r="O91" s="4">
        <v>7.2999999999999995E-2</v>
      </c>
      <c r="P91" s="4">
        <v>0.44900000000000001</v>
      </c>
      <c r="Q91" s="4">
        <v>0</v>
      </c>
      <c r="R91" s="4">
        <v>0.439</v>
      </c>
      <c r="S91" s="4">
        <v>0.74199999999999999</v>
      </c>
      <c r="T91" s="4">
        <v>0.41</v>
      </c>
      <c r="U91" s="4">
        <v>0.26700000000000002</v>
      </c>
      <c r="V91" s="4">
        <v>0</v>
      </c>
      <c r="W91" s="4">
        <v>0.35</v>
      </c>
      <c r="X91" s="4">
        <v>0</v>
      </c>
      <c r="Y91" s="4">
        <v>0.67400000000000004</v>
      </c>
      <c r="Z91" s="4">
        <v>1</v>
      </c>
      <c r="AA91" s="4">
        <v>0</v>
      </c>
      <c r="AB91" s="4">
        <v>0.188</v>
      </c>
      <c r="AC91" s="4">
        <v>0.33300000000000002</v>
      </c>
      <c r="AD91" s="10">
        <f t="shared" si="12"/>
        <v>0.82037400000000005</v>
      </c>
      <c r="AE91" s="9"/>
      <c r="AF91" s="9"/>
      <c r="AG91" s="12">
        <f t="shared" si="13"/>
        <v>22.400000000000002</v>
      </c>
      <c r="AH91" s="12">
        <f t="shared" si="13"/>
        <v>44.2</v>
      </c>
      <c r="AI91" s="12">
        <f t="shared" si="13"/>
        <v>37.1</v>
      </c>
      <c r="AJ91" s="12">
        <f t="shared" si="13"/>
        <v>58.3</v>
      </c>
      <c r="AK91" s="12"/>
      <c r="AL91" s="12">
        <f t="shared" si="21"/>
        <v>31.4</v>
      </c>
      <c r="AM91" s="12">
        <f t="shared" si="21"/>
        <v>48</v>
      </c>
      <c r="AN91" s="12">
        <f t="shared" si="21"/>
        <v>44.800000000000004</v>
      </c>
      <c r="AO91" s="12">
        <f t="shared" si="19"/>
        <v>47.4</v>
      </c>
      <c r="AP91" s="12">
        <f t="shared" si="19"/>
        <v>48.699999999999996</v>
      </c>
      <c r="AQ91" s="12">
        <f t="shared" si="19"/>
        <v>69.199999999999989</v>
      </c>
      <c r="AR91" s="12"/>
      <c r="AS91" s="12">
        <f t="shared" si="22"/>
        <v>35.199999999999996</v>
      </c>
      <c r="AT91" s="12">
        <f t="shared" si="22"/>
        <v>77.5</v>
      </c>
      <c r="AU91" s="12">
        <f t="shared" si="22"/>
        <v>51.2</v>
      </c>
      <c r="AV91" s="12">
        <f t="shared" si="20"/>
        <v>37.1</v>
      </c>
      <c r="AW91" s="12">
        <f t="shared" si="20"/>
        <v>0</v>
      </c>
      <c r="AX91" s="12">
        <f t="shared" si="20"/>
        <v>72.399999999999991</v>
      </c>
      <c r="AY91" s="12"/>
      <c r="AZ91" s="12">
        <f t="shared" si="14"/>
        <v>45.599999999999994</v>
      </c>
      <c r="BA91" s="12">
        <f t="shared" si="15"/>
        <v>37.9</v>
      </c>
      <c r="BB91" s="12"/>
      <c r="BC91" s="12">
        <f t="shared" si="16"/>
        <v>53.2</v>
      </c>
      <c r="BD91" s="12">
        <f t="shared" si="17"/>
        <v>58.3</v>
      </c>
      <c r="BE91" s="12">
        <f t="shared" si="18"/>
        <v>28.299999999999997</v>
      </c>
    </row>
    <row r="92" spans="1:57" ht="15.75" customHeight="1">
      <c r="A92" s="1" t="s">
        <v>187</v>
      </c>
      <c r="B92" s="3" t="s">
        <v>88</v>
      </c>
      <c r="C92" s="4" t="s">
        <v>86</v>
      </c>
      <c r="D92" s="4">
        <v>25</v>
      </c>
      <c r="E92" s="4">
        <v>492</v>
      </c>
      <c r="F92" s="4">
        <v>25</v>
      </c>
      <c r="G92" s="4">
        <v>492</v>
      </c>
      <c r="H92" s="4">
        <v>0.44400000000000001</v>
      </c>
      <c r="I92" s="4">
        <v>8.1999999999999993</v>
      </c>
      <c r="J92" s="4">
        <v>0</v>
      </c>
      <c r="K92" s="4">
        <v>0.92500000000000004</v>
      </c>
      <c r="L92" s="4">
        <v>0.374</v>
      </c>
      <c r="M92" s="4">
        <v>0.26700000000000002</v>
      </c>
      <c r="N92" s="4">
        <v>0.17599999999999999</v>
      </c>
      <c r="O92" s="4">
        <v>0.107</v>
      </c>
      <c r="P92" s="4">
        <v>7.4999999999999997E-2</v>
      </c>
      <c r="Q92" s="4">
        <v>0</v>
      </c>
      <c r="R92" s="4">
        <v>0.46200000000000002</v>
      </c>
      <c r="S92" s="4">
        <v>0.61399999999999999</v>
      </c>
      <c r="T92" s="4">
        <v>0.4</v>
      </c>
      <c r="U92" s="4">
        <v>0.24199999999999999</v>
      </c>
      <c r="V92" s="4">
        <v>0.45</v>
      </c>
      <c r="W92" s="4">
        <v>0.214</v>
      </c>
      <c r="X92" s="4">
        <v>0</v>
      </c>
      <c r="Y92" s="4">
        <v>0.82499999999999996</v>
      </c>
      <c r="Z92" s="4">
        <v>1</v>
      </c>
      <c r="AA92" s="4">
        <v>0</v>
      </c>
      <c r="AB92" s="4">
        <v>7.0999999999999994E-2</v>
      </c>
      <c r="AC92" s="4">
        <v>0</v>
      </c>
      <c r="AD92" s="10">
        <f t="shared" si="12"/>
        <v>0.8381249999999999</v>
      </c>
      <c r="AE92" s="9"/>
      <c r="AF92" s="9"/>
      <c r="AG92" s="12">
        <f t="shared" si="13"/>
        <v>31.4</v>
      </c>
      <c r="AH92" s="12">
        <f t="shared" si="13"/>
        <v>43.5</v>
      </c>
      <c r="AI92" s="12">
        <f t="shared" si="13"/>
        <v>65.3</v>
      </c>
      <c r="AJ92" s="12">
        <f t="shared" si="13"/>
        <v>19.8</v>
      </c>
      <c r="AK92" s="12"/>
      <c r="AL92" s="12">
        <f t="shared" si="21"/>
        <v>81.399999999999991</v>
      </c>
      <c r="AM92" s="12">
        <f t="shared" si="21"/>
        <v>86.5</v>
      </c>
      <c r="AN92" s="12">
        <f t="shared" si="21"/>
        <v>58.9</v>
      </c>
      <c r="AO92" s="12">
        <f t="shared" si="19"/>
        <v>87.1</v>
      </c>
      <c r="AP92" s="12">
        <f t="shared" si="19"/>
        <v>65.3</v>
      </c>
      <c r="AQ92" s="12">
        <f t="shared" si="19"/>
        <v>19.2</v>
      </c>
      <c r="AR92" s="12"/>
      <c r="AS92" s="12">
        <f t="shared" si="22"/>
        <v>44.800000000000004</v>
      </c>
      <c r="AT92" s="12">
        <f t="shared" si="22"/>
        <v>35.199999999999996</v>
      </c>
      <c r="AU92" s="12">
        <f t="shared" si="22"/>
        <v>46.7</v>
      </c>
      <c r="AV92" s="12">
        <f t="shared" si="20"/>
        <v>30.7</v>
      </c>
      <c r="AW92" s="12">
        <f t="shared" si="20"/>
        <v>81.399999999999991</v>
      </c>
      <c r="AX92" s="12">
        <f t="shared" si="20"/>
        <v>26.900000000000002</v>
      </c>
      <c r="AY92" s="12"/>
      <c r="AZ92" s="12">
        <f t="shared" si="14"/>
        <v>14.799999999999997</v>
      </c>
      <c r="BA92" s="12">
        <f t="shared" si="15"/>
        <v>37.9</v>
      </c>
      <c r="BB92" s="12"/>
      <c r="BC92" s="12">
        <f t="shared" si="16"/>
        <v>20.5</v>
      </c>
      <c r="BD92" s="12">
        <f t="shared" si="17"/>
        <v>0</v>
      </c>
      <c r="BE92" s="12">
        <f t="shared" si="18"/>
        <v>22.5</v>
      </c>
    </row>
    <row r="93" spans="1:57" ht="15.75" customHeight="1">
      <c r="A93" s="1" t="s">
        <v>188</v>
      </c>
      <c r="B93" s="3" t="s">
        <v>106</v>
      </c>
      <c r="C93" s="4" t="s">
        <v>86</v>
      </c>
      <c r="D93" s="4">
        <v>40</v>
      </c>
      <c r="E93" s="4">
        <v>487</v>
      </c>
      <c r="F93" s="4">
        <v>40</v>
      </c>
      <c r="G93" s="4">
        <v>487</v>
      </c>
      <c r="H93" s="4">
        <v>0.45300000000000001</v>
      </c>
      <c r="I93" s="4">
        <v>17.7</v>
      </c>
      <c r="J93" s="4">
        <v>0</v>
      </c>
      <c r="K93" s="4">
        <v>0.52700000000000002</v>
      </c>
      <c r="L93" s="4">
        <v>6.8000000000000005E-2</v>
      </c>
      <c r="M93" s="4">
        <v>0.14899999999999999</v>
      </c>
      <c r="N93" s="4">
        <v>0.14199999999999999</v>
      </c>
      <c r="O93" s="4">
        <v>0.16900000000000001</v>
      </c>
      <c r="P93" s="4">
        <v>0.47299999999999998</v>
      </c>
      <c r="Q93" s="4">
        <v>0</v>
      </c>
      <c r="R93" s="4">
        <v>0.46200000000000002</v>
      </c>
      <c r="S93" s="4">
        <v>0.6</v>
      </c>
      <c r="T93" s="4">
        <v>0.36399999999999999</v>
      </c>
      <c r="U93" s="4">
        <v>0.52400000000000002</v>
      </c>
      <c r="V93" s="4">
        <v>0.44</v>
      </c>
      <c r="W93" s="4">
        <v>0.443</v>
      </c>
      <c r="X93" s="4">
        <v>0</v>
      </c>
      <c r="Y93" s="4">
        <v>0.66700000000000004</v>
      </c>
      <c r="Z93" s="4">
        <v>1</v>
      </c>
      <c r="AA93" s="4">
        <v>0</v>
      </c>
      <c r="AB93" s="4">
        <v>0.2</v>
      </c>
      <c r="AC93" s="4">
        <v>0.42899999999999999</v>
      </c>
      <c r="AD93" s="10">
        <f t="shared" si="12"/>
        <v>0.82450899999999994</v>
      </c>
      <c r="AE93" s="9"/>
      <c r="AF93" s="9"/>
      <c r="AG93" s="12">
        <f t="shared" si="13"/>
        <v>80.100000000000009</v>
      </c>
      <c r="AH93" s="12">
        <f t="shared" si="13"/>
        <v>42.9</v>
      </c>
      <c r="AI93" s="12">
        <f t="shared" si="13"/>
        <v>67.300000000000011</v>
      </c>
      <c r="AJ93" s="12">
        <f t="shared" si="13"/>
        <v>82</v>
      </c>
      <c r="AK93" s="12"/>
      <c r="AL93" s="12">
        <f t="shared" si="21"/>
        <v>28.199999999999996</v>
      </c>
      <c r="AM93" s="12">
        <f t="shared" si="21"/>
        <v>12.8</v>
      </c>
      <c r="AN93" s="12">
        <f t="shared" si="21"/>
        <v>22.400000000000002</v>
      </c>
      <c r="AO93" s="12">
        <f t="shared" si="19"/>
        <v>76.2</v>
      </c>
      <c r="AP93" s="12">
        <f t="shared" si="19"/>
        <v>90.3</v>
      </c>
      <c r="AQ93" s="12">
        <f t="shared" si="19"/>
        <v>71.7</v>
      </c>
      <c r="AR93" s="12"/>
      <c r="AS93" s="12">
        <f t="shared" si="22"/>
        <v>44.800000000000004</v>
      </c>
      <c r="AT93" s="12">
        <f t="shared" si="22"/>
        <v>30.099999999999998</v>
      </c>
      <c r="AU93" s="12">
        <f t="shared" si="22"/>
        <v>36.5</v>
      </c>
      <c r="AV93" s="12">
        <f t="shared" si="20"/>
        <v>92.300000000000011</v>
      </c>
      <c r="AW93" s="12">
        <f t="shared" si="20"/>
        <v>80.100000000000009</v>
      </c>
      <c r="AX93" s="12">
        <f t="shared" si="20"/>
        <v>92.9</v>
      </c>
      <c r="AY93" s="12"/>
      <c r="AZ93" s="12">
        <f t="shared" si="14"/>
        <v>50</v>
      </c>
      <c r="BA93" s="12">
        <f t="shared" si="15"/>
        <v>37.9</v>
      </c>
      <c r="BB93" s="12"/>
      <c r="BC93" s="12">
        <f t="shared" si="16"/>
        <v>57.599999999999994</v>
      </c>
      <c r="BD93" s="12">
        <f t="shared" si="17"/>
        <v>78.2</v>
      </c>
      <c r="BE93" s="12">
        <f t="shared" si="18"/>
        <v>25</v>
      </c>
    </row>
    <row r="94" spans="1:57" ht="15.75" customHeight="1">
      <c r="A94" s="1" t="s">
        <v>189</v>
      </c>
      <c r="B94" s="3" t="s">
        <v>115</v>
      </c>
      <c r="C94" s="4" t="s">
        <v>86</v>
      </c>
      <c r="D94" s="4">
        <v>32</v>
      </c>
      <c r="E94" s="4">
        <v>464</v>
      </c>
      <c r="F94" s="4">
        <v>32</v>
      </c>
      <c r="G94" s="4">
        <v>464</v>
      </c>
      <c r="H94" s="4">
        <v>0.49399999999999999</v>
      </c>
      <c r="I94" s="4">
        <v>11.9</v>
      </c>
      <c r="J94" s="4">
        <v>0</v>
      </c>
      <c r="K94" s="4">
        <v>0.63</v>
      </c>
      <c r="L94" s="4">
        <v>0.24</v>
      </c>
      <c r="M94" s="4">
        <v>0.35099999999999998</v>
      </c>
      <c r="N94" s="4">
        <v>2.5999999999999999E-2</v>
      </c>
      <c r="O94" s="4">
        <v>1.9E-2</v>
      </c>
      <c r="P94" s="4">
        <v>0.37</v>
      </c>
      <c r="Q94" s="4">
        <v>0</v>
      </c>
      <c r="R94" s="4">
        <v>0.505</v>
      </c>
      <c r="S94" s="4">
        <v>0.70299999999999996</v>
      </c>
      <c r="T94" s="4">
        <v>0.37</v>
      </c>
      <c r="U94" s="4">
        <v>0.5</v>
      </c>
      <c r="V94" s="4">
        <v>0.33300000000000002</v>
      </c>
      <c r="W94" s="4">
        <v>0.47399999999999998</v>
      </c>
      <c r="X94" s="4">
        <v>0</v>
      </c>
      <c r="Y94" s="4">
        <v>0.69399999999999995</v>
      </c>
      <c r="Z94" s="4">
        <v>1</v>
      </c>
      <c r="AA94" s="4">
        <v>0</v>
      </c>
      <c r="AB94" s="4">
        <v>0.316</v>
      </c>
      <c r="AC94" s="4">
        <v>0.55600000000000005</v>
      </c>
      <c r="AD94" s="10">
        <f t="shared" si="12"/>
        <v>0.80722000000000005</v>
      </c>
      <c r="AE94" s="9"/>
      <c r="AF94" s="9"/>
      <c r="AG94" s="12">
        <f t="shared" si="13"/>
        <v>46.7</v>
      </c>
      <c r="AH94" s="12">
        <f t="shared" si="13"/>
        <v>42.3</v>
      </c>
      <c r="AI94" s="12">
        <f t="shared" si="13"/>
        <v>83.3</v>
      </c>
      <c r="AJ94" s="12">
        <f t="shared" si="13"/>
        <v>35.799999999999997</v>
      </c>
      <c r="AK94" s="12"/>
      <c r="AL94" s="12">
        <f t="shared" si="21"/>
        <v>51.2</v>
      </c>
      <c r="AM94" s="12">
        <f t="shared" si="21"/>
        <v>67.300000000000011</v>
      </c>
      <c r="AN94" s="12">
        <f t="shared" si="21"/>
        <v>76.900000000000006</v>
      </c>
      <c r="AO94" s="12">
        <f t="shared" si="19"/>
        <v>15.299999999999999</v>
      </c>
      <c r="AP94" s="12">
        <f t="shared" si="19"/>
        <v>16.600000000000001</v>
      </c>
      <c r="AQ94" s="12">
        <f t="shared" si="19"/>
        <v>49.3</v>
      </c>
      <c r="AR94" s="12"/>
      <c r="AS94" s="12">
        <f t="shared" si="22"/>
        <v>67.900000000000006</v>
      </c>
      <c r="AT94" s="12">
        <f t="shared" si="22"/>
        <v>65.3</v>
      </c>
      <c r="AU94" s="12">
        <f t="shared" si="22"/>
        <v>38.4</v>
      </c>
      <c r="AV94" s="12">
        <f t="shared" si="20"/>
        <v>83.899999999999991</v>
      </c>
      <c r="AW94" s="12">
        <f t="shared" si="20"/>
        <v>50</v>
      </c>
      <c r="AX94" s="12">
        <f t="shared" si="20"/>
        <v>96.1</v>
      </c>
      <c r="AY94" s="12"/>
      <c r="AZ94" s="12">
        <f t="shared" si="14"/>
        <v>43.600000000000009</v>
      </c>
      <c r="BA94" s="12">
        <f t="shared" si="15"/>
        <v>37.9</v>
      </c>
      <c r="BB94" s="12"/>
      <c r="BC94" s="12">
        <f t="shared" si="16"/>
        <v>80.100000000000009</v>
      </c>
      <c r="BD94" s="12">
        <f t="shared" si="17"/>
        <v>94.199999999999989</v>
      </c>
      <c r="BE94" s="12">
        <f t="shared" si="18"/>
        <v>30.800000000000011</v>
      </c>
    </row>
    <row r="95" spans="1:57" ht="15.75" customHeight="1">
      <c r="A95" s="1" t="s">
        <v>190</v>
      </c>
      <c r="B95" s="3" t="s">
        <v>104</v>
      </c>
      <c r="C95" s="4" t="s">
        <v>97</v>
      </c>
      <c r="D95" s="4">
        <v>38</v>
      </c>
      <c r="E95" s="4">
        <v>459</v>
      </c>
      <c r="F95" s="4">
        <v>38</v>
      </c>
      <c r="G95" s="4">
        <v>459</v>
      </c>
      <c r="H95" s="4">
        <v>0.40899999999999997</v>
      </c>
      <c r="I95" s="4">
        <v>13.5</v>
      </c>
      <c r="J95" s="4">
        <v>0</v>
      </c>
      <c r="K95" s="4">
        <v>0.56100000000000005</v>
      </c>
      <c r="L95" s="4">
        <v>0.26500000000000001</v>
      </c>
      <c r="M95" s="4">
        <v>0.24199999999999999</v>
      </c>
      <c r="N95" s="4">
        <v>2.3E-2</v>
      </c>
      <c r="O95" s="4">
        <v>0.03</v>
      </c>
      <c r="P95" s="4">
        <v>0.439</v>
      </c>
      <c r="Q95" s="4">
        <v>0</v>
      </c>
      <c r="R95" s="4">
        <v>0.52700000000000002</v>
      </c>
      <c r="S95" s="4">
        <v>0.54300000000000004</v>
      </c>
      <c r="T95" s="4">
        <v>0.56299999999999994</v>
      </c>
      <c r="U95" s="4">
        <v>0</v>
      </c>
      <c r="V95" s="4">
        <v>0.5</v>
      </c>
      <c r="W95" s="4">
        <v>0.25900000000000001</v>
      </c>
      <c r="X95" s="4">
        <v>0</v>
      </c>
      <c r="Y95" s="4">
        <v>0.84599999999999997</v>
      </c>
      <c r="Z95" s="4">
        <v>1</v>
      </c>
      <c r="AA95" s="4">
        <v>0</v>
      </c>
      <c r="AB95" s="4">
        <v>0.155</v>
      </c>
      <c r="AC95" s="4">
        <v>0.222</v>
      </c>
      <c r="AD95" s="10">
        <f t="shared" si="12"/>
        <v>0.91360600000000003</v>
      </c>
      <c r="AE95" s="9"/>
      <c r="AF95" s="9"/>
      <c r="AG95" s="12">
        <f t="shared" si="13"/>
        <v>65.3</v>
      </c>
      <c r="AH95" s="12">
        <f t="shared" si="13"/>
        <v>41.6</v>
      </c>
      <c r="AI95" s="12">
        <f t="shared" si="13"/>
        <v>44.800000000000004</v>
      </c>
      <c r="AJ95" s="12">
        <f t="shared" si="13"/>
        <v>46.1</v>
      </c>
      <c r="AK95" s="12"/>
      <c r="AL95" s="12">
        <f t="shared" si="21"/>
        <v>37.799999999999997</v>
      </c>
      <c r="AM95" s="12">
        <f t="shared" si="21"/>
        <v>73.7</v>
      </c>
      <c r="AN95" s="12">
        <f t="shared" si="21"/>
        <v>52.5</v>
      </c>
      <c r="AO95" s="12">
        <f t="shared" si="19"/>
        <v>12.8</v>
      </c>
      <c r="AP95" s="12">
        <f t="shared" si="19"/>
        <v>19.8</v>
      </c>
      <c r="AQ95" s="12">
        <f t="shared" si="19"/>
        <v>62.8</v>
      </c>
      <c r="AR95" s="12"/>
      <c r="AS95" s="12">
        <f t="shared" si="22"/>
        <v>76.900000000000006</v>
      </c>
      <c r="AT95" s="12">
        <f t="shared" si="22"/>
        <v>19.8</v>
      </c>
      <c r="AU95" s="12">
        <f t="shared" si="22"/>
        <v>95.5</v>
      </c>
      <c r="AV95" s="12">
        <f t="shared" si="20"/>
        <v>0</v>
      </c>
      <c r="AW95" s="12">
        <f t="shared" si="20"/>
        <v>85.8</v>
      </c>
      <c r="AX95" s="12">
        <f t="shared" si="20"/>
        <v>35.799999999999997</v>
      </c>
      <c r="AY95" s="12"/>
      <c r="AZ95" s="12">
        <f t="shared" si="14"/>
        <v>12.900000000000006</v>
      </c>
      <c r="BA95" s="12">
        <f t="shared" si="15"/>
        <v>37.9</v>
      </c>
      <c r="BB95" s="12"/>
      <c r="BC95" s="12">
        <f t="shared" si="16"/>
        <v>46.7</v>
      </c>
      <c r="BD95" s="12">
        <f t="shared" si="17"/>
        <v>37.1</v>
      </c>
      <c r="BE95" s="12">
        <f t="shared" si="18"/>
        <v>7.0999999999999943</v>
      </c>
    </row>
    <row r="96" spans="1:57" ht="15.75" customHeight="1">
      <c r="A96" s="1" t="s">
        <v>192</v>
      </c>
      <c r="B96" s="3" t="s">
        <v>83</v>
      </c>
      <c r="C96" s="4" t="s">
        <v>8</v>
      </c>
      <c r="D96" s="4">
        <v>26</v>
      </c>
      <c r="E96" s="4">
        <v>447</v>
      </c>
      <c r="F96" s="4">
        <v>26</v>
      </c>
      <c r="G96" s="4">
        <v>447</v>
      </c>
      <c r="H96" s="4">
        <v>0.40200000000000002</v>
      </c>
      <c r="I96" s="4">
        <v>16.600000000000001</v>
      </c>
      <c r="J96" s="4">
        <v>0</v>
      </c>
      <c r="K96" s="4">
        <v>0.504</v>
      </c>
      <c r="L96" s="4">
        <v>0.154</v>
      </c>
      <c r="M96" s="4">
        <v>0.16200000000000001</v>
      </c>
      <c r="N96" s="4">
        <v>5.0999999999999997E-2</v>
      </c>
      <c r="O96" s="4">
        <v>0.13700000000000001</v>
      </c>
      <c r="P96" s="4">
        <v>0.496</v>
      </c>
      <c r="Q96" s="4">
        <v>0</v>
      </c>
      <c r="R96" s="4">
        <v>0.50800000000000001</v>
      </c>
      <c r="S96" s="4">
        <v>0.61099999999999999</v>
      </c>
      <c r="T96" s="4">
        <v>0.42099999999999999</v>
      </c>
      <c r="U96" s="4">
        <v>0.83299999999999996</v>
      </c>
      <c r="V96" s="4">
        <v>0.375</v>
      </c>
      <c r="W96" s="4">
        <v>0.29299999999999998</v>
      </c>
      <c r="X96" s="4">
        <v>0</v>
      </c>
      <c r="Y96" s="4">
        <v>0.7</v>
      </c>
      <c r="Z96" s="4">
        <v>0.94099999999999995</v>
      </c>
      <c r="AA96" s="4">
        <v>0</v>
      </c>
      <c r="AB96" s="4">
        <v>0.48299999999999998</v>
      </c>
      <c r="AC96" s="4">
        <v>0.35699999999999998</v>
      </c>
      <c r="AD96" s="10">
        <f t="shared" si="12"/>
        <v>0.81953600000000004</v>
      </c>
      <c r="AE96" s="9"/>
      <c r="AF96" s="9"/>
      <c r="AG96" s="12">
        <f t="shared" si="13"/>
        <v>32.6</v>
      </c>
      <c r="AH96" s="12">
        <f t="shared" si="13"/>
        <v>40.300000000000004</v>
      </c>
      <c r="AI96" s="12">
        <f t="shared" si="13"/>
        <v>40.300000000000004</v>
      </c>
      <c r="AJ96" s="12">
        <f t="shared" si="13"/>
        <v>71.7</v>
      </c>
      <c r="AK96" s="12"/>
      <c r="AL96" s="12">
        <f t="shared" si="21"/>
        <v>26.200000000000003</v>
      </c>
      <c r="AM96" s="12">
        <f t="shared" si="21"/>
        <v>43.5</v>
      </c>
      <c r="AN96" s="12">
        <f t="shared" si="21"/>
        <v>28.799999999999997</v>
      </c>
      <c r="AO96" s="12">
        <f t="shared" si="19"/>
        <v>29.4</v>
      </c>
      <c r="AP96" s="12">
        <f t="shared" si="19"/>
        <v>80.7</v>
      </c>
      <c r="AQ96" s="12">
        <f t="shared" si="19"/>
        <v>74.3</v>
      </c>
      <c r="AR96" s="12"/>
      <c r="AS96" s="12">
        <f t="shared" si="22"/>
        <v>69.8</v>
      </c>
      <c r="AT96" s="12">
        <f t="shared" si="22"/>
        <v>33.900000000000006</v>
      </c>
      <c r="AU96" s="12">
        <f t="shared" si="22"/>
        <v>58.3</v>
      </c>
      <c r="AV96" s="12">
        <f t="shared" si="20"/>
        <v>99.3</v>
      </c>
      <c r="AW96" s="12">
        <f t="shared" si="20"/>
        <v>62.1</v>
      </c>
      <c r="AX96" s="12">
        <f t="shared" si="20"/>
        <v>48</v>
      </c>
      <c r="AY96" s="12"/>
      <c r="AZ96" s="12">
        <f t="shared" si="14"/>
        <v>41.1</v>
      </c>
      <c r="BA96" s="12">
        <f t="shared" si="15"/>
        <v>49.4</v>
      </c>
      <c r="BB96" s="12"/>
      <c r="BC96" s="12">
        <f t="shared" si="16"/>
        <v>91.600000000000009</v>
      </c>
      <c r="BD96" s="12">
        <f t="shared" si="17"/>
        <v>69.199999999999989</v>
      </c>
      <c r="BE96" s="12">
        <f t="shared" si="18"/>
        <v>29.5</v>
      </c>
    </row>
    <row r="97" spans="1:57" ht="15.75" customHeight="1">
      <c r="A97" s="1" t="s">
        <v>191</v>
      </c>
      <c r="B97" s="3" t="s">
        <v>99</v>
      </c>
      <c r="C97" s="4" t="s">
        <v>159</v>
      </c>
      <c r="D97" s="4">
        <v>18</v>
      </c>
      <c r="E97" s="4">
        <v>447</v>
      </c>
      <c r="F97" s="4">
        <v>18</v>
      </c>
      <c r="G97" s="4">
        <v>447</v>
      </c>
      <c r="H97" s="4">
        <v>0.42099999999999999</v>
      </c>
      <c r="I97" s="4">
        <v>18.2</v>
      </c>
      <c r="J97" s="4">
        <v>0</v>
      </c>
      <c r="K97" s="4">
        <v>0.44400000000000001</v>
      </c>
      <c r="L97" s="4">
        <v>7.9000000000000001E-2</v>
      </c>
      <c r="M97" s="4">
        <v>0.159</v>
      </c>
      <c r="N97" s="4">
        <v>6.3E-2</v>
      </c>
      <c r="O97" s="4">
        <v>0.14299999999999999</v>
      </c>
      <c r="P97" s="4">
        <v>0.55600000000000005</v>
      </c>
      <c r="Q97" s="4">
        <v>0</v>
      </c>
      <c r="R97" s="4">
        <v>0.5</v>
      </c>
      <c r="S97" s="4">
        <v>0.8</v>
      </c>
      <c r="T97" s="4">
        <v>0.55000000000000004</v>
      </c>
      <c r="U97" s="4">
        <v>0.625</v>
      </c>
      <c r="V97" s="4">
        <v>0.222</v>
      </c>
      <c r="W97" s="4">
        <v>0.35699999999999998</v>
      </c>
      <c r="X97" s="4">
        <v>0</v>
      </c>
      <c r="Y97" s="4">
        <v>0.5</v>
      </c>
      <c r="Z97" s="4">
        <v>0.92</v>
      </c>
      <c r="AA97" s="4">
        <v>0</v>
      </c>
      <c r="AB97" s="4">
        <v>0.22900000000000001</v>
      </c>
      <c r="AC97" s="4">
        <v>0.25</v>
      </c>
      <c r="AD97" s="10">
        <f t="shared" si="12"/>
        <v>0.73352000000000006</v>
      </c>
      <c r="AE97" s="9"/>
      <c r="AF97" s="9"/>
      <c r="AG97" s="12">
        <f t="shared" si="13"/>
        <v>20.5</v>
      </c>
      <c r="AH97" s="12">
        <f t="shared" si="13"/>
        <v>40.300000000000004</v>
      </c>
      <c r="AI97" s="12">
        <f t="shared" si="13"/>
        <v>52.5</v>
      </c>
      <c r="AJ97" s="12">
        <f t="shared" si="13"/>
        <v>85.8</v>
      </c>
      <c r="AK97" s="12"/>
      <c r="AL97" s="12">
        <f t="shared" si="21"/>
        <v>17.299999999999997</v>
      </c>
      <c r="AM97" s="12">
        <f t="shared" si="21"/>
        <v>16.600000000000001</v>
      </c>
      <c r="AN97" s="12">
        <f t="shared" si="21"/>
        <v>27.500000000000004</v>
      </c>
      <c r="AO97" s="12">
        <f t="shared" si="19"/>
        <v>35.199999999999996</v>
      </c>
      <c r="AP97" s="12">
        <f t="shared" si="19"/>
        <v>82.6</v>
      </c>
      <c r="AQ97" s="12">
        <f t="shared" si="19"/>
        <v>83.3</v>
      </c>
      <c r="AR97" s="12"/>
      <c r="AS97" s="12">
        <f t="shared" si="22"/>
        <v>62.1</v>
      </c>
      <c r="AT97" s="12">
        <f t="shared" si="22"/>
        <v>88.4</v>
      </c>
      <c r="AU97" s="12">
        <f t="shared" si="22"/>
        <v>92.300000000000011</v>
      </c>
      <c r="AV97" s="12">
        <f t="shared" si="20"/>
        <v>96.7</v>
      </c>
      <c r="AW97" s="12">
        <f t="shared" si="20"/>
        <v>33.300000000000004</v>
      </c>
      <c r="AX97" s="12">
        <f t="shared" si="20"/>
        <v>75</v>
      </c>
      <c r="AY97" s="12"/>
      <c r="AZ97" s="12">
        <f t="shared" si="14"/>
        <v>69.3</v>
      </c>
      <c r="BA97" s="12">
        <f t="shared" si="15"/>
        <v>52</v>
      </c>
      <c r="BB97" s="12"/>
      <c r="BC97" s="12">
        <f t="shared" si="16"/>
        <v>64.099999999999994</v>
      </c>
      <c r="BD97" s="12">
        <f t="shared" si="17"/>
        <v>40.300000000000004</v>
      </c>
      <c r="BE97" s="12">
        <f t="shared" si="18"/>
        <v>51.300000000000004</v>
      </c>
    </row>
    <row r="98" spans="1:57" ht="15.75" customHeight="1">
      <c r="A98" s="1" t="s">
        <v>193</v>
      </c>
      <c r="B98" s="3" t="s">
        <v>101</v>
      </c>
      <c r="C98" s="4" t="s">
        <v>97</v>
      </c>
      <c r="D98" s="4">
        <v>35</v>
      </c>
      <c r="E98" s="4">
        <v>445</v>
      </c>
      <c r="F98" s="4">
        <v>35</v>
      </c>
      <c r="G98" s="4">
        <v>445</v>
      </c>
      <c r="H98" s="4">
        <v>0.33300000000000002</v>
      </c>
      <c r="I98" s="4">
        <v>18.399999999999999</v>
      </c>
      <c r="J98" s="4">
        <v>0</v>
      </c>
      <c r="K98" s="4">
        <v>0.439</v>
      </c>
      <c r="L98" s="4">
        <v>8.8999999999999996E-2</v>
      </c>
      <c r="M98" s="4">
        <v>0.14599999999999999</v>
      </c>
      <c r="N98" s="4">
        <v>8.8999999999999996E-2</v>
      </c>
      <c r="O98" s="4">
        <v>0.114</v>
      </c>
      <c r="P98" s="4">
        <v>0.56100000000000005</v>
      </c>
      <c r="Q98" s="4">
        <v>0</v>
      </c>
      <c r="R98" s="4">
        <v>0.35199999999999998</v>
      </c>
      <c r="S98" s="4">
        <v>0.72699999999999998</v>
      </c>
      <c r="T98" s="4">
        <v>0.222</v>
      </c>
      <c r="U98" s="4">
        <v>0.182</v>
      </c>
      <c r="V98" s="4">
        <v>0.35699999999999998</v>
      </c>
      <c r="W98" s="4">
        <v>0.31900000000000001</v>
      </c>
      <c r="X98" s="4">
        <v>0</v>
      </c>
      <c r="Y98" s="4">
        <v>0.57899999999999996</v>
      </c>
      <c r="Z98" s="4">
        <v>1</v>
      </c>
      <c r="AA98" s="4">
        <v>0</v>
      </c>
      <c r="AB98" s="4">
        <v>0.26100000000000001</v>
      </c>
      <c r="AC98" s="4">
        <v>0.16700000000000001</v>
      </c>
      <c r="AD98" s="10">
        <f t="shared" si="12"/>
        <v>0.81518100000000004</v>
      </c>
      <c r="AE98" s="9"/>
      <c r="AF98" s="9"/>
      <c r="AG98" s="12">
        <f t="shared" si="13"/>
        <v>55.1</v>
      </c>
      <c r="AH98" s="12">
        <f t="shared" si="13"/>
        <v>39.700000000000003</v>
      </c>
      <c r="AI98" s="12">
        <f t="shared" si="13"/>
        <v>14.099999999999998</v>
      </c>
      <c r="AJ98" s="12">
        <f t="shared" si="13"/>
        <v>86.5</v>
      </c>
      <c r="AK98" s="12"/>
      <c r="AL98" s="12">
        <f t="shared" si="21"/>
        <v>16.600000000000001</v>
      </c>
      <c r="AM98" s="12">
        <f t="shared" si="21"/>
        <v>23</v>
      </c>
      <c r="AN98" s="12">
        <f t="shared" si="21"/>
        <v>21.7</v>
      </c>
      <c r="AO98" s="12">
        <f t="shared" si="19"/>
        <v>48.699999999999996</v>
      </c>
      <c r="AP98" s="12">
        <f t="shared" si="19"/>
        <v>67.300000000000011</v>
      </c>
      <c r="AQ98" s="12">
        <f t="shared" si="19"/>
        <v>83.899999999999991</v>
      </c>
      <c r="AR98" s="12"/>
      <c r="AS98" s="12">
        <f t="shared" si="22"/>
        <v>12.1</v>
      </c>
      <c r="AT98" s="12">
        <f t="shared" si="22"/>
        <v>74.3</v>
      </c>
      <c r="AU98" s="12">
        <f t="shared" si="22"/>
        <v>11.5</v>
      </c>
      <c r="AV98" s="12">
        <f t="shared" si="20"/>
        <v>23.7</v>
      </c>
      <c r="AW98" s="12">
        <f t="shared" si="20"/>
        <v>54.400000000000006</v>
      </c>
      <c r="AX98" s="12">
        <f t="shared" si="20"/>
        <v>55.1</v>
      </c>
      <c r="AY98" s="12"/>
      <c r="AZ98" s="12">
        <f t="shared" si="14"/>
        <v>62.2</v>
      </c>
      <c r="BA98" s="12">
        <f t="shared" si="15"/>
        <v>37.9</v>
      </c>
      <c r="BB98" s="12"/>
      <c r="BC98" s="12">
        <f t="shared" si="16"/>
        <v>72.399999999999991</v>
      </c>
      <c r="BD98" s="12">
        <f t="shared" si="17"/>
        <v>30.7</v>
      </c>
      <c r="BE98" s="12">
        <f t="shared" si="18"/>
        <v>30.200000000000003</v>
      </c>
    </row>
    <row r="99" spans="1:57" ht="15.75" customHeight="1">
      <c r="A99" s="1" t="s">
        <v>194</v>
      </c>
      <c r="B99" s="4" t="s">
        <v>128</v>
      </c>
      <c r="C99" s="4" t="s">
        <v>8</v>
      </c>
      <c r="D99" s="4">
        <v>32</v>
      </c>
      <c r="E99" s="4">
        <v>441</v>
      </c>
      <c r="F99" s="4">
        <v>32</v>
      </c>
      <c r="G99" s="4">
        <v>441</v>
      </c>
      <c r="H99" s="4">
        <v>0.34799999999999998</v>
      </c>
      <c r="I99" s="4">
        <v>13.5</v>
      </c>
      <c r="J99" s="4">
        <v>0</v>
      </c>
      <c r="K99" s="4">
        <v>0.67700000000000005</v>
      </c>
      <c r="L99" s="4">
        <v>0.21099999999999999</v>
      </c>
      <c r="M99" s="4">
        <v>0.217</v>
      </c>
      <c r="N99" s="4">
        <v>0.106</v>
      </c>
      <c r="O99" s="4">
        <v>0.14299999999999999</v>
      </c>
      <c r="P99" s="4">
        <v>0.32300000000000001</v>
      </c>
      <c r="Q99" s="4">
        <v>0</v>
      </c>
      <c r="R99" s="4">
        <v>0.43099999999999999</v>
      </c>
      <c r="S99" s="4">
        <v>0.64700000000000002</v>
      </c>
      <c r="T99" s="4">
        <v>0.4</v>
      </c>
      <c r="U99" s="4">
        <v>0.29399999999999998</v>
      </c>
      <c r="V99" s="4">
        <v>0.26100000000000001</v>
      </c>
      <c r="W99" s="4">
        <v>0.17299999999999999</v>
      </c>
      <c r="X99" s="4">
        <v>0</v>
      </c>
      <c r="Y99" s="4">
        <v>0.63800000000000001</v>
      </c>
      <c r="Z99" s="4">
        <v>0.88900000000000001</v>
      </c>
      <c r="AA99" s="4">
        <v>0</v>
      </c>
      <c r="AB99" s="4">
        <v>0.36499999999999999</v>
      </c>
      <c r="AC99" s="4">
        <v>0.21099999999999999</v>
      </c>
      <c r="AD99" s="10">
        <f t="shared" si="12"/>
        <v>0.71907300000000007</v>
      </c>
      <c r="AE99" s="9"/>
      <c r="AF99" s="9"/>
      <c r="AG99" s="12">
        <f t="shared" si="13"/>
        <v>46.7</v>
      </c>
      <c r="AH99" s="12">
        <f t="shared" si="13"/>
        <v>38.4</v>
      </c>
      <c r="AI99" s="12">
        <f t="shared" si="13"/>
        <v>21.099999999999998</v>
      </c>
      <c r="AJ99" s="12">
        <f t="shared" si="13"/>
        <v>46.1</v>
      </c>
      <c r="AK99" s="12"/>
      <c r="AL99" s="12">
        <f t="shared" si="21"/>
        <v>58.3</v>
      </c>
      <c r="AM99" s="12">
        <f t="shared" si="21"/>
        <v>58.9</v>
      </c>
      <c r="AN99" s="12">
        <f t="shared" si="21"/>
        <v>43.5</v>
      </c>
      <c r="AO99" s="12">
        <f t="shared" si="19"/>
        <v>57.599999999999994</v>
      </c>
      <c r="AP99" s="12">
        <f t="shared" si="19"/>
        <v>82.6</v>
      </c>
      <c r="AQ99" s="12">
        <f t="shared" si="19"/>
        <v>42.3</v>
      </c>
      <c r="AR99" s="12"/>
      <c r="AS99" s="12">
        <f t="shared" si="22"/>
        <v>31.4</v>
      </c>
      <c r="AT99" s="12">
        <f t="shared" si="22"/>
        <v>46.7</v>
      </c>
      <c r="AU99" s="12">
        <f t="shared" si="22"/>
        <v>46.7</v>
      </c>
      <c r="AV99" s="12">
        <f t="shared" si="20"/>
        <v>38.4</v>
      </c>
      <c r="AW99" s="12">
        <f t="shared" si="20"/>
        <v>37.1</v>
      </c>
      <c r="AX99" s="12">
        <f t="shared" si="20"/>
        <v>21.099999999999998</v>
      </c>
      <c r="AY99" s="12"/>
      <c r="AZ99" s="12">
        <f t="shared" si="14"/>
        <v>52.6</v>
      </c>
      <c r="BA99" s="12">
        <f t="shared" si="15"/>
        <v>59</v>
      </c>
      <c r="BB99" s="12"/>
      <c r="BC99" s="12">
        <f t="shared" si="16"/>
        <v>84.6</v>
      </c>
      <c r="BD99" s="12">
        <f t="shared" si="17"/>
        <v>36.5</v>
      </c>
      <c r="BE99" s="12">
        <f t="shared" si="18"/>
        <v>55.8</v>
      </c>
    </row>
    <row r="100" spans="1:57" ht="15.75" customHeight="1">
      <c r="A100" s="1" t="s">
        <v>195</v>
      </c>
      <c r="B100" s="3" t="s">
        <v>110</v>
      </c>
      <c r="C100" s="4" t="s">
        <v>8</v>
      </c>
      <c r="D100" s="4">
        <v>33</v>
      </c>
      <c r="E100" s="4">
        <v>441</v>
      </c>
      <c r="F100" s="4">
        <v>33</v>
      </c>
      <c r="G100" s="4">
        <v>441</v>
      </c>
      <c r="H100" s="4">
        <v>0.28199999999999997</v>
      </c>
      <c r="I100" s="4">
        <v>18.100000000000001</v>
      </c>
      <c r="J100" s="4">
        <v>0</v>
      </c>
      <c r="K100" s="4">
        <v>0.52700000000000002</v>
      </c>
      <c r="L100" s="4">
        <v>7.5999999999999998E-2</v>
      </c>
      <c r="M100" s="4">
        <v>0.122</v>
      </c>
      <c r="N100" s="4">
        <v>0.20599999999999999</v>
      </c>
      <c r="O100" s="4">
        <v>0.122</v>
      </c>
      <c r="P100" s="4">
        <v>0.47299999999999998</v>
      </c>
      <c r="Q100" s="4">
        <v>0</v>
      </c>
      <c r="R100" s="4">
        <v>0.28999999999999998</v>
      </c>
      <c r="S100" s="4">
        <v>0.3</v>
      </c>
      <c r="T100" s="4">
        <v>0.25</v>
      </c>
      <c r="U100" s="4">
        <v>0.29599999999999999</v>
      </c>
      <c r="V100" s="4">
        <v>0.313</v>
      </c>
      <c r="W100" s="4">
        <v>0.27400000000000002</v>
      </c>
      <c r="X100" s="4">
        <v>0</v>
      </c>
      <c r="Y100" s="4">
        <v>0.2</v>
      </c>
      <c r="Z100" s="4">
        <v>0.88200000000000001</v>
      </c>
      <c r="AA100" s="4">
        <v>0</v>
      </c>
      <c r="AB100" s="4">
        <v>9.7000000000000003E-2</v>
      </c>
      <c r="AC100" s="4">
        <v>0</v>
      </c>
      <c r="AD100" s="10">
        <f t="shared" si="12"/>
        <v>0.52258599999999999</v>
      </c>
      <c r="AE100" s="9"/>
      <c r="AF100" s="9"/>
      <c r="AG100" s="12">
        <f t="shared" si="13"/>
        <v>48.699999999999996</v>
      </c>
      <c r="AH100" s="12">
        <f t="shared" si="13"/>
        <v>38.4</v>
      </c>
      <c r="AI100" s="12">
        <f t="shared" si="13"/>
        <v>7.0000000000000009</v>
      </c>
      <c r="AJ100" s="12">
        <f t="shared" si="13"/>
        <v>84.6</v>
      </c>
      <c r="AK100" s="12"/>
      <c r="AL100" s="12">
        <f t="shared" si="21"/>
        <v>28.199999999999996</v>
      </c>
      <c r="AM100" s="12">
        <f t="shared" si="21"/>
        <v>14.099999999999998</v>
      </c>
      <c r="AN100" s="12">
        <f t="shared" si="21"/>
        <v>15.299999999999999</v>
      </c>
      <c r="AO100" s="12">
        <f t="shared" si="19"/>
        <v>94.199999999999989</v>
      </c>
      <c r="AP100" s="12">
        <f t="shared" si="19"/>
        <v>71.7</v>
      </c>
      <c r="AQ100" s="12">
        <f t="shared" si="19"/>
        <v>71.7</v>
      </c>
      <c r="AR100" s="12"/>
      <c r="AS100" s="12">
        <f t="shared" si="22"/>
        <v>8.3000000000000007</v>
      </c>
      <c r="AT100" s="12">
        <f t="shared" si="22"/>
        <v>9.6</v>
      </c>
      <c r="AU100" s="12">
        <f t="shared" si="22"/>
        <v>15.299999999999999</v>
      </c>
      <c r="AV100" s="12">
        <f t="shared" si="20"/>
        <v>40.300000000000004</v>
      </c>
      <c r="AW100" s="12">
        <f t="shared" si="20"/>
        <v>46.7</v>
      </c>
      <c r="AX100" s="12">
        <f t="shared" si="20"/>
        <v>41.6</v>
      </c>
      <c r="AY100" s="12"/>
      <c r="AZ100" s="12">
        <f t="shared" si="14"/>
        <v>93</v>
      </c>
      <c r="BA100" s="12">
        <f t="shared" si="15"/>
        <v>59.699999999999996</v>
      </c>
      <c r="BB100" s="12"/>
      <c r="BC100" s="12">
        <f t="shared" si="16"/>
        <v>25.6</v>
      </c>
      <c r="BD100" s="12">
        <f t="shared" si="17"/>
        <v>0</v>
      </c>
      <c r="BE100" s="12">
        <f t="shared" si="18"/>
        <v>84.7</v>
      </c>
    </row>
    <row r="101" spans="1:57" ht="15.75" customHeight="1">
      <c r="A101" s="1" t="s">
        <v>196</v>
      </c>
      <c r="B101" s="3" t="s">
        <v>93</v>
      </c>
      <c r="C101" s="4" t="s">
        <v>91</v>
      </c>
      <c r="D101" s="4">
        <v>37</v>
      </c>
      <c r="E101" s="4">
        <v>437</v>
      </c>
      <c r="F101" s="4">
        <v>37</v>
      </c>
      <c r="G101" s="4">
        <v>437</v>
      </c>
      <c r="H101" s="4">
        <v>0.495</v>
      </c>
      <c r="I101" s="4">
        <v>4.5999999999999996</v>
      </c>
      <c r="J101" s="4">
        <v>0</v>
      </c>
      <c r="K101" s="4">
        <v>1</v>
      </c>
      <c r="L101" s="4">
        <v>0.39400000000000002</v>
      </c>
      <c r="M101" s="4">
        <v>0.53500000000000003</v>
      </c>
      <c r="N101" s="4">
        <v>6.0999999999999999E-2</v>
      </c>
      <c r="O101" s="4">
        <v>0.01</v>
      </c>
      <c r="P101" s="4">
        <v>0</v>
      </c>
      <c r="Q101" s="4">
        <v>0</v>
      </c>
      <c r="R101" s="4">
        <v>0.495</v>
      </c>
      <c r="S101" s="4">
        <v>0.59</v>
      </c>
      <c r="T101" s="4">
        <v>0.41499999999999998</v>
      </c>
      <c r="U101" s="4">
        <v>0.66700000000000004</v>
      </c>
      <c r="V101" s="4">
        <v>0</v>
      </c>
      <c r="W101" s="4">
        <v>0</v>
      </c>
      <c r="X101" s="4">
        <v>0</v>
      </c>
      <c r="Y101" s="4">
        <v>0.85699999999999998</v>
      </c>
      <c r="Z101" s="4">
        <v>0</v>
      </c>
      <c r="AA101" s="4">
        <v>0</v>
      </c>
      <c r="AB101" s="4">
        <v>0</v>
      </c>
      <c r="AC101" s="4">
        <v>0</v>
      </c>
      <c r="AD101" s="10">
        <f t="shared" si="12"/>
        <v>0.85699999999999998</v>
      </c>
      <c r="AE101" s="9"/>
      <c r="AF101" s="9"/>
      <c r="AG101" s="12">
        <f t="shared" si="13"/>
        <v>56.999999999999993</v>
      </c>
      <c r="AH101" s="12">
        <f t="shared" si="13"/>
        <v>37.799999999999997</v>
      </c>
      <c r="AI101" s="12">
        <f t="shared" si="13"/>
        <v>83.899999999999991</v>
      </c>
      <c r="AJ101" s="12">
        <f t="shared" si="13"/>
        <v>4.3999999999999995</v>
      </c>
      <c r="AK101" s="12"/>
      <c r="AL101" s="12">
        <f t="shared" si="21"/>
        <v>91.600000000000009</v>
      </c>
      <c r="AM101" s="12">
        <f t="shared" si="21"/>
        <v>89.1</v>
      </c>
      <c r="AN101" s="12">
        <f t="shared" si="21"/>
        <v>99.3</v>
      </c>
      <c r="AO101" s="12">
        <f t="shared" si="19"/>
        <v>33.300000000000004</v>
      </c>
      <c r="AP101" s="12">
        <f t="shared" si="19"/>
        <v>12.8</v>
      </c>
      <c r="AQ101" s="12">
        <f t="shared" si="19"/>
        <v>0</v>
      </c>
      <c r="AR101" s="12"/>
      <c r="AS101" s="12">
        <f t="shared" si="22"/>
        <v>60.199999999999996</v>
      </c>
      <c r="AT101" s="12">
        <f t="shared" si="22"/>
        <v>27.500000000000004</v>
      </c>
      <c r="AU101" s="12">
        <f t="shared" si="22"/>
        <v>55.1</v>
      </c>
      <c r="AV101" s="12">
        <f t="shared" si="20"/>
        <v>98</v>
      </c>
      <c r="AW101" s="12">
        <f t="shared" si="20"/>
        <v>0</v>
      </c>
      <c r="AX101" s="12">
        <f t="shared" si="20"/>
        <v>0</v>
      </c>
      <c r="AY101" s="12"/>
      <c r="AZ101" s="12">
        <f t="shared" si="14"/>
        <v>11.599999999999994</v>
      </c>
      <c r="BA101" s="12">
        <f t="shared" si="15"/>
        <v>100</v>
      </c>
      <c r="BB101" s="12"/>
      <c r="BC101" s="12">
        <f t="shared" si="16"/>
        <v>0</v>
      </c>
      <c r="BD101" s="12">
        <f t="shared" si="17"/>
        <v>0</v>
      </c>
      <c r="BE101" s="12">
        <f t="shared" si="18"/>
        <v>18</v>
      </c>
    </row>
    <row r="102" spans="1:57" ht="15.75" customHeight="1">
      <c r="A102" s="1" t="s">
        <v>197</v>
      </c>
      <c r="B102" s="3" t="s">
        <v>115</v>
      </c>
      <c r="C102" s="4" t="s">
        <v>8</v>
      </c>
      <c r="D102" s="4">
        <v>18</v>
      </c>
      <c r="E102" s="4">
        <v>419</v>
      </c>
      <c r="F102" s="4">
        <v>18</v>
      </c>
      <c r="G102" s="4">
        <v>419</v>
      </c>
      <c r="H102" s="4">
        <v>0.40500000000000003</v>
      </c>
      <c r="I102" s="4">
        <v>12.9</v>
      </c>
      <c r="J102" s="4">
        <v>0</v>
      </c>
      <c r="K102" s="4">
        <v>0.70499999999999996</v>
      </c>
      <c r="L102" s="4">
        <v>0.22500000000000001</v>
      </c>
      <c r="M102" s="4">
        <v>0.255</v>
      </c>
      <c r="N102" s="4">
        <v>7.4999999999999997E-2</v>
      </c>
      <c r="O102" s="4">
        <v>0.15</v>
      </c>
      <c r="P102" s="4">
        <v>0.29499999999999998</v>
      </c>
      <c r="Q102" s="4">
        <v>0</v>
      </c>
      <c r="R102" s="4">
        <v>0.46100000000000002</v>
      </c>
      <c r="S102" s="4">
        <v>0.75600000000000001</v>
      </c>
      <c r="T102" s="4">
        <v>0.41199999999999998</v>
      </c>
      <c r="U102" s="4">
        <v>0.2</v>
      </c>
      <c r="V102" s="4">
        <v>0.23300000000000001</v>
      </c>
      <c r="W102" s="4">
        <v>0.27100000000000002</v>
      </c>
      <c r="X102" s="4">
        <v>0</v>
      </c>
      <c r="Y102" s="4">
        <v>0.26200000000000001</v>
      </c>
      <c r="Z102" s="4">
        <v>1</v>
      </c>
      <c r="AA102" s="4">
        <v>0</v>
      </c>
      <c r="AB102" s="4">
        <v>0.13600000000000001</v>
      </c>
      <c r="AC102" s="4">
        <v>0.25</v>
      </c>
      <c r="AD102" s="10">
        <f t="shared" si="12"/>
        <v>0.47970999999999997</v>
      </c>
      <c r="AE102" s="9"/>
      <c r="AF102" s="9"/>
      <c r="AG102" s="12">
        <f t="shared" si="13"/>
        <v>20.5</v>
      </c>
      <c r="AH102" s="12">
        <f t="shared" si="13"/>
        <v>37.1</v>
      </c>
      <c r="AI102" s="12">
        <f t="shared" si="13"/>
        <v>42.9</v>
      </c>
      <c r="AJ102" s="12">
        <f t="shared" si="13"/>
        <v>42.3</v>
      </c>
      <c r="AK102" s="12"/>
      <c r="AL102" s="12">
        <f t="shared" si="21"/>
        <v>61.5</v>
      </c>
      <c r="AM102" s="12">
        <f t="shared" si="21"/>
        <v>62.1</v>
      </c>
      <c r="AN102" s="12">
        <f t="shared" si="21"/>
        <v>55.1</v>
      </c>
      <c r="AO102" s="12">
        <f t="shared" si="19"/>
        <v>43.5</v>
      </c>
      <c r="AP102" s="12">
        <f t="shared" si="19"/>
        <v>84.6</v>
      </c>
      <c r="AQ102" s="12">
        <f t="shared" si="19"/>
        <v>39.1</v>
      </c>
      <c r="AR102" s="12"/>
      <c r="AS102" s="12">
        <f t="shared" si="22"/>
        <v>44.2</v>
      </c>
      <c r="AT102" s="12">
        <f t="shared" si="22"/>
        <v>83.899999999999991</v>
      </c>
      <c r="AU102" s="12">
        <f t="shared" si="22"/>
        <v>53.2</v>
      </c>
      <c r="AV102" s="12">
        <f t="shared" si="20"/>
        <v>25</v>
      </c>
      <c r="AW102" s="12">
        <f t="shared" si="20"/>
        <v>33.900000000000006</v>
      </c>
      <c r="AX102" s="12">
        <f t="shared" si="20"/>
        <v>40.300000000000004</v>
      </c>
      <c r="AY102" s="12"/>
      <c r="AZ102" s="12">
        <f t="shared" si="14"/>
        <v>89.8</v>
      </c>
      <c r="BA102" s="12">
        <f t="shared" si="15"/>
        <v>37.9</v>
      </c>
      <c r="BB102" s="12"/>
      <c r="BC102" s="12">
        <f t="shared" si="16"/>
        <v>39.700000000000003</v>
      </c>
      <c r="BD102" s="12">
        <f t="shared" si="17"/>
        <v>40.300000000000004</v>
      </c>
      <c r="BE102" s="12">
        <f t="shared" si="18"/>
        <v>89.8</v>
      </c>
    </row>
    <row r="103" spans="1:57" ht="15.75" customHeight="1">
      <c r="A103" s="1" t="s">
        <v>198</v>
      </c>
      <c r="B103" s="3" t="s">
        <v>83</v>
      </c>
      <c r="C103" s="4" t="s">
        <v>91</v>
      </c>
      <c r="D103" s="4">
        <v>22</v>
      </c>
      <c r="E103" s="4">
        <v>415</v>
      </c>
      <c r="F103" s="4">
        <v>22</v>
      </c>
      <c r="G103" s="4">
        <v>415</v>
      </c>
      <c r="H103" s="4">
        <v>0.50900000000000001</v>
      </c>
      <c r="I103" s="4">
        <v>7.6</v>
      </c>
      <c r="J103" s="4">
        <v>0</v>
      </c>
      <c r="K103" s="4">
        <v>0.89500000000000002</v>
      </c>
      <c r="L103" s="4">
        <v>0.47399999999999998</v>
      </c>
      <c r="M103" s="4">
        <v>0.219</v>
      </c>
      <c r="N103" s="4">
        <v>7.9000000000000001E-2</v>
      </c>
      <c r="O103" s="4">
        <v>0.123</v>
      </c>
      <c r="P103" s="4">
        <v>0.105</v>
      </c>
      <c r="Q103" s="4">
        <v>0</v>
      </c>
      <c r="R103" s="4">
        <v>0.54900000000000004</v>
      </c>
      <c r="S103" s="4">
        <v>0.70399999999999996</v>
      </c>
      <c r="T103" s="4">
        <v>0.48</v>
      </c>
      <c r="U103" s="4">
        <v>0.111</v>
      </c>
      <c r="V103" s="4">
        <v>0.35699999999999998</v>
      </c>
      <c r="W103" s="4">
        <v>0.16700000000000001</v>
      </c>
      <c r="X103" s="4">
        <v>0</v>
      </c>
      <c r="Y103" s="4">
        <v>0.69599999999999995</v>
      </c>
      <c r="Z103" s="4">
        <v>0.5</v>
      </c>
      <c r="AA103" s="4">
        <v>0</v>
      </c>
      <c r="AB103" s="4">
        <v>0.58299999999999996</v>
      </c>
      <c r="AC103" s="4">
        <v>0.14299999999999999</v>
      </c>
      <c r="AD103" s="10">
        <f t="shared" si="12"/>
        <v>0.67541999999999991</v>
      </c>
      <c r="AE103" s="9"/>
      <c r="AF103" s="9"/>
      <c r="AG103" s="12">
        <f t="shared" si="13"/>
        <v>26.200000000000003</v>
      </c>
      <c r="AH103" s="12">
        <f t="shared" si="13"/>
        <v>36.5</v>
      </c>
      <c r="AI103" s="12">
        <f t="shared" si="13"/>
        <v>87.8</v>
      </c>
      <c r="AJ103" s="12">
        <f t="shared" si="13"/>
        <v>15.299999999999999</v>
      </c>
      <c r="AK103" s="12"/>
      <c r="AL103" s="12">
        <f t="shared" si="21"/>
        <v>76.900000000000006</v>
      </c>
      <c r="AM103" s="12">
        <f t="shared" si="21"/>
        <v>92.9</v>
      </c>
      <c r="AN103" s="12">
        <f t="shared" si="21"/>
        <v>44.800000000000004</v>
      </c>
      <c r="AO103" s="12">
        <f t="shared" si="19"/>
        <v>44.800000000000004</v>
      </c>
      <c r="AP103" s="12">
        <f t="shared" si="19"/>
        <v>73.7</v>
      </c>
      <c r="AQ103" s="12">
        <f t="shared" si="19"/>
        <v>23.7</v>
      </c>
      <c r="AR103" s="12"/>
      <c r="AS103" s="12">
        <f t="shared" si="22"/>
        <v>85.2</v>
      </c>
      <c r="AT103" s="12">
        <f t="shared" si="22"/>
        <v>67.300000000000011</v>
      </c>
      <c r="AU103" s="12">
        <f t="shared" si="22"/>
        <v>74.3</v>
      </c>
      <c r="AV103" s="12">
        <f t="shared" si="20"/>
        <v>19.8</v>
      </c>
      <c r="AW103" s="12">
        <f t="shared" si="20"/>
        <v>54.400000000000006</v>
      </c>
      <c r="AX103" s="12">
        <f t="shared" si="20"/>
        <v>18.5</v>
      </c>
      <c r="AY103" s="12"/>
      <c r="AZ103" s="12">
        <f t="shared" si="14"/>
        <v>42.400000000000006</v>
      </c>
      <c r="BA103" s="12">
        <f t="shared" si="15"/>
        <v>82.7</v>
      </c>
      <c r="BB103" s="12"/>
      <c r="BC103" s="12">
        <f t="shared" si="16"/>
        <v>96.7</v>
      </c>
      <c r="BD103" s="12">
        <f t="shared" si="17"/>
        <v>29.4</v>
      </c>
      <c r="BE103" s="12">
        <f t="shared" si="18"/>
        <v>62.9</v>
      </c>
    </row>
    <row r="104" spans="1:57" ht="15.75" customHeight="1">
      <c r="A104" s="1" t="s">
        <v>199</v>
      </c>
      <c r="B104" s="3" t="s">
        <v>88</v>
      </c>
      <c r="C104" s="4" t="s">
        <v>8</v>
      </c>
      <c r="D104" s="4">
        <v>25</v>
      </c>
      <c r="E104" s="4">
        <v>405</v>
      </c>
      <c r="F104" s="4">
        <v>25</v>
      </c>
      <c r="G104" s="4">
        <v>405</v>
      </c>
      <c r="H104" s="4">
        <v>0.41599999999999998</v>
      </c>
      <c r="I104" s="4">
        <v>16.5</v>
      </c>
      <c r="J104" s="4">
        <v>0</v>
      </c>
      <c r="K104" s="4">
        <v>0.6</v>
      </c>
      <c r="L104" s="4">
        <v>0.128</v>
      </c>
      <c r="M104" s="4">
        <v>0.12</v>
      </c>
      <c r="N104" s="4">
        <v>0.152</v>
      </c>
      <c r="O104" s="4">
        <v>0.2</v>
      </c>
      <c r="P104" s="4">
        <v>0.4</v>
      </c>
      <c r="Q104" s="4">
        <v>0</v>
      </c>
      <c r="R104" s="4">
        <v>0.49299999999999999</v>
      </c>
      <c r="S104" s="4">
        <v>0.625</v>
      </c>
      <c r="T104" s="4">
        <v>0.53300000000000003</v>
      </c>
      <c r="U104" s="4">
        <v>0.52600000000000002</v>
      </c>
      <c r="V104" s="4">
        <v>0.36</v>
      </c>
      <c r="W104" s="4">
        <v>0.3</v>
      </c>
      <c r="X104" s="4">
        <v>0</v>
      </c>
      <c r="Y104" s="4">
        <v>0.48599999999999999</v>
      </c>
      <c r="Z104" s="4">
        <v>0.86699999999999999</v>
      </c>
      <c r="AA104" s="4">
        <v>0</v>
      </c>
      <c r="AB104" s="4">
        <v>0.34</v>
      </c>
      <c r="AC104" s="4">
        <v>0.35299999999999998</v>
      </c>
      <c r="AD104" s="10">
        <f t="shared" si="12"/>
        <v>0.63839999999999997</v>
      </c>
      <c r="AE104" s="9"/>
      <c r="AF104" s="9"/>
      <c r="AG104" s="12">
        <f t="shared" si="13"/>
        <v>31.4</v>
      </c>
      <c r="AH104" s="12">
        <f t="shared" si="13"/>
        <v>35.199999999999996</v>
      </c>
      <c r="AI104" s="12">
        <f t="shared" si="13"/>
        <v>50</v>
      </c>
      <c r="AJ104" s="12">
        <f t="shared" si="13"/>
        <v>68.5</v>
      </c>
      <c r="AK104" s="12"/>
      <c r="AL104" s="12">
        <f t="shared" si="21"/>
        <v>42.9</v>
      </c>
      <c r="AM104" s="12">
        <f t="shared" si="21"/>
        <v>35.199999999999996</v>
      </c>
      <c r="AN104" s="12">
        <f t="shared" si="21"/>
        <v>14.099999999999998</v>
      </c>
      <c r="AO104" s="12">
        <f t="shared" si="19"/>
        <v>80.100000000000009</v>
      </c>
      <c r="AP104" s="12">
        <f t="shared" si="19"/>
        <v>94.199999999999989</v>
      </c>
      <c r="AQ104" s="12">
        <f t="shared" si="19"/>
        <v>57.599999999999994</v>
      </c>
      <c r="AR104" s="12"/>
      <c r="AS104" s="12">
        <f t="shared" si="22"/>
        <v>59.599999999999994</v>
      </c>
      <c r="AT104" s="12">
        <f t="shared" si="22"/>
        <v>39.1</v>
      </c>
      <c r="AU104" s="12">
        <f t="shared" si="22"/>
        <v>89.1</v>
      </c>
      <c r="AV104" s="12">
        <f t="shared" si="20"/>
        <v>92.9</v>
      </c>
      <c r="AW104" s="12">
        <f t="shared" si="20"/>
        <v>56.999999999999993</v>
      </c>
      <c r="AX104" s="12">
        <f t="shared" si="20"/>
        <v>50.6</v>
      </c>
      <c r="AY104" s="12"/>
      <c r="AZ104" s="12">
        <f t="shared" si="14"/>
        <v>69.900000000000006</v>
      </c>
      <c r="BA104" s="12">
        <f t="shared" si="15"/>
        <v>62.2</v>
      </c>
      <c r="BB104" s="12"/>
      <c r="BC104" s="12">
        <f t="shared" si="16"/>
        <v>82.6</v>
      </c>
      <c r="BD104" s="12">
        <f t="shared" si="17"/>
        <v>68.5</v>
      </c>
      <c r="BE104" s="12">
        <f t="shared" si="18"/>
        <v>69.900000000000006</v>
      </c>
    </row>
    <row r="105" spans="1:57" ht="15.75" customHeight="1">
      <c r="A105" s="1" t="s">
        <v>200</v>
      </c>
      <c r="B105" s="3" t="s">
        <v>90</v>
      </c>
      <c r="C105" s="4" t="s">
        <v>91</v>
      </c>
      <c r="D105" s="4">
        <v>38</v>
      </c>
      <c r="E105" s="4">
        <v>405</v>
      </c>
      <c r="F105" s="4">
        <v>38</v>
      </c>
      <c r="G105" s="4">
        <v>405</v>
      </c>
      <c r="H105" s="4">
        <v>0.5</v>
      </c>
      <c r="I105" s="4">
        <v>15.2</v>
      </c>
      <c r="J105" s="4">
        <v>0</v>
      </c>
      <c r="K105" s="4">
        <v>0.46200000000000002</v>
      </c>
      <c r="L105" s="4">
        <v>4.7E-2</v>
      </c>
      <c r="M105" s="4">
        <v>0.40600000000000003</v>
      </c>
      <c r="N105" s="4">
        <v>0</v>
      </c>
      <c r="O105" s="4">
        <v>8.9999999999999993E-3</v>
      </c>
      <c r="P105" s="4">
        <v>0.53800000000000003</v>
      </c>
      <c r="Q105" s="4">
        <v>0</v>
      </c>
      <c r="R105" s="4">
        <v>0.63300000000000001</v>
      </c>
      <c r="S105" s="4">
        <v>0.8</v>
      </c>
      <c r="T105" s="4">
        <v>0.628</v>
      </c>
      <c r="U105" s="4">
        <v>0</v>
      </c>
      <c r="V105" s="4">
        <v>0</v>
      </c>
      <c r="W105" s="4">
        <v>0.38600000000000001</v>
      </c>
      <c r="X105" s="4">
        <v>0</v>
      </c>
      <c r="Y105" s="4">
        <v>0.80600000000000005</v>
      </c>
      <c r="Z105" s="4">
        <v>1</v>
      </c>
      <c r="AA105" s="4">
        <v>0</v>
      </c>
      <c r="AB105" s="4">
        <v>0.52600000000000002</v>
      </c>
      <c r="AC105" s="4">
        <v>0.46700000000000003</v>
      </c>
      <c r="AD105" s="10">
        <f t="shared" si="12"/>
        <v>0.91037200000000007</v>
      </c>
      <c r="AE105" s="9"/>
      <c r="AF105" s="9"/>
      <c r="AG105" s="12">
        <f t="shared" si="13"/>
        <v>65.3</v>
      </c>
      <c r="AH105" s="12">
        <f t="shared" si="13"/>
        <v>35.199999999999996</v>
      </c>
      <c r="AI105" s="12">
        <f t="shared" si="13"/>
        <v>84.6</v>
      </c>
      <c r="AJ105" s="12">
        <f t="shared" si="13"/>
        <v>59.599999999999994</v>
      </c>
      <c r="AK105" s="12"/>
      <c r="AL105" s="12">
        <f t="shared" si="21"/>
        <v>19.8</v>
      </c>
      <c r="AM105" s="12">
        <f t="shared" si="21"/>
        <v>7.0000000000000009</v>
      </c>
      <c r="AN105" s="12">
        <f t="shared" si="21"/>
        <v>89.7</v>
      </c>
      <c r="AO105" s="12">
        <f t="shared" si="19"/>
        <v>0</v>
      </c>
      <c r="AP105" s="12">
        <f t="shared" si="19"/>
        <v>11.5</v>
      </c>
      <c r="AQ105" s="12">
        <f t="shared" si="19"/>
        <v>80.7</v>
      </c>
      <c r="AR105" s="12"/>
      <c r="AS105" s="12">
        <f t="shared" si="22"/>
        <v>97.399999999999991</v>
      </c>
      <c r="AT105" s="12">
        <f t="shared" si="22"/>
        <v>88.4</v>
      </c>
      <c r="AU105" s="12">
        <f t="shared" si="22"/>
        <v>98.7</v>
      </c>
      <c r="AV105" s="12">
        <f t="shared" si="20"/>
        <v>0</v>
      </c>
      <c r="AW105" s="12">
        <f t="shared" si="20"/>
        <v>0</v>
      </c>
      <c r="AX105" s="12">
        <f t="shared" si="20"/>
        <v>83.899999999999991</v>
      </c>
      <c r="AY105" s="12"/>
      <c r="AZ105" s="12">
        <f t="shared" si="14"/>
        <v>18</v>
      </c>
      <c r="BA105" s="12">
        <f t="shared" si="15"/>
        <v>37.9</v>
      </c>
      <c r="BB105" s="12"/>
      <c r="BC105" s="12">
        <f t="shared" si="16"/>
        <v>96.1</v>
      </c>
      <c r="BD105" s="12">
        <f t="shared" si="17"/>
        <v>86.5</v>
      </c>
      <c r="BE105" s="12">
        <f t="shared" si="18"/>
        <v>7.6999999999999886</v>
      </c>
    </row>
    <row r="106" spans="1:57" ht="15.75" customHeight="1">
      <c r="A106" s="1" t="s">
        <v>201</v>
      </c>
      <c r="B106" s="3" t="s">
        <v>93</v>
      </c>
      <c r="C106" s="4" t="s">
        <v>8</v>
      </c>
      <c r="D106" s="4">
        <v>31</v>
      </c>
      <c r="E106" s="4">
        <v>393</v>
      </c>
      <c r="F106" s="4">
        <v>31</v>
      </c>
      <c r="G106" s="4">
        <v>393</v>
      </c>
      <c r="H106" s="4">
        <v>0.36099999999999999</v>
      </c>
      <c r="I106" s="4">
        <v>17.3</v>
      </c>
      <c r="J106" s="4">
        <v>0</v>
      </c>
      <c r="K106" s="4">
        <v>0.48599999999999999</v>
      </c>
      <c r="L106" s="4">
        <v>0.153</v>
      </c>
      <c r="M106" s="4">
        <v>0.153</v>
      </c>
      <c r="N106" s="4">
        <v>9.7000000000000003E-2</v>
      </c>
      <c r="O106" s="4">
        <v>8.3000000000000004E-2</v>
      </c>
      <c r="P106" s="4">
        <v>0.51400000000000001</v>
      </c>
      <c r="Q106" s="4">
        <v>0</v>
      </c>
      <c r="R106" s="4">
        <v>0.371</v>
      </c>
      <c r="S106" s="4">
        <v>0.54500000000000004</v>
      </c>
      <c r="T106" s="4">
        <v>0.27300000000000002</v>
      </c>
      <c r="U106" s="4">
        <v>0.14299999999999999</v>
      </c>
      <c r="V106" s="4">
        <v>0.5</v>
      </c>
      <c r="W106" s="4">
        <v>0.35099999999999998</v>
      </c>
      <c r="X106" s="4">
        <v>0</v>
      </c>
      <c r="Y106" s="4">
        <v>0.308</v>
      </c>
      <c r="Z106" s="4">
        <v>1</v>
      </c>
      <c r="AA106" s="4">
        <v>0</v>
      </c>
      <c r="AB106" s="4">
        <v>0.24299999999999999</v>
      </c>
      <c r="AC106" s="4">
        <v>0.44400000000000001</v>
      </c>
      <c r="AD106" s="10">
        <f t="shared" si="12"/>
        <v>0.66368800000000006</v>
      </c>
      <c r="AE106" s="9"/>
      <c r="AF106" s="9"/>
      <c r="AG106" s="12">
        <f t="shared" si="13"/>
        <v>44.2</v>
      </c>
      <c r="AH106" s="12">
        <f t="shared" si="13"/>
        <v>34.599999999999994</v>
      </c>
      <c r="AI106" s="12">
        <f t="shared" si="13"/>
        <v>25</v>
      </c>
      <c r="AJ106" s="12">
        <f t="shared" si="13"/>
        <v>77.5</v>
      </c>
      <c r="AK106" s="12"/>
      <c r="AL106" s="12">
        <f t="shared" si="21"/>
        <v>23</v>
      </c>
      <c r="AM106" s="12">
        <f t="shared" si="21"/>
        <v>41.6</v>
      </c>
      <c r="AN106" s="12">
        <f t="shared" si="21"/>
        <v>23.7</v>
      </c>
      <c r="AO106" s="12">
        <f t="shared" si="19"/>
        <v>52.5</v>
      </c>
      <c r="AP106" s="12">
        <f t="shared" si="19"/>
        <v>53.800000000000004</v>
      </c>
      <c r="AQ106" s="12">
        <f t="shared" si="19"/>
        <v>77.5</v>
      </c>
      <c r="AR106" s="12"/>
      <c r="AS106" s="12">
        <f t="shared" si="22"/>
        <v>15.299999999999999</v>
      </c>
      <c r="AT106" s="12">
        <f t="shared" si="22"/>
        <v>20.5</v>
      </c>
      <c r="AU106" s="12">
        <f t="shared" si="22"/>
        <v>17.899999999999999</v>
      </c>
      <c r="AV106" s="12">
        <f t="shared" si="20"/>
        <v>20.5</v>
      </c>
      <c r="AW106" s="12">
        <f t="shared" si="20"/>
        <v>85.8</v>
      </c>
      <c r="AX106" s="12">
        <f t="shared" si="20"/>
        <v>73.7</v>
      </c>
      <c r="AY106" s="12"/>
      <c r="AZ106" s="12">
        <f t="shared" si="14"/>
        <v>86.6</v>
      </c>
      <c r="BA106" s="12">
        <f t="shared" si="15"/>
        <v>37.9</v>
      </c>
      <c r="BB106" s="12"/>
      <c r="BC106" s="12">
        <f t="shared" si="16"/>
        <v>67.300000000000011</v>
      </c>
      <c r="BD106" s="12">
        <f t="shared" si="17"/>
        <v>82</v>
      </c>
      <c r="BE106" s="12">
        <f t="shared" si="18"/>
        <v>68</v>
      </c>
    </row>
    <row r="107" spans="1:57" ht="15.75" customHeight="1">
      <c r="A107" s="1" t="s">
        <v>203</v>
      </c>
      <c r="B107" s="3" t="s">
        <v>93</v>
      </c>
      <c r="C107" s="4" t="s">
        <v>8</v>
      </c>
      <c r="D107" s="4">
        <v>24</v>
      </c>
      <c r="E107" s="4">
        <v>392</v>
      </c>
      <c r="F107" s="4">
        <v>24</v>
      </c>
      <c r="G107" s="4">
        <v>392</v>
      </c>
      <c r="H107" s="4">
        <v>0.34899999999999998</v>
      </c>
      <c r="I107" s="4">
        <v>11.3</v>
      </c>
      <c r="J107" s="4">
        <v>0</v>
      </c>
      <c r="K107" s="4">
        <v>0.78</v>
      </c>
      <c r="L107" s="4">
        <v>0.25700000000000001</v>
      </c>
      <c r="M107" s="4">
        <v>0.25700000000000001</v>
      </c>
      <c r="N107" s="4">
        <v>0.128</v>
      </c>
      <c r="O107" s="4">
        <v>0.13800000000000001</v>
      </c>
      <c r="P107" s="4">
        <v>0.22</v>
      </c>
      <c r="Q107" s="4">
        <v>0</v>
      </c>
      <c r="R107" s="4">
        <v>0.376</v>
      </c>
      <c r="S107" s="4">
        <v>0.46400000000000002</v>
      </c>
      <c r="T107" s="4">
        <v>0.35699999999999998</v>
      </c>
      <c r="U107" s="4">
        <v>0.42899999999999999</v>
      </c>
      <c r="V107" s="4">
        <v>0.2</v>
      </c>
      <c r="W107" s="4">
        <v>0.25</v>
      </c>
      <c r="X107" s="4">
        <v>0</v>
      </c>
      <c r="Y107" s="4">
        <v>0.625</v>
      </c>
      <c r="Z107" s="4">
        <v>1</v>
      </c>
      <c r="AA107" s="4">
        <v>0</v>
      </c>
      <c r="AB107" s="4">
        <v>0.375</v>
      </c>
      <c r="AC107" s="4">
        <v>0.222</v>
      </c>
      <c r="AD107" s="10">
        <f t="shared" si="12"/>
        <v>0.70750000000000002</v>
      </c>
      <c r="AE107" s="9"/>
      <c r="AF107" s="9"/>
      <c r="AG107" s="12">
        <f t="shared" si="13"/>
        <v>30.099999999999998</v>
      </c>
      <c r="AH107" s="12">
        <f t="shared" si="13"/>
        <v>33.300000000000004</v>
      </c>
      <c r="AI107" s="12">
        <f t="shared" si="13"/>
        <v>21.7</v>
      </c>
      <c r="AJ107" s="12">
        <f t="shared" si="13"/>
        <v>32.6</v>
      </c>
      <c r="AK107" s="12"/>
      <c r="AL107" s="12">
        <f t="shared" si="21"/>
        <v>67.900000000000006</v>
      </c>
      <c r="AM107" s="12">
        <f t="shared" si="21"/>
        <v>70.5</v>
      </c>
      <c r="AN107" s="12">
        <f t="shared" si="21"/>
        <v>55.7</v>
      </c>
      <c r="AO107" s="12">
        <f t="shared" si="19"/>
        <v>71.7</v>
      </c>
      <c r="AP107" s="12">
        <f t="shared" si="19"/>
        <v>81.399999999999991</v>
      </c>
      <c r="AQ107" s="12">
        <f t="shared" si="19"/>
        <v>32.6</v>
      </c>
      <c r="AR107" s="12"/>
      <c r="AS107" s="12">
        <f t="shared" si="22"/>
        <v>17.299999999999997</v>
      </c>
      <c r="AT107" s="12">
        <f t="shared" si="22"/>
        <v>12.8</v>
      </c>
      <c r="AU107" s="12">
        <f t="shared" si="22"/>
        <v>35.799999999999997</v>
      </c>
      <c r="AV107" s="12">
        <f t="shared" si="20"/>
        <v>71.7</v>
      </c>
      <c r="AW107" s="12">
        <f t="shared" si="20"/>
        <v>25.6</v>
      </c>
      <c r="AX107" s="12">
        <f t="shared" si="20"/>
        <v>32</v>
      </c>
      <c r="AY107" s="12"/>
      <c r="AZ107" s="12">
        <f t="shared" si="14"/>
        <v>56.5</v>
      </c>
      <c r="BA107" s="12">
        <f t="shared" si="15"/>
        <v>37.9</v>
      </c>
      <c r="BB107" s="12"/>
      <c r="BC107" s="12">
        <f t="shared" si="16"/>
        <v>85.8</v>
      </c>
      <c r="BD107" s="12">
        <f t="shared" si="17"/>
        <v>37.1</v>
      </c>
      <c r="BE107" s="12">
        <f t="shared" si="18"/>
        <v>58.4</v>
      </c>
    </row>
    <row r="108" spans="1:57" ht="15.75" customHeight="1">
      <c r="A108" s="1" t="s">
        <v>202</v>
      </c>
      <c r="B108" s="3" t="s">
        <v>90</v>
      </c>
      <c r="C108" s="4" t="s">
        <v>8</v>
      </c>
      <c r="D108" s="4">
        <v>34</v>
      </c>
      <c r="E108" s="4">
        <v>392</v>
      </c>
      <c r="F108" s="4">
        <v>34</v>
      </c>
      <c r="G108" s="4">
        <v>392</v>
      </c>
      <c r="H108" s="4">
        <v>0.307</v>
      </c>
      <c r="I108" s="4">
        <v>19.5</v>
      </c>
      <c r="J108" s="4">
        <v>0</v>
      </c>
      <c r="K108" s="4">
        <v>0.29499999999999998</v>
      </c>
      <c r="L108" s="4">
        <v>5.7000000000000002E-2</v>
      </c>
      <c r="M108" s="4">
        <v>0.159</v>
      </c>
      <c r="N108" s="4">
        <v>4.4999999999999998E-2</v>
      </c>
      <c r="O108" s="4">
        <v>3.4000000000000002E-2</v>
      </c>
      <c r="P108" s="4">
        <v>0.70499999999999996</v>
      </c>
      <c r="Q108" s="4">
        <v>0</v>
      </c>
      <c r="R108" s="4">
        <v>0.192</v>
      </c>
      <c r="S108" s="4">
        <v>0.2</v>
      </c>
      <c r="T108" s="4">
        <v>0.28599999999999998</v>
      </c>
      <c r="U108" s="4">
        <v>0</v>
      </c>
      <c r="V108" s="4">
        <v>0</v>
      </c>
      <c r="W108" s="4">
        <v>0.35499999999999998</v>
      </c>
      <c r="X108" s="4">
        <v>0</v>
      </c>
      <c r="Y108" s="4">
        <v>0.4</v>
      </c>
      <c r="Z108" s="4">
        <v>1</v>
      </c>
      <c r="AA108" s="4">
        <v>0</v>
      </c>
      <c r="AB108" s="4">
        <v>0.5</v>
      </c>
      <c r="AC108" s="4">
        <v>0.38700000000000001</v>
      </c>
      <c r="AD108" s="10">
        <f t="shared" si="12"/>
        <v>0.82299999999999995</v>
      </c>
      <c r="AE108" s="9"/>
      <c r="AF108" s="9"/>
      <c r="AG108" s="12">
        <f t="shared" si="13"/>
        <v>50.6</v>
      </c>
      <c r="AH108" s="12">
        <f t="shared" si="13"/>
        <v>33.300000000000004</v>
      </c>
      <c r="AI108" s="12">
        <f t="shared" si="13"/>
        <v>10.8</v>
      </c>
      <c r="AJ108" s="12">
        <f t="shared" si="13"/>
        <v>92.9</v>
      </c>
      <c r="AK108" s="12"/>
      <c r="AL108" s="12">
        <f t="shared" si="21"/>
        <v>5.7</v>
      </c>
      <c r="AM108" s="12">
        <f t="shared" si="21"/>
        <v>8.3000000000000007</v>
      </c>
      <c r="AN108" s="12">
        <f t="shared" si="21"/>
        <v>27.500000000000004</v>
      </c>
      <c r="AO108" s="12">
        <f t="shared" si="19"/>
        <v>26.900000000000002</v>
      </c>
      <c r="AP108" s="12">
        <f t="shared" si="19"/>
        <v>23.7</v>
      </c>
      <c r="AQ108" s="12">
        <f t="shared" si="19"/>
        <v>94.8</v>
      </c>
      <c r="AR108" s="12"/>
      <c r="AS108" s="12">
        <f t="shared" si="22"/>
        <v>3.8</v>
      </c>
      <c r="AT108" s="12">
        <f t="shared" si="22"/>
        <v>8.3000000000000007</v>
      </c>
      <c r="AU108" s="12">
        <f t="shared" si="22"/>
        <v>19.8</v>
      </c>
      <c r="AV108" s="12">
        <f t="shared" si="20"/>
        <v>0</v>
      </c>
      <c r="AW108" s="12">
        <f t="shared" si="20"/>
        <v>0</v>
      </c>
      <c r="AX108" s="12">
        <f t="shared" si="20"/>
        <v>74.3</v>
      </c>
      <c r="AY108" s="12"/>
      <c r="AZ108" s="12">
        <f t="shared" si="14"/>
        <v>78.900000000000006</v>
      </c>
      <c r="BA108" s="12">
        <f t="shared" si="15"/>
        <v>37.9</v>
      </c>
      <c r="BB108" s="12"/>
      <c r="BC108" s="12">
        <f t="shared" si="16"/>
        <v>92.9</v>
      </c>
      <c r="BD108" s="12">
        <f t="shared" si="17"/>
        <v>73</v>
      </c>
      <c r="BE108" s="12">
        <f t="shared" si="18"/>
        <v>27</v>
      </c>
    </row>
    <row r="109" spans="1:57" ht="15.75" customHeight="1">
      <c r="A109" s="1" t="s">
        <v>204</v>
      </c>
      <c r="B109" s="4" t="s">
        <v>85</v>
      </c>
      <c r="C109" s="4" t="s">
        <v>8</v>
      </c>
      <c r="D109" s="4">
        <v>16</v>
      </c>
      <c r="E109" s="4">
        <v>379</v>
      </c>
      <c r="F109" s="4">
        <v>16</v>
      </c>
      <c r="G109" s="4">
        <v>379</v>
      </c>
      <c r="H109" s="4">
        <v>0.32100000000000001</v>
      </c>
      <c r="I109" s="4">
        <v>18.399999999999999</v>
      </c>
      <c r="J109" s="4">
        <v>0</v>
      </c>
      <c r="K109" s="4">
        <v>0.47299999999999998</v>
      </c>
      <c r="L109" s="4">
        <v>8.4000000000000005E-2</v>
      </c>
      <c r="M109" s="4">
        <v>0.14499999999999999</v>
      </c>
      <c r="N109" s="4">
        <v>0.115</v>
      </c>
      <c r="O109" s="4">
        <v>0.13</v>
      </c>
      <c r="P109" s="4">
        <v>0.52700000000000002</v>
      </c>
      <c r="Q109" s="4">
        <v>0</v>
      </c>
      <c r="R109" s="4">
        <v>0.33900000000000002</v>
      </c>
      <c r="S109" s="4">
        <v>0.63600000000000001</v>
      </c>
      <c r="T109" s="4">
        <v>0.316</v>
      </c>
      <c r="U109" s="4">
        <v>0.2</v>
      </c>
      <c r="V109" s="4">
        <v>0.29399999999999998</v>
      </c>
      <c r="W109" s="4">
        <v>0.30399999999999999</v>
      </c>
      <c r="X109" s="4">
        <v>0</v>
      </c>
      <c r="Y109" s="4">
        <v>0.66700000000000004</v>
      </c>
      <c r="Z109" s="4">
        <v>1</v>
      </c>
      <c r="AA109" s="4">
        <v>0</v>
      </c>
      <c r="AB109" s="4">
        <v>7.1999999999999995E-2</v>
      </c>
      <c r="AC109" s="4">
        <v>0.2</v>
      </c>
      <c r="AD109" s="10">
        <f t="shared" si="12"/>
        <v>0.8424910000000001</v>
      </c>
      <c r="AE109" s="9"/>
      <c r="AF109" s="9"/>
      <c r="AG109" s="12">
        <f t="shared" si="13"/>
        <v>16.600000000000001</v>
      </c>
      <c r="AH109" s="12">
        <f t="shared" si="13"/>
        <v>32</v>
      </c>
      <c r="AI109" s="12">
        <f t="shared" si="13"/>
        <v>11.5</v>
      </c>
      <c r="AJ109" s="12">
        <f t="shared" si="13"/>
        <v>86.5</v>
      </c>
      <c r="AK109" s="12"/>
      <c r="AL109" s="12">
        <f t="shared" si="21"/>
        <v>21.099999999999998</v>
      </c>
      <c r="AM109" s="12">
        <f t="shared" si="21"/>
        <v>20.5</v>
      </c>
      <c r="AN109" s="12">
        <f t="shared" si="21"/>
        <v>21.099999999999998</v>
      </c>
      <c r="AO109" s="12">
        <f t="shared" si="19"/>
        <v>62.1</v>
      </c>
      <c r="AP109" s="12">
        <f t="shared" si="19"/>
        <v>76.900000000000006</v>
      </c>
      <c r="AQ109" s="12">
        <f t="shared" si="19"/>
        <v>79.400000000000006</v>
      </c>
      <c r="AR109" s="12"/>
      <c r="AS109" s="12">
        <f t="shared" si="22"/>
        <v>10.8</v>
      </c>
      <c r="AT109" s="12">
        <f t="shared" si="22"/>
        <v>44.2</v>
      </c>
      <c r="AU109" s="12">
        <f t="shared" si="22"/>
        <v>23.7</v>
      </c>
      <c r="AV109" s="12">
        <f t="shared" si="20"/>
        <v>25</v>
      </c>
      <c r="AW109" s="12">
        <f t="shared" si="20"/>
        <v>42.3</v>
      </c>
      <c r="AX109" s="12">
        <f t="shared" si="20"/>
        <v>51.2</v>
      </c>
      <c r="AY109" s="12"/>
      <c r="AZ109" s="12">
        <f t="shared" si="14"/>
        <v>50</v>
      </c>
      <c r="BA109" s="12">
        <f t="shared" si="15"/>
        <v>37.9</v>
      </c>
      <c r="BB109" s="12"/>
      <c r="BC109" s="12">
        <f t="shared" si="16"/>
        <v>21.7</v>
      </c>
      <c r="BD109" s="12">
        <f t="shared" si="17"/>
        <v>35.199999999999996</v>
      </c>
      <c r="BE109" s="12">
        <f t="shared" si="18"/>
        <v>21.200000000000003</v>
      </c>
    </row>
    <row r="110" spans="1:57" ht="15.75" customHeight="1">
      <c r="A110" s="1" t="s">
        <v>205</v>
      </c>
      <c r="B110" s="3" t="s">
        <v>110</v>
      </c>
      <c r="C110" s="4" t="s">
        <v>8</v>
      </c>
      <c r="D110" s="4">
        <v>29</v>
      </c>
      <c r="E110" s="4">
        <v>379</v>
      </c>
      <c r="F110" s="4">
        <v>29</v>
      </c>
      <c r="G110" s="4">
        <v>379</v>
      </c>
      <c r="H110" s="4">
        <v>0.30399999999999999</v>
      </c>
      <c r="I110" s="4">
        <v>16.899999999999999</v>
      </c>
      <c r="J110" s="4">
        <v>0</v>
      </c>
      <c r="K110" s="4">
        <v>0.48099999999999998</v>
      </c>
      <c r="L110" s="4">
        <v>8.8999999999999996E-2</v>
      </c>
      <c r="M110" s="4">
        <v>0.22800000000000001</v>
      </c>
      <c r="N110" s="4">
        <v>0.114</v>
      </c>
      <c r="O110" s="4">
        <v>5.0999999999999997E-2</v>
      </c>
      <c r="P110" s="4">
        <v>0.51900000000000002</v>
      </c>
      <c r="Q110" s="4">
        <v>0</v>
      </c>
      <c r="R110" s="4">
        <v>0.36799999999999999</v>
      </c>
      <c r="S110" s="4">
        <v>0.57099999999999995</v>
      </c>
      <c r="T110" s="4">
        <v>0.222</v>
      </c>
      <c r="U110" s="4">
        <v>0.33300000000000002</v>
      </c>
      <c r="V110" s="4">
        <v>0.75</v>
      </c>
      <c r="W110" s="4">
        <v>0.24399999999999999</v>
      </c>
      <c r="X110" s="4">
        <v>0</v>
      </c>
      <c r="Y110" s="4">
        <v>0.28599999999999998</v>
      </c>
      <c r="Z110" s="4">
        <v>0.7</v>
      </c>
      <c r="AA110" s="4">
        <v>0</v>
      </c>
      <c r="AB110" s="4">
        <v>0.24399999999999999</v>
      </c>
      <c r="AC110" s="4">
        <v>0.1</v>
      </c>
      <c r="AD110" s="10">
        <f t="shared" si="12"/>
        <v>0.50086600000000003</v>
      </c>
      <c r="AE110" s="9"/>
      <c r="AF110" s="9"/>
      <c r="AG110" s="12">
        <f t="shared" si="13"/>
        <v>41</v>
      </c>
      <c r="AH110" s="12">
        <f t="shared" si="13"/>
        <v>32</v>
      </c>
      <c r="AI110" s="12">
        <f t="shared" si="13"/>
        <v>9.6</v>
      </c>
      <c r="AJ110" s="12">
        <f t="shared" si="13"/>
        <v>73.7</v>
      </c>
      <c r="AK110" s="12"/>
      <c r="AL110" s="12">
        <f t="shared" si="21"/>
        <v>21.7</v>
      </c>
      <c r="AM110" s="12">
        <f t="shared" si="21"/>
        <v>23</v>
      </c>
      <c r="AN110" s="12">
        <f t="shared" si="21"/>
        <v>49.3</v>
      </c>
      <c r="AO110" s="12">
        <f t="shared" si="19"/>
        <v>61.5</v>
      </c>
      <c r="AP110" s="12">
        <f t="shared" si="19"/>
        <v>35.799999999999997</v>
      </c>
      <c r="AQ110" s="12">
        <f t="shared" si="19"/>
        <v>78.8</v>
      </c>
      <c r="AR110" s="12"/>
      <c r="AS110" s="12">
        <f t="shared" si="22"/>
        <v>14.099999999999998</v>
      </c>
      <c r="AT110" s="12">
        <f t="shared" si="22"/>
        <v>25.6</v>
      </c>
      <c r="AU110" s="12">
        <f t="shared" si="22"/>
        <v>11.5</v>
      </c>
      <c r="AV110" s="12">
        <f t="shared" si="20"/>
        <v>48</v>
      </c>
      <c r="AW110" s="12">
        <f t="shared" si="20"/>
        <v>96.1</v>
      </c>
      <c r="AX110" s="12">
        <f t="shared" si="20"/>
        <v>30.7</v>
      </c>
      <c r="AY110" s="12"/>
      <c r="AZ110" s="12">
        <f t="shared" si="14"/>
        <v>87.9</v>
      </c>
      <c r="BA110" s="12">
        <f t="shared" si="15"/>
        <v>77</v>
      </c>
      <c r="BB110" s="12"/>
      <c r="BC110" s="12">
        <f t="shared" si="16"/>
        <v>67.900000000000006</v>
      </c>
      <c r="BD110" s="12">
        <f t="shared" si="17"/>
        <v>28.799999999999997</v>
      </c>
      <c r="BE110" s="12">
        <f t="shared" si="18"/>
        <v>87.9</v>
      </c>
    </row>
    <row r="111" spans="1:57" ht="15.75" customHeight="1">
      <c r="A111" s="1" t="s">
        <v>206</v>
      </c>
      <c r="B111" s="3" t="s">
        <v>104</v>
      </c>
      <c r="C111" s="4" t="s">
        <v>91</v>
      </c>
      <c r="D111" s="4">
        <v>26</v>
      </c>
      <c r="E111" s="4">
        <v>352</v>
      </c>
      <c r="F111" s="4">
        <v>26</v>
      </c>
      <c r="G111" s="4">
        <v>352</v>
      </c>
      <c r="H111" s="4">
        <v>0.57499999999999996</v>
      </c>
      <c r="I111" s="4">
        <v>4</v>
      </c>
      <c r="J111" s="4">
        <v>0</v>
      </c>
      <c r="K111" s="4">
        <v>0.97699999999999998</v>
      </c>
      <c r="L111" s="4">
        <v>0.42499999999999999</v>
      </c>
      <c r="M111" s="4">
        <v>0.52900000000000003</v>
      </c>
      <c r="N111" s="4">
        <v>2.3E-2</v>
      </c>
      <c r="O111" s="4">
        <v>0</v>
      </c>
      <c r="P111" s="4">
        <v>2.3E-2</v>
      </c>
      <c r="Q111" s="4">
        <v>0</v>
      </c>
      <c r="R111" s="4">
        <v>0.58799999999999997</v>
      </c>
      <c r="S111" s="4">
        <v>0.70299999999999996</v>
      </c>
      <c r="T111" s="4">
        <v>0.5</v>
      </c>
      <c r="U111" s="4">
        <v>0.5</v>
      </c>
      <c r="V111" s="4">
        <v>0</v>
      </c>
      <c r="W111" s="4">
        <v>0</v>
      </c>
      <c r="X111" s="4">
        <v>0</v>
      </c>
      <c r="Y111" s="4">
        <v>0.72</v>
      </c>
      <c r="Z111" s="4">
        <v>0</v>
      </c>
      <c r="AA111" s="4">
        <v>0</v>
      </c>
      <c r="AB111" s="4">
        <v>1</v>
      </c>
      <c r="AC111" s="4">
        <v>0</v>
      </c>
      <c r="AD111" s="10">
        <f t="shared" si="12"/>
        <v>0.70343999999999995</v>
      </c>
      <c r="AE111" s="9"/>
      <c r="AF111" s="9"/>
      <c r="AG111" s="12">
        <f t="shared" si="13"/>
        <v>32.6</v>
      </c>
      <c r="AH111" s="12">
        <f t="shared" si="13"/>
        <v>31.4</v>
      </c>
      <c r="AI111" s="12">
        <f t="shared" si="13"/>
        <v>96.7</v>
      </c>
      <c r="AJ111" s="12">
        <f t="shared" si="13"/>
        <v>3.8</v>
      </c>
      <c r="AK111" s="12"/>
      <c r="AL111" s="12">
        <f t="shared" si="21"/>
        <v>88.4</v>
      </c>
      <c r="AM111" s="12">
        <f t="shared" si="21"/>
        <v>91.600000000000009</v>
      </c>
      <c r="AN111" s="12">
        <f t="shared" si="21"/>
        <v>98.7</v>
      </c>
      <c r="AO111" s="12">
        <f t="shared" si="19"/>
        <v>12.8</v>
      </c>
      <c r="AP111" s="12">
        <f t="shared" si="19"/>
        <v>0</v>
      </c>
      <c r="AQ111" s="12">
        <f t="shared" si="19"/>
        <v>12.1</v>
      </c>
      <c r="AR111" s="12"/>
      <c r="AS111" s="12">
        <f t="shared" si="22"/>
        <v>94.8</v>
      </c>
      <c r="AT111" s="12">
        <f t="shared" si="22"/>
        <v>65.3</v>
      </c>
      <c r="AU111" s="12">
        <f t="shared" si="22"/>
        <v>80.100000000000009</v>
      </c>
      <c r="AV111" s="12">
        <f t="shared" si="20"/>
        <v>83.899999999999991</v>
      </c>
      <c r="AW111" s="12">
        <f t="shared" si="20"/>
        <v>0</v>
      </c>
      <c r="AX111" s="12">
        <f t="shared" si="20"/>
        <v>0</v>
      </c>
      <c r="AY111" s="12"/>
      <c r="AZ111" s="12">
        <f t="shared" si="14"/>
        <v>31.5</v>
      </c>
      <c r="BA111" s="12">
        <f t="shared" si="15"/>
        <v>100</v>
      </c>
      <c r="BB111" s="12"/>
      <c r="BC111" s="12">
        <f t="shared" si="16"/>
        <v>99.3</v>
      </c>
      <c r="BD111" s="12">
        <f t="shared" si="17"/>
        <v>0</v>
      </c>
      <c r="BE111" s="12">
        <f t="shared" si="18"/>
        <v>59</v>
      </c>
    </row>
    <row r="112" spans="1:57" ht="15.75" customHeight="1">
      <c r="A112" s="1" t="s">
        <v>207</v>
      </c>
      <c r="B112" s="3" t="s">
        <v>101</v>
      </c>
      <c r="C112" s="4" t="s">
        <v>86</v>
      </c>
      <c r="D112" s="4">
        <v>12</v>
      </c>
      <c r="E112" s="4">
        <v>351</v>
      </c>
      <c r="F112" s="4">
        <v>12</v>
      </c>
      <c r="G112" s="4">
        <v>351</v>
      </c>
      <c r="H112" s="4">
        <v>0.48099999999999998</v>
      </c>
      <c r="I112" s="4">
        <v>13.1</v>
      </c>
      <c r="J112" s="4">
        <v>0</v>
      </c>
      <c r="K112" s="4">
        <v>0.70199999999999996</v>
      </c>
      <c r="L112" s="4">
        <v>0.23100000000000001</v>
      </c>
      <c r="M112" s="4">
        <v>0.25</v>
      </c>
      <c r="N112" s="4">
        <v>8.6999999999999994E-2</v>
      </c>
      <c r="O112" s="4">
        <v>0.13500000000000001</v>
      </c>
      <c r="P112" s="4">
        <v>0.29799999999999999</v>
      </c>
      <c r="Q112" s="4">
        <v>0</v>
      </c>
      <c r="R112" s="4">
        <v>0.54800000000000004</v>
      </c>
      <c r="S112" s="4">
        <v>0.875</v>
      </c>
      <c r="T112" s="4">
        <v>0.42299999999999999</v>
      </c>
      <c r="U112" s="4">
        <v>0.222</v>
      </c>
      <c r="V112" s="4">
        <v>0.42899999999999999</v>
      </c>
      <c r="W112" s="4">
        <v>0.32300000000000001</v>
      </c>
      <c r="X112" s="4">
        <v>0</v>
      </c>
      <c r="Y112" s="4">
        <v>0.42499999999999999</v>
      </c>
      <c r="Z112" s="4">
        <v>1</v>
      </c>
      <c r="AA112" s="4">
        <v>0</v>
      </c>
      <c r="AB112" s="4">
        <v>0.25800000000000001</v>
      </c>
      <c r="AC112" s="4">
        <v>0.625</v>
      </c>
      <c r="AD112" s="10">
        <f t="shared" si="12"/>
        <v>0.59634999999999994</v>
      </c>
      <c r="AE112" s="9"/>
      <c r="AF112" s="9"/>
      <c r="AG112" s="12">
        <f t="shared" si="13"/>
        <v>12.8</v>
      </c>
      <c r="AH112" s="12">
        <f t="shared" si="13"/>
        <v>30.7</v>
      </c>
      <c r="AI112" s="12">
        <f t="shared" si="13"/>
        <v>77.5</v>
      </c>
      <c r="AJ112" s="12">
        <f t="shared" si="13"/>
        <v>44.800000000000004</v>
      </c>
      <c r="AK112" s="12"/>
      <c r="AL112" s="12">
        <f t="shared" si="21"/>
        <v>60.8</v>
      </c>
      <c r="AM112" s="12">
        <f t="shared" si="21"/>
        <v>64.7</v>
      </c>
      <c r="AN112" s="12">
        <f t="shared" si="21"/>
        <v>53.800000000000004</v>
      </c>
      <c r="AO112" s="12">
        <f t="shared" si="19"/>
        <v>48</v>
      </c>
      <c r="AP112" s="12">
        <f t="shared" si="19"/>
        <v>78.8</v>
      </c>
      <c r="AQ112" s="12">
        <f t="shared" si="19"/>
        <v>39.700000000000003</v>
      </c>
      <c r="AR112" s="12"/>
      <c r="AS112" s="12">
        <f t="shared" si="22"/>
        <v>83.899999999999991</v>
      </c>
      <c r="AT112" s="12">
        <f t="shared" si="22"/>
        <v>94.8</v>
      </c>
      <c r="AU112" s="12">
        <f t="shared" si="22"/>
        <v>58.9</v>
      </c>
      <c r="AV112" s="12">
        <f t="shared" si="20"/>
        <v>28.199999999999996</v>
      </c>
      <c r="AW112" s="12">
        <f t="shared" si="20"/>
        <v>75</v>
      </c>
      <c r="AX112" s="12">
        <f t="shared" si="20"/>
        <v>56.999999999999993</v>
      </c>
      <c r="AY112" s="12"/>
      <c r="AZ112" s="12">
        <f t="shared" si="14"/>
        <v>77.599999999999994</v>
      </c>
      <c r="BA112" s="12">
        <f t="shared" si="15"/>
        <v>37.9</v>
      </c>
      <c r="BB112" s="12"/>
      <c r="BC112" s="12">
        <f t="shared" si="16"/>
        <v>71.7</v>
      </c>
      <c r="BD112" s="12">
        <f t="shared" si="17"/>
        <v>96.7</v>
      </c>
      <c r="BE112" s="12">
        <f t="shared" si="18"/>
        <v>77</v>
      </c>
    </row>
    <row r="113" spans="1:57" ht="15.75" customHeight="1">
      <c r="A113" s="1" t="s">
        <v>208</v>
      </c>
      <c r="B113" s="3" t="s">
        <v>99</v>
      </c>
      <c r="C113" s="4" t="s">
        <v>86</v>
      </c>
      <c r="D113" s="4">
        <v>31</v>
      </c>
      <c r="E113" s="4">
        <v>336</v>
      </c>
      <c r="F113" s="4">
        <v>31</v>
      </c>
      <c r="G113" s="4">
        <v>336</v>
      </c>
      <c r="H113" s="4">
        <v>0.40699999999999997</v>
      </c>
      <c r="I113" s="4">
        <v>18.600000000000001</v>
      </c>
      <c r="J113" s="4">
        <v>0</v>
      </c>
      <c r="K113" s="4">
        <v>0.38400000000000001</v>
      </c>
      <c r="L113" s="4">
        <v>0.11600000000000001</v>
      </c>
      <c r="M113" s="4">
        <v>0.105</v>
      </c>
      <c r="N113" s="4">
        <v>7.0000000000000007E-2</v>
      </c>
      <c r="O113" s="4">
        <v>9.2999999999999999E-2</v>
      </c>
      <c r="P113" s="4">
        <v>0.61599999999999999</v>
      </c>
      <c r="Q113" s="4">
        <v>0</v>
      </c>
      <c r="R113" s="4">
        <v>0.54500000000000004</v>
      </c>
      <c r="S113" s="4">
        <v>0.9</v>
      </c>
      <c r="T113" s="4">
        <v>0.33300000000000002</v>
      </c>
      <c r="U113" s="4">
        <v>0.5</v>
      </c>
      <c r="V113" s="4">
        <v>0.375</v>
      </c>
      <c r="W113" s="4">
        <v>0.32100000000000001</v>
      </c>
      <c r="X113" s="4">
        <v>0</v>
      </c>
      <c r="Y113" s="4">
        <v>0.88900000000000001</v>
      </c>
      <c r="Z113" s="4">
        <v>1</v>
      </c>
      <c r="AA113" s="4">
        <v>0</v>
      </c>
      <c r="AB113" s="4">
        <v>0.30199999999999999</v>
      </c>
      <c r="AC113" s="4">
        <v>0.375</v>
      </c>
      <c r="AD113" s="10">
        <f t="shared" si="12"/>
        <v>0.957376</v>
      </c>
      <c r="AE113" s="9"/>
      <c r="AF113" s="9"/>
      <c r="AG113" s="12">
        <f t="shared" si="13"/>
        <v>44.2</v>
      </c>
      <c r="AH113" s="12">
        <f t="shared" si="13"/>
        <v>30.099999999999998</v>
      </c>
      <c r="AI113" s="12">
        <f t="shared" si="13"/>
        <v>43.5</v>
      </c>
      <c r="AJ113" s="12">
        <f t="shared" si="13"/>
        <v>87.8</v>
      </c>
      <c r="AK113" s="12"/>
      <c r="AL113" s="12">
        <f t="shared" si="21"/>
        <v>11.5</v>
      </c>
      <c r="AM113" s="12">
        <f t="shared" si="21"/>
        <v>33.300000000000004</v>
      </c>
      <c r="AN113" s="12">
        <f t="shared" si="21"/>
        <v>10.199999999999999</v>
      </c>
      <c r="AO113" s="12">
        <f t="shared" si="19"/>
        <v>40.300000000000004</v>
      </c>
      <c r="AP113" s="12">
        <f t="shared" si="19"/>
        <v>62.1</v>
      </c>
      <c r="AQ113" s="12">
        <f t="shared" si="19"/>
        <v>89.1</v>
      </c>
      <c r="AR113" s="12"/>
      <c r="AS113" s="12">
        <f t="shared" si="22"/>
        <v>82</v>
      </c>
      <c r="AT113" s="12">
        <f t="shared" si="22"/>
        <v>95.5</v>
      </c>
      <c r="AU113" s="12">
        <f t="shared" si="22"/>
        <v>27.500000000000004</v>
      </c>
      <c r="AV113" s="12">
        <f t="shared" si="20"/>
        <v>83.899999999999991</v>
      </c>
      <c r="AW113" s="12">
        <f t="shared" si="20"/>
        <v>62.1</v>
      </c>
      <c r="AX113" s="12">
        <f t="shared" si="20"/>
        <v>56.399999999999991</v>
      </c>
      <c r="AY113" s="12"/>
      <c r="AZ113" s="12">
        <f t="shared" si="14"/>
        <v>7.0999999999999943</v>
      </c>
      <c r="BA113" s="12">
        <f t="shared" si="15"/>
        <v>37.9</v>
      </c>
      <c r="BB113" s="12"/>
      <c r="BC113" s="12">
        <f t="shared" si="16"/>
        <v>78.2</v>
      </c>
      <c r="BD113" s="12">
        <f t="shared" si="17"/>
        <v>71.099999999999994</v>
      </c>
      <c r="BE113" s="12">
        <f t="shared" si="18"/>
        <v>4.5</v>
      </c>
    </row>
    <row r="114" spans="1:57" ht="15.75" customHeight="1">
      <c r="A114" s="1" t="s">
        <v>209</v>
      </c>
      <c r="B114" s="3" t="s">
        <v>85</v>
      </c>
      <c r="C114" s="4" t="s">
        <v>8</v>
      </c>
      <c r="D114" s="4">
        <v>21</v>
      </c>
      <c r="E114" s="4">
        <v>335</v>
      </c>
      <c r="F114" s="4">
        <v>21</v>
      </c>
      <c r="G114" s="4">
        <v>335</v>
      </c>
      <c r="H114" s="4">
        <v>0.42699999999999999</v>
      </c>
      <c r="I114" s="4">
        <v>11.1</v>
      </c>
      <c r="J114" s="4">
        <v>0</v>
      </c>
      <c r="K114" s="4">
        <v>0.73299999999999998</v>
      </c>
      <c r="L114" s="4">
        <v>0.2</v>
      </c>
      <c r="M114" s="4">
        <v>0.38700000000000001</v>
      </c>
      <c r="N114" s="4">
        <v>0.13300000000000001</v>
      </c>
      <c r="O114" s="4">
        <v>1.2999999999999999E-2</v>
      </c>
      <c r="P114" s="4">
        <v>0.26700000000000002</v>
      </c>
      <c r="Q114" s="4">
        <v>0</v>
      </c>
      <c r="R114" s="4">
        <v>0.45500000000000002</v>
      </c>
      <c r="S114" s="4">
        <v>0.46700000000000003</v>
      </c>
      <c r="T114" s="4">
        <v>0.48299999999999998</v>
      </c>
      <c r="U114" s="4">
        <v>0.4</v>
      </c>
      <c r="V114" s="4">
        <v>0</v>
      </c>
      <c r="W114" s="4">
        <v>0.35</v>
      </c>
      <c r="X114" s="4">
        <v>0</v>
      </c>
      <c r="Y114" s="4">
        <v>0.56000000000000005</v>
      </c>
      <c r="Z114" s="4">
        <v>1</v>
      </c>
      <c r="AA114" s="4">
        <v>0</v>
      </c>
      <c r="AB114" s="4">
        <v>0.4</v>
      </c>
      <c r="AC114" s="4">
        <v>0.5</v>
      </c>
      <c r="AD114" s="10">
        <f t="shared" si="12"/>
        <v>0.67748000000000008</v>
      </c>
      <c r="AE114" s="9"/>
      <c r="AF114" s="9"/>
      <c r="AG114" s="12">
        <f t="shared" si="13"/>
        <v>25</v>
      </c>
      <c r="AH114" s="12">
        <f t="shared" si="13"/>
        <v>29.4</v>
      </c>
      <c r="AI114" s="12">
        <f t="shared" si="13"/>
        <v>56.999999999999993</v>
      </c>
      <c r="AJ114" s="12">
        <f t="shared" si="13"/>
        <v>32</v>
      </c>
      <c r="AK114" s="12"/>
      <c r="AL114" s="12">
        <f t="shared" si="21"/>
        <v>63.4</v>
      </c>
      <c r="AM114" s="12">
        <f t="shared" si="21"/>
        <v>53.800000000000004</v>
      </c>
      <c r="AN114" s="12">
        <f t="shared" si="21"/>
        <v>87.1</v>
      </c>
      <c r="AO114" s="12">
        <f t="shared" si="19"/>
        <v>73</v>
      </c>
      <c r="AP114" s="12">
        <f t="shared" si="19"/>
        <v>14.099999999999998</v>
      </c>
      <c r="AQ114" s="12">
        <f t="shared" si="19"/>
        <v>37.1</v>
      </c>
      <c r="AR114" s="12"/>
      <c r="AS114" s="12">
        <f t="shared" si="22"/>
        <v>42.9</v>
      </c>
      <c r="AT114" s="12">
        <f t="shared" si="22"/>
        <v>13.4</v>
      </c>
      <c r="AU114" s="12">
        <f t="shared" si="22"/>
        <v>75.599999999999994</v>
      </c>
      <c r="AV114" s="12">
        <f t="shared" si="20"/>
        <v>61.5</v>
      </c>
      <c r="AW114" s="12">
        <f t="shared" si="20"/>
        <v>0</v>
      </c>
      <c r="AX114" s="12">
        <f t="shared" si="20"/>
        <v>72.399999999999991</v>
      </c>
      <c r="AY114" s="12"/>
      <c r="AZ114" s="12">
        <f t="shared" si="14"/>
        <v>63.5</v>
      </c>
      <c r="BA114" s="12">
        <f t="shared" si="15"/>
        <v>37.9</v>
      </c>
      <c r="BB114" s="12"/>
      <c r="BC114" s="12">
        <f t="shared" si="16"/>
        <v>87.1</v>
      </c>
      <c r="BD114" s="12">
        <f t="shared" si="17"/>
        <v>89.1</v>
      </c>
      <c r="BE114" s="12">
        <f t="shared" si="18"/>
        <v>61.6</v>
      </c>
    </row>
    <row r="115" spans="1:57" ht="15.75" customHeight="1">
      <c r="A115" s="1" t="s">
        <v>210</v>
      </c>
      <c r="B115" s="3" t="s">
        <v>85</v>
      </c>
      <c r="C115" s="4" t="s">
        <v>86</v>
      </c>
      <c r="D115" s="4">
        <v>15</v>
      </c>
      <c r="E115" s="4">
        <v>329</v>
      </c>
      <c r="F115" s="4">
        <v>15</v>
      </c>
      <c r="G115" s="4">
        <v>329</v>
      </c>
      <c r="H115" s="4">
        <v>0.39800000000000002</v>
      </c>
      <c r="I115" s="4">
        <v>11.6</v>
      </c>
      <c r="J115" s="4">
        <v>0</v>
      </c>
      <c r="K115" s="4">
        <v>0.69899999999999995</v>
      </c>
      <c r="L115" s="4">
        <v>0.26200000000000001</v>
      </c>
      <c r="M115" s="4">
        <v>0.27200000000000002</v>
      </c>
      <c r="N115" s="4">
        <v>9.7000000000000003E-2</v>
      </c>
      <c r="O115" s="4">
        <v>6.8000000000000005E-2</v>
      </c>
      <c r="P115" s="4">
        <v>0.30099999999999999</v>
      </c>
      <c r="Q115" s="4">
        <v>0</v>
      </c>
      <c r="R115" s="4">
        <v>0.43099999999999999</v>
      </c>
      <c r="S115" s="4">
        <v>0.55600000000000005</v>
      </c>
      <c r="T115" s="4">
        <v>0.39300000000000002</v>
      </c>
      <c r="U115" s="4">
        <v>0.3</v>
      </c>
      <c r="V115" s="4">
        <v>0.28599999999999998</v>
      </c>
      <c r="W115" s="4">
        <v>0.32300000000000001</v>
      </c>
      <c r="X115" s="4">
        <v>0</v>
      </c>
      <c r="Y115" s="4">
        <v>0.80600000000000005</v>
      </c>
      <c r="Z115" s="4">
        <v>0.9</v>
      </c>
      <c r="AA115" s="4">
        <v>0</v>
      </c>
      <c r="AB115" s="4">
        <v>0.35499999999999998</v>
      </c>
      <c r="AC115" s="4">
        <v>0.27300000000000002</v>
      </c>
      <c r="AD115" s="10">
        <f t="shared" si="12"/>
        <v>0.83429399999999987</v>
      </c>
      <c r="AE115" s="9"/>
      <c r="AF115" s="9"/>
      <c r="AG115" s="12">
        <f t="shared" si="13"/>
        <v>15.299999999999999</v>
      </c>
      <c r="AH115" s="12">
        <f t="shared" si="13"/>
        <v>28.799999999999997</v>
      </c>
      <c r="AI115" s="12">
        <f t="shared" si="13"/>
        <v>36.5</v>
      </c>
      <c r="AJ115" s="12">
        <f t="shared" si="13"/>
        <v>34.599999999999994</v>
      </c>
      <c r="AK115" s="12"/>
      <c r="AL115" s="12">
        <f t="shared" si="21"/>
        <v>60.199999999999996</v>
      </c>
      <c r="AM115" s="12">
        <f t="shared" si="21"/>
        <v>72.399999999999991</v>
      </c>
      <c r="AN115" s="12">
        <f t="shared" si="21"/>
        <v>59.599999999999994</v>
      </c>
      <c r="AO115" s="12">
        <f t="shared" si="19"/>
        <v>52.5</v>
      </c>
      <c r="AP115" s="12">
        <f t="shared" si="19"/>
        <v>41</v>
      </c>
      <c r="AQ115" s="12">
        <f t="shared" si="19"/>
        <v>40.300000000000004</v>
      </c>
      <c r="AR115" s="12"/>
      <c r="AS115" s="12">
        <f t="shared" si="22"/>
        <v>31.4</v>
      </c>
      <c r="AT115" s="12">
        <f t="shared" si="22"/>
        <v>21.7</v>
      </c>
      <c r="AU115" s="12">
        <f t="shared" si="22"/>
        <v>46.1</v>
      </c>
      <c r="AV115" s="12">
        <f t="shared" si="20"/>
        <v>41.6</v>
      </c>
      <c r="AW115" s="12">
        <f t="shared" si="20"/>
        <v>40.300000000000004</v>
      </c>
      <c r="AX115" s="12">
        <f t="shared" si="20"/>
        <v>56.999999999999993</v>
      </c>
      <c r="AY115" s="12"/>
      <c r="AZ115" s="12">
        <f t="shared" si="14"/>
        <v>18</v>
      </c>
      <c r="BA115" s="12">
        <f t="shared" si="15"/>
        <v>55.199999999999996</v>
      </c>
      <c r="BB115" s="12"/>
      <c r="BC115" s="12">
        <f t="shared" si="16"/>
        <v>83.899999999999991</v>
      </c>
      <c r="BD115" s="12">
        <f t="shared" si="17"/>
        <v>47.4</v>
      </c>
      <c r="BE115" s="12">
        <f t="shared" si="18"/>
        <v>23.099999999999994</v>
      </c>
    </row>
    <row r="116" spans="1:57" ht="15.75" customHeight="1">
      <c r="A116" s="1" t="s">
        <v>211</v>
      </c>
      <c r="B116" s="4" t="s">
        <v>110</v>
      </c>
      <c r="C116" s="4" t="s">
        <v>8</v>
      </c>
      <c r="D116" s="4">
        <v>22</v>
      </c>
      <c r="E116" s="4">
        <v>328</v>
      </c>
      <c r="F116" s="4">
        <v>22</v>
      </c>
      <c r="G116" s="4">
        <v>328</v>
      </c>
      <c r="H116" s="4">
        <v>0.33900000000000002</v>
      </c>
      <c r="I116" s="4">
        <v>16.5</v>
      </c>
      <c r="J116" s="4">
        <v>0</v>
      </c>
      <c r="K116" s="4">
        <v>0.51600000000000001</v>
      </c>
      <c r="L116" s="4">
        <v>0.17699999999999999</v>
      </c>
      <c r="M116" s="4">
        <v>0.129</v>
      </c>
      <c r="N116" s="4">
        <v>8.1000000000000003E-2</v>
      </c>
      <c r="O116" s="4">
        <v>0.129</v>
      </c>
      <c r="P116" s="4">
        <v>0.48399999999999999</v>
      </c>
      <c r="Q116" s="4">
        <v>0</v>
      </c>
      <c r="R116" s="4">
        <v>0.46899999999999997</v>
      </c>
      <c r="S116" s="4">
        <v>0.63600000000000001</v>
      </c>
      <c r="T116" s="4">
        <v>0.5</v>
      </c>
      <c r="U116" s="4">
        <v>0.2</v>
      </c>
      <c r="V116" s="4">
        <v>0.375</v>
      </c>
      <c r="W116" s="4">
        <v>0.2</v>
      </c>
      <c r="X116" s="4">
        <v>0</v>
      </c>
      <c r="Y116" s="4">
        <v>0.66700000000000004</v>
      </c>
      <c r="Z116" s="4">
        <v>1</v>
      </c>
      <c r="AA116" s="4">
        <v>0</v>
      </c>
      <c r="AB116" s="4">
        <v>0.36699999999999999</v>
      </c>
      <c r="AC116" s="4">
        <v>0.182</v>
      </c>
      <c r="AD116" s="10">
        <f t="shared" si="12"/>
        <v>0.82817200000000002</v>
      </c>
      <c r="AE116" s="9"/>
      <c r="AF116" s="9"/>
      <c r="AG116" s="12">
        <f t="shared" si="13"/>
        <v>26.200000000000003</v>
      </c>
      <c r="AH116" s="12">
        <f t="shared" si="13"/>
        <v>28.199999999999996</v>
      </c>
      <c r="AI116" s="12">
        <f t="shared" si="13"/>
        <v>17.299999999999997</v>
      </c>
      <c r="AJ116" s="12">
        <f t="shared" si="13"/>
        <v>68.5</v>
      </c>
      <c r="AK116" s="12"/>
      <c r="AL116" s="12">
        <f t="shared" si="21"/>
        <v>26.900000000000002</v>
      </c>
      <c r="AM116" s="12">
        <f t="shared" si="21"/>
        <v>48.699999999999996</v>
      </c>
      <c r="AN116" s="12">
        <f t="shared" si="21"/>
        <v>18.5</v>
      </c>
      <c r="AO116" s="12">
        <f t="shared" si="19"/>
        <v>46.1</v>
      </c>
      <c r="AP116" s="12">
        <f t="shared" si="19"/>
        <v>75.599999999999994</v>
      </c>
      <c r="AQ116" s="12">
        <f t="shared" si="19"/>
        <v>73.7</v>
      </c>
      <c r="AR116" s="12"/>
      <c r="AS116" s="12">
        <f t="shared" si="22"/>
        <v>47.4</v>
      </c>
      <c r="AT116" s="12">
        <f t="shared" si="22"/>
        <v>44.2</v>
      </c>
      <c r="AU116" s="12">
        <f t="shared" si="22"/>
        <v>80.100000000000009</v>
      </c>
      <c r="AV116" s="12">
        <f t="shared" si="20"/>
        <v>25</v>
      </c>
      <c r="AW116" s="12">
        <f t="shared" si="20"/>
        <v>62.1</v>
      </c>
      <c r="AX116" s="12">
        <f t="shared" si="20"/>
        <v>23.7</v>
      </c>
      <c r="AY116" s="12"/>
      <c r="AZ116" s="12">
        <f t="shared" si="14"/>
        <v>50</v>
      </c>
      <c r="BA116" s="12">
        <f t="shared" si="15"/>
        <v>37.9</v>
      </c>
      <c r="BB116" s="12"/>
      <c r="BC116" s="12">
        <f t="shared" si="16"/>
        <v>85.2</v>
      </c>
      <c r="BD116" s="12">
        <f t="shared" si="17"/>
        <v>33.300000000000004</v>
      </c>
      <c r="BE116" s="12">
        <f t="shared" si="18"/>
        <v>24.400000000000006</v>
      </c>
    </row>
    <row r="117" spans="1:57" ht="15.75" customHeight="1">
      <c r="A117" s="1" t="s">
        <v>212</v>
      </c>
      <c r="B117" s="3" t="s">
        <v>88</v>
      </c>
      <c r="C117" s="4" t="s">
        <v>8</v>
      </c>
      <c r="D117" s="4">
        <v>17</v>
      </c>
      <c r="E117" s="4">
        <v>304</v>
      </c>
      <c r="F117" s="4">
        <v>17</v>
      </c>
      <c r="G117" s="4">
        <v>304</v>
      </c>
      <c r="H117" s="4">
        <v>0.35499999999999998</v>
      </c>
      <c r="I117" s="4">
        <v>14.8</v>
      </c>
      <c r="J117" s="4">
        <v>0</v>
      </c>
      <c r="K117" s="4">
        <v>0.73899999999999999</v>
      </c>
      <c r="L117" s="4">
        <v>0.13800000000000001</v>
      </c>
      <c r="M117" s="4">
        <v>0.16700000000000001</v>
      </c>
      <c r="N117" s="4">
        <v>0.188</v>
      </c>
      <c r="O117" s="4">
        <v>0.246</v>
      </c>
      <c r="P117" s="4">
        <v>0.26100000000000001</v>
      </c>
      <c r="Q117" s="4">
        <v>0</v>
      </c>
      <c r="R117" s="4">
        <v>0.34300000000000003</v>
      </c>
      <c r="S117" s="4">
        <v>0.63200000000000001</v>
      </c>
      <c r="T117" s="4">
        <v>0.217</v>
      </c>
      <c r="U117" s="4">
        <v>0.192</v>
      </c>
      <c r="V117" s="4">
        <v>0.38200000000000001</v>
      </c>
      <c r="W117" s="4">
        <v>0.38900000000000001</v>
      </c>
      <c r="X117" s="4">
        <v>0</v>
      </c>
      <c r="Y117" s="4">
        <v>0.45700000000000002</v>
      </c>
      <c r="Z117" s="4">
        <v>0.85699999999999998</v>
      </c>
      <c r="AA117" s="4">
        <v>0</v>
      </c>
      <c r="AB117" s="4">
        <v>0.222</v>
      </c>
      <c r="AC117" s="4">
        <v>0.375</v>
      </c>
      <c r="AD117" s="10">
        <f t="shared" si="12"/>
        <v>0.56140000000000001</v>
      </c>
      <c r="AE117" s="9"/>
      <c r="AF117" s="9"/>
      <c r="AG117" s="12">
        <f t="shared" si="13"/>
        <v>18.5</v>
      </c>
      <c r="AH117" s="12">
        <f t="shared" si="13"/>
        <v>27.500000000000004</v>
      </c>
      <c r="AI117" s="12">
        <f t="shared" si="13"/>
        <v>23.7</v>
      </c>
      <c r="AJ117" s="12">
        <f t="shared" si="13"/>
        <v>56.399999999999991</v>
      </c>
      <c r="AK117" s="12"/>
      <c r="AL117" s="12">
        <f t="shared" si="21"/>
        <v>64.7</v>
      </c>
      <c r="AM117" s="12">
        <f t="shared" si="21"/>
        <v>37.1</v>
      </c>
      <c r="AN117" s="12">
        <f t="shared" si="21"/>
        <v>30.7</v>
      </c>
      <c r="AO117" s="12">
        <f t="shared" si="19"/>
        <v>89.7</v>
      </c>
      <c r="AP117" s="12">
        <f t="shared" si="19"/>
        <v>97.399999999999991</v>
      </c>
      <c r="AQ117" s="12">
        <f t="shared" si="19"/>
        <v>35.799999999999997</v>
      </c>
      <c r="AR117" s="12"/>
      <c r="AS117" s="12">
        <f t="shared" si="22"/>
        <v>11.5</v>
      </c>
      <c r="AT117" s="12">
        <f t="shared" si="22"/>
        <v>42.3</v>
      </c>
      <c r="AU117" s="12">
        <f t="shared" si="22"/>
        <v>10.8</v>
      </c>
      <c r="AV117" s="12">
        <f t="shared" si="20"/>
        <v>24.3</v>
      </c>
      <c r="AW117" s="12">
        <f t="shared" si="20"/>
        <v>65.3</v>
      </c>
      <c r="AX117" s="12">
        <f t="shared" si="20"/>
        <v>85.2</v>
      </c>
      <c r="AY117" s="12"/>
      <c r="AZ117" s="12">
        <f t="shared" si="14"/>
        <v>73.099999999999994</v>
      </c>
      <c r="BA117" s="12">
        <f t="shared" si="15"/>
        <v>64.800000000000011</v>
      </c>
      <c r="BB117" s="12"/>
      <c r="BC117" s="12">
        <f t="shared" si="16"/>
        <v>63.4</v>
      </c>
      <c r="BD117" s="12">
        <f t="shared" si="17"/>
        <v>71.099999999999994</v>
      </c>
      <c r="BE117" s="12">
        <f t="shared" si="18"/>
        <v>79.5</v>
      </c>
    </row>
    <row r="118" spans="1:57" ht="15.75" customHeight="1">
      <c r="A118" s="1" t="s">
        <v>213</v>
      </c>
      <c r="B118" s="3" t="s">
        <v>85</v>
      </c>
      <c r="C118" s="4" t="s">
        <v>8</v>
      </c>
      <c r="D118" s="4">
        <v>29</v>
      </c>
      <c r="E118" s="4">
        <v>257</v>
      </c>
      <c r="F118" s="4">
        <v>29</v>
      </c>
      <c r="G118" s="4">
        <v>257</v>
      </c>
      <c r="H118" s="4">
        <v>0.32100000000000001</v>
      </c>
      <c r="I118" s="4">
        <v>13.7</v>
      </c>
      <c r="J118" s="4">
        <v>0</v>
      </c>
      <c r="K118" s="4">
        <v>0.67</v>
      </c>
      <c r="L118" s="4">
        <v>0.17</v>
      </c>
      <c r="M118" s="4">
        <v>0.25900000000000001</v>
      </c>
      <c r="N118" s="4">
        <v>0.152</v>
      </c>
      <c r="O118" s="4">
        <v>8.8999999999999996E-2</v>
      </c>
      <c r="P118" s="4">
        <v>0.33</v>
      </c>
      <c r="Q118" s="4">
        <v>0</v>
      </c>
      <c r="R118" s="4">
        <v>0.33300000000000002</v>
      </c>
      <c r="S118" s="4">
        <v>0.47399999999999998</v>
      </c>
      <c r="T118" s="4">
        <v>0.24099999999999999</v>
      </c>
      <c r="U118" s="4">
        <v>0.29399999999999998</v>
      </c>
      <c r="V118" s="4">
        <v>0.4</v>
      </c>
      <c r="W118" s="4">
        <v>0.29699999999999999</v>
      </c>
      <c r="X118" s="4">
        <v>0</v>
      </c>
      <c r="Y118" s="4">
        <v>0.44</v>
      </c>
      <c r="Z118" s="4">
        <v>0.72699999999999998</v>
      </c>
      <c r="AA118" s="4">
        <v>0</v>
      </c>
      <c r="AB118" s="4">
        <v>0.16200000000000001</v>
      </c>
      <c r="AC118" s="4">
        <v>0.16700000000000001</v>
      </c>
      <c r="AD118" s="10">
        <f t="shared" si="12"/>
        <v>0.53471000000000002</v>
      </c>
      <c r="AE118" s="9"/>
      <c r="AF118" s="9"/>
      <c r="AG118" s="12">
        <f t="shared" si="13"/>
        <v>41</v>
      </c>
      <c r="AH118" s="12">
        <f t="shared" si="13"/>
        <v>26.200000000000003</v>
      </c>
      <c r="AI118" s="12">
        <f t="shared" si="13"/>
        <v>11.5</v>
      </c>
      <c r="AJ118" s="12">
        <f t="shared" si="13"/>
        <v>48.699999999999996</v>
      </c>
      <c r="AK118" s="12"/>
      <c r="AL118" s="12">
        <f t="shared" si="21"/>
        <v>57.599999999999994</v>
      </c>
      <c r="AM118" s="12">
        <f t="shared" si="21"/>
        <v>46.1</v>
      </c>
      <c r="AN118" s="12">
        <f t="shared" si="21"/>
        <v>56.999999999999993</v>
      </c>
      <c r="AO118" s="12">
        <f t="shared" si="19"/>
        <v>80.100000000000009</v>
      </c>
      <c r="AP118" s="12">
        <f t="shared" si="19"/>
        <v>59.599999999999994</v>
      </c>
      <c r="AQ118" s="12">
        <f t="shared" si="19"/>
        <v>42.9</v>
      </c>
      <c r="AR118" s="12"/>
      <c r="AS118" s="12">
        <f t="shared" si="22"/>
        <v>9.6</v>
      </c>
      <c r="AT118" s="12">
        <f t="shared" si="22"/>
        <v>14.7</v>
      </c>
      <c r="AU118" s="12">
        <f t="shared" si="22"/>
        <v>14.7</v>
      </c>
      <c r="AV118" s="12">
        <f t="shared" si="20"/>
        <v>38.4</v>
      </c>
      <c r="AW118" s="12">
        <f t="shared" si="20"/>
        <v>68.5</v>
      </c>
      <c r="AX118" s="12">
        <f t="shared" si="20"/>
        <v>50</v>
      </c>
      <c r="AY118" s="12"/>
      <c r="AZ118" s="12">
        <f t="shared" si="14"/>
        <v>76.3</v>
      </c>
      <c r="BA118" s="12">
        <f t="shared" si="15"/>
        <v>74.400000000000006</v>
      </c>
      <c r="BB118" s="12"/>
      <c r="BC118" s="12">
        <f t="shared" si="16"/>
        <v>49.3</v>
      </c>
      <c r="BD118" s="12">
        <f t="shared" si="17"/>
        <v>30.7</v>
      </c>
      <c r="BE118" s="12">
        <f t="shared" si="18"/>
        <v>82.7</v>
      </c>
    </row>
    <row r="119" spans="1:57" ht="15.75" customHeight="1">
      <c r="A119" s="1" t="s">
        <v>214</v>
      </c>
      <c r="B119" s="3" t="s">
        <v>104</v>
      </c>
      <c r="C119" s="4" t="s">
        <v>8</v>
      </c>
      <c r="D119" s="4">
        <v>26</v>
      </c>
      <c r="E119" s="4">
        <v>257</v>
      </c>
      <c r="F119" s="4">
        <v>26</v>
      </c>
      <c r="G119" s="4">
        <v>257</v>
      </c>
      <c r="H119" s="4">
        <v>0.33800000000000002</v>
      </c>
      <c r="I119" s="4">
        <v>18.8</v>
      </c>
      <c r="J119" s="4">
        <v>0</v>
      </c>
      <c r="K119" s="4">
        <v>0.432</v>
      </c>
      <c r="L119" s="4">
        <v>6.8000000000000005E-2</v>
      </c>
      <c r="M119" s="4">
        <v>0.122</v>
      </c>
      <c r="N119" s="4">
        <v>0.108</v>
      </c>
      <c r="O119" s="4">
        <v>0.13500000000000001</v>
      </c>
      <c r="P119" s="4">
        <v>0.56799999999999995</v>
      </c>
      <c r="Q119" s="4">
        <v>0</v>
      </c>
      <c r="R119" s="4">
        <v>0.28100000000000003</v>
      </c>
      <c r="S119" s="4">
        <v>0.8</v>
      </c>
      <c r="T119" s="4">
        <v>0</v>
      </c>
      <c r="U119" s="4">
        <v>0.375</v>
      </c>
      <c r="V119" s="4">
        <v>0.2</v>
      </c>
      <c r="W119" s="4">
        <v>0.38100000000000001</v>
      </c>
      <c r="X119" s="4">
        <v>0</v>
      </c>
      <c r="Y119" s="4">
        <v>0.55600000000000005</v>
      </c>
      <c r="Z119" s="4">
        <v>0.75</v>
      </c>
      <c r="AA119" s="4">
        <v>0</v>
      </c>
      <c r="AB119" s="4">
        <v>0.33300000000000002</v>
      </c>
      <c r="AC119" s="4">
        <v>0.57099999999999995</v>
      </c>
      <c r="AD119" s="10">
        <f t="shared" si="12"/>
        <v>0.6661919999999999</v>
      </c>
      <c r="AE119" s="9"/>
      <c r="AF119" s="9"/>
      <c r="AG119" s="12">
        <f t="shared" si="13"/>
        <v>32.6</v>
      </c>
      <c r="AH119" s="12">
        <f t="shared" si="13"/>
        <v>26.200000000000003</v>
      </c>
      <c r="AI119" s="12">
        <f t="shared" si="13"/>
        <v>16.600000000000001</v>
      </c>
      <c r="AJ119" s="12">
        <f t="shared" si="13"/>
        <v>91</v>
      </c>
      <c r="AK119" s="12"/>
      <c r="AL119" s="12">
        <f t="shared" si="21"/>
        <v>15.299999999999999</v>
      </c>
      <c r="AM119" s="12">
        <f t="shared" si="21"/>
        <v>12.8</v>
      </c>
      <c r="AN119" s="12">
        <f t="shared" si="21"/>
        <v>15.299999999999999</v>
      </c>
      <c r="AO119" s="12">
        <f t="shared" si="19"/>
        <v>58.3</v>
      </c>
      <c r="AP119" s="12">
        <f t="shared" si="19"/>
        <v>78.8</v>
      </c>
      <c r="AQ119" s="12">
        <f t="shared" si="19"/>
        <v>85.2</v>
      </c>
      <c r="AR119" s="12"/>
      <c r="AS119" s="12">
        <f t="shared" si="22"/>
        <v>7.6</v>
      </c>
      <c r="AT119" s="12">
        <f t="shared" si="22"/>
        <v>88.4</v>
      </c>
      <c r="AU119" s="12">
        <f t="shared" si="22"/>
        <v>0</v>
      </c>
      <c r="AV119" s="12">
        <f t="shared" si="20"/>
        <v>56.399999999999991</v>
      </c>
      <c r="AW119" s="12">
        <f t="shared" si="20"/>
        <v>25.6</v>
      </c>
      <c r="AX119" s="12">
        <f t="shared" si="20"/>
        <v>83.3</v>
      </c>
      <c r="AY119" s="12"/>
      <c r="AZ119" s="12">
        <f t="shared" si="14"/>
        <v>64.800000000000011</v>
      </c>
      <c r="BA119" s="12">
        <f t="shared" si="15"/>
        <v>73.8</v>
      </c>
      <c r="BB119" s="12"/>
      <c r="BC119" s="12">
        <f t="shared" si="16"/>
        <v>80.7</v>
      </c>
      <c r="BD119" s="12">
        <f t="shared" si="17"/>
        <v>94.8</v>
      </c>
      <c r="BE119" s="12">
        <f t="shared" si="18"/>
        <v>66.099999999999994</v>
      </c>
    </row>
    <row r="120" spans="1:57" ht="15.75" customHeight="1">
      <c r="A120" s="1" t="s">
        <v>215</v>
      </c>
      <c r="B120" s="3" t="s">
        <v>128</v>
      </c>
      <c r="C120" s="4" t="s">
        <v>124</v>
      </c>
      <c r="D120" s="4">
        <v>27</v>
      </c>
      <c r="E120" s="4">
        <v>253</v>
      </c>
      <c r="F120" s="4">
        <v>27</v>
      </c>
      <c r="G120" s="4">
        <v>253</v>
      </c>
      <c r="H120" s="4">
        <v>0.61499999999999999</v>
      </c>
      <c r="I120" s="4">
        <v>6.6</v>
      </c>
      <c r="J120" s="4">
        <v>0</v>
      </c>
      <c r="K120" s="4">
        <v>1</v>
      </c>
      <c r="L120" s="4">
        <v>0.38500000000000001</v>
      </c>
      <c r="M120" s="4">
        <v>0.34599999999999997</v>
      </c>
      <c r="N120" s="4">
        <v>0.154</v>
      </c>
      <c r="O120" s="4">
        <v>0.115</v>
      </c>
      <c r="P120" s="4">
        <v>0</v>
      </c>
      <c r="Q120" s="4">
        <v>0</v>
      </c>
      <c r="R120" s="4">
        <v>0.61499999999999999</v>
      </c>
      <c r="S120" s="4">
        <v>0.8</v>
      </c>
      <c r="T120" s="4">
        <v>0.55600000000000005</v>
      </c>
      <c r="U120" s="4">
        <v>0.25</v>
      </c>
      <c r="V120" s="4">
        <v>0.66700000000000004</v>
      </c>
      <c r="W120" s="4">
        <v>0</v>
      </c>
      <c r="X120" s="4">
        <v>0</v>
      </c>
      <c r="Y120" s="4">
        <v>0.875</v>
      </c>
      <c r="Z120" s="4">
        <v>0</v>
      </c>
      <c r="AA120" s="4">
        <v>0</v>
      </c>
      <c r="AB120" s="4">
        <v>0</v>
      </c>
      <c r="AC120" s="4">
        <v>0</v>
      </c>
      <c r="AD120" s="10">
        <f t="shared" si="12"/>
        <v>0.875</v>
      </c>
      <c r="AE120" s="9"/>
      <c r="AF120" s="9"/>
      <c r="AG120" s="12">
        <f t="shared" si="13"/>
        <v>35.199999999999996</v>
      </c>
      <c r="AH120" s="12">
        <f t="shared" si="13"/>
        <v>25.6</v>
      </c>
      <c r="AI120" s="12">
        <f t="shared" si="13"/>
        <v>98.7</v>
      </c>
      <c r="AJ120" s="12">
        <f t="shared" si="13"/>
        <v>12.8</v>
      </c>
      <c r="AK120" s="12"/>
      <c r="AL120" s="12">
        <f t="shared" si="21"/>
        <v>91.600000000000009</v>
      </c>
      <c r="AM120" s="12">
        <f t="shared" si="21"/>
        <v>87.8</v>
      </c>
      <c r="AN120" s="12">
        <f t="shared" si="21"/>
        <v>75.599999999999994</v>
      </c>
      <c r="AO120" s="12">
        <f t="shared" si="19"/>
        <v>82</v>
      </c>
      <c r="AP120" s="12">
        <f t="shared" si="19"/>
        <v>69.199999999999989</v>
      </c>
      <c r="AQ120" s="12">
        <f t="shared" si="19"/>
        <v>0</v>
      </c>
      <c r="AR120" s="12"/>
      <c r="AS120" s="12">
        <f t="shared" si="22"/>
        <v>96.1</v>
      </c>
      <c r="AT120" s="12">
        <f t="shared" si="22"/>
        <v>88.4</v>
      </c>
      <c r="AU120" s="12">
        <f t="shared" si="22"/>
        <v>94.199999999999989</v>
      </c>
      <c r="AV120" s="12">
        <f t="shared" si="20"/>
        <v>31.4</v>
      </c>
      <c r="AW120" s="12">
        <f t="shared" si="20"/>
        <v>95.5</v>
      </c>
      <c r="AX120" s="12">
        <f t="shared" si="20"/>
        <v>0</v>
      </c>
      <c r="AY120" s="12"/>
      <c r="AZ120" s="12">
        <f t="shared" si="14"/>
        <v>9</v>
      </c>
      <c r="BA120" s="12">
        <f t="shared" si="15"/>
        <v>100</v>
      </c>
      <c r="BB120" s="12"/>
      <c r="BC120" s="12">
        <f t="shared" si="16"/>
        <v>0</v>
      </c>
      <c r="BD120" s="12">
        <f t="shared" si="17"/>
        <v>0</v>
      </c>
      <c r="BE120" s="12">
        <f t="shared" si="18"/>
        <v>16.700000000000003</v>
      </c>
    </row>
    <row r="121" spans="1:57" ht="15.75" customHeight="1">
      <c r="A121" s="1" t="s">
        <v>216</v>
      </c>
      <c r="B121" s="3" t="s">
        <v>128</v>
      </c>
      <c r="C121" s="4" t="s">
        <v>108</v>
      </c>
      <c r="D121" s="4">
        <v>9</v>
      </c>
      <c r="E121" s="4">
        <v>249</v>
      </c>
      <c r="F121" s="4">
        <v>9</v>
      </c>
      <c r="G121" s="4">
        <v>249</v>
      </c>
      <c r="H121" s="4">
        <v>0.48699999999999999</v>
      </c>
      <c r="I121" s="4">
        <v>6.1</v>
      </c>
      <c r="J121" s="4">
        <v>0</v>
      </c>
      <c r="K121" s="4">
        <v>1</v>
      </c>
      <c r="L121" s="4">
        <v>0.39500000000000002</v>
      </c>
      <c r="M121" s="4">
        <v>0.39500000000000002</v>
      </c>
      <c r="N121" s="4">
        <v>0.158</v>
      </c>
      <c r="O121" s="4">
        <v>5.2999999999999999E-2</v>
      </c>
      <c r="P121" s="4">
        <v>0</v>
      </c>
      <c r="Q121" s="4">
        <v>0</v>
      </c>
      <c r="R121" s="4">
        <v>0.48699999999999999</v>
      </c>
      <c r="S121" s="4">
        <v>0.7</v>
      </c>
      <c r="T121" s="4">
        <v>0.36699999999999999</v>
      </c>
      <c r="U121" s="4">
        <v>0.33300000000000002</v>
      </c>
      <c r="V121" s="4">
        <v>0.25</v>
      </c>
      <c r="W121" s="4">
        <v>0</v>
      </c>
      <c r="X121" s="4">
        <v>0</v>
      </c>
      <c r="Y121" s="4">
        <v>0.73</v>
      </c>
      <c r="Z121" s="4">
        <v>0</v>
      </c>
      <c r="AA121" s="4">
        <v>0</v>
      </c>
      <c r="AB121" s="4">
        <v>0</v>
      </c>
      <c r="AC121" s="4">
        <v>0</v>
      </c>
      <c r="AD121" s="10">
        <f t="shared" si="12"/>
        <v>0.73</v>
      </c>
      <c r="AE121" s="9"/>
      <c r="AF121" s="9"/>
      <c r="AG121" s="12">
        <f t="shared" si="13"/>
        <v>9.6</v>
      </c>
      <c r="AH121" s="12">
        <f t="shared" si="13"/>
        <v>25</v>
      </c>
      <c r="AI121" s="12">
        <f t="shared" si="13"/>
        <v>79.400000000000006</v>
      </c>
      <c r="AJ121" s="12">
        <f t="shared" si="13"/>
        <v>8.9</v>
      </c>
      <c r="AK121" s="12"/>
      <c r="AL121" s="12">
        <f t="shared" si="21"/>
        <v>91.600000000000009</v>
      </c>
      <c r="AM121" s="12">
        <f t="shared" si="21"/>
        <v>89.7</v>
      </c>
      <c r="AN121" s="12">
        <f t="shared" si="21"/>
        <v>88.4</v>
      </c>
      <c r="AO121" s="12">
        <f t="shared" si="19"/>
        <v>83.899999999999991</v>
      </c>
      <c r="AP121" s="12">
        <f t="shared" si="19"/>
        <v>37.1</v>
      </c>
      <c r="AQ121" s="12">
        <f t="shared" si="19"/>
        <v>0</v>
      </c>
      <c r="AR121" s="12"/>
      <c r="AS121" s="12">
        <f t="shared" si="22"/>
        <v>56.399999999999991</v>
      </c>
      <c r="AT121" s="12">
        <f t="shared" si="22"/>
        <v>63.4</v>
      </c>
      <c r="AU121" s="12">
        <f t="shared" si="22"/>
        <v>37.1</v>
      </c>
      <c r="AV121" s="12">
        <f t="shared" si="20"/>
        <v>48</v>
      </c>
      <c r="AW121" s="12">
        <f t="shared" si="20"/>
        <v>35.199999999999996</v>
      </c>
      <c r="AX121" s="12">
        <f t="shared" si="20"/>
        <v>0</v>
      </c>
      <c r="AY121" s="12"/>
      <c r="AZ121" s="12">
        <f t="shared" si="14"/>
        <v>29.5</v>
      </c>
      <c r="BA121" s="12">
        <f t="shared" si="15"/>
        <v>100</v>
      </c>
      <c r="BB121" s="12"/>
      <c r="BC121" s="12">
        <f t="shared" si="16"/>
        <v>0</v>
      </c>
      <c r="BD121" s="12">
        <f t="shared" si="17"/>
        <v>0</v>
      </c>
      <c r="BE121" s="12">
        <f t="shared" si="18"/>
        <v>52.6</v>
      </c>
    </row>
    <row r="122" spans="1:57" ht="15.75" customHeight="1">
      <c r="A122" s="1" t="s">
        <v>217</v>
      </c>
      <c r="B122" s="3" t="s">
        <v>90</v>
      </c>
      <c r="C122" s="4" t="s">
        <v>8</v>
      </c>
      <c r="D122" s="4">
        <v>31</v>
      </c>
      <c r="E122" s="4">
        <v>248</v>
      </c>
      <c r="F122" s="4">
        <v>31</v>
      </c>
      <c r="G122" s="4">
        <v>248</v>
      </c>
      <c r="H122" s="4">
        <v>0.42199999999999999</v>
      </c>
      <c r="I122" s="4">
        <v>17.399999999999999</v>
      </c>
      <c r="J122" s="4">
        <v>0</v>
      </c>
      <c r="K122" s="4">
        <v>0.42199999999999999</v>
      </c>
      <c r="L122" s="4">
        <v>7.8E-2</v>
      </c>
      <c r="M122" s="4">
        <v>0.29699999999999999</v>
      </c>
      <c r="N122" s="4">
        <v>3.1E-2</v>
      </c>
      <c r="O122" s="4">
        <v>1.6E-2</v>
      </c>
      <c r="P122" s="4">
        <v>0.57799999999999996</v>
      </c>
      <c r="Q122" s="4">
        <v>0</v>
      </c>
      <c r="R122" s="4">
        <v>0.48099999999999998</v>
      </c>
      <c r="S122" s="4">
        <v>0.8</v>
      </c>
      <c r="T122" s="4">
        <v>0.36799999999999999</v>
      </c>
      <c r="U122" s="4">
        <v>0.5</v>
      </c>
      <c r="V122" s="4">
        <v>1</v>
      </c>
      <c r="W122" s="4">
        <v>0.378</v>
      </c>
      <c r="X122" s="4">
        <v>0</v>
      </c>
      <c r="Y122" s="4">
        <v>0.308</v>
      </c>
      <c r="Z122" s="4">
        <v>0.64300000000000002</v>
      </c>
      <c r="AA122" s="4">
        <v>0</v>
      </c>
      <c r="AB122" s="4">
        <v>0.189</v>
      </c>
      <c r="AC122" s="4">
        <v>0.42899999999999999</v>
      </c>
      <c r="AD122" s="10">
        <f t="shared" si="12"/>
        <v>0.50163000000000002</v>
      </c>
      <c r="AE122" s="9"/>
      <c r="AF122" s="9"/>
      <c r="AG122" s="12">
        <f t="shared" si="13"/>
        <v>44.2</v>
      </c>
      <c r="AH122" s="12">
        <f t="shared" si="13"/>
        <v>24.3</v>
      </c>
      <c r="AI122" s="12">
        <f t="shared" si="13"/>
        <v>53.2</v>
      </c>
      <c r="AJ122" s="12">
        <f t="shared" si="13"/>
        <v>78.2</v>
      </c>
      <c r="AK122" s="12"/>
      <c r="AL122" s="12">
        <f t="shared" si="21"/>
        <v>14.7</v>
      </c>
      <c r="AM122" s="12">
        <f t="shared" si="21"/>
        <v>15.299999999999999</v>
      </c>
      <c r="AN122" s="12">
        <f t="shared" si="21"/>
        <v>64.099999999999994</v>
      </c>
      <c r="AO122" s="12">
        <f t="shared" si="19"/>
        <v>18.5</v>
      </c>
      <c r="AP122" s="12">
        <f t="shared" si="19"/>
        <v>16</v>
      </c>
      <c r="AQ122" s="12">
        <f t="shared" si="19"/>
        <v>85.8</v>
      </c>
      <c r="AR122" s="12"/>
      <c r="AS122" s="12">
        <f t="shared" si="22"/>
        <v>53.2</v>
      </c>
      <c r="AT122" s="12">
        <f t="shared" si="22"/>
        <v>88.4</v>
      </c>
      <c r="AU122" s="12">
        <f t="shared" si="22"/>
        <v>37.799999999999997</v>
      </c>
      <c r="AV122" s="12">
        <f t="shared" si="20"/>
        <v>83.899999999999991</v>
      </c>
      <c r="AW122" s="12">
        <f t="shared" si="20"/>
        <v>98</v>
      </c>
      <c r="AX122" s="12">
        <f t="shared" si="20"/>
        <v>82</v>
      </c>
      <c r="AY122" s="12"/>
      <c r="AZ122" s="12">
        <f t="shared" si="14"/>
        <v>86.6</v>
      </c>
      <c r="BA122" s="12">
        <f t="shared" si="15"/>
        <v>80.2</v>
      </c>
      <c r="BB122" s="12"/>
      <c r="BC122" s="12">
        <f t="shared" si="16"/>
        <v>54.400000000000006</v>
      </c>
      <c r="BD122" s="12">
        <f t="shared" si="17"/>
        <v>78.2</v>
      </c>
      <c r="BE122" s="12">
        <f t="shared" si="18"/>
        <v>87.2</v>
      </c>
    </row>
    <row r="123" spans="1:57" ht="15.75" customHeight="1">
      <c r="A123" s="1" t="s">
        <v>218</v>
      </c>
      <c r="B123" s="3" t="s">
        <v>115</v>
      </c>
      <c r="C123" s="4" t="s">
        <v>124</v>
      </c>
      <c r="D123" s="4">
        <v>12</v>
      </c>
      <c r="E123" s="4">
        <v>238</v>
      </c>
      <c r="F123" s="4">
        <v>12</v>
      </c>
      <c r="G123" s="4">
        <v>238</v>
      </c>
      <c r="H123" s="4">
        <v>0.43</v>
      </c>
      <c r="I123" s="4">
        <v>6.6</v>
      </c>
      <c r="J123" s="4">
        <v>0</v>
      </c>
      <c r="K123" s="4">
        <v>0.96699999999999997</v>
      </c>
      <c r="L123" s="4">
        <v>0.30599999999999999</v>
      </c>
      <c r="M123" s="4">
        <v>0.496</v>
      </c>
      <c r="N123" s="4">
        <v>0.124</v>
      </c>
      <c r="O123" s="4">
        <v>4.1000000000000002E-2</v>
      </c>
      <c r="P123" s="4">
        <v>3.3000000000000002E-2</v>
      </c>
      <c r="Q123" s="4">
        <v>0</v>
      </c>
      <c r="R123" s="4">
        <v>0.436</v>
      </c>
      <c r="S123" s="4">
        <v>0.67600000000000005</v>
      </c>
      <c r="T123" s="4">
        <v>0.28299999999999997</v>
      </c>
      <c r="U123" s="4">
        <v>0.53300000000000003</v>
      </c>
      <c r="V123" s="4">
        <v>0.2</v>
      </c>
      <c r="W123" s="4">
        <v>0.25</v>
      </c>
      <c r="X123" s="4">
        <v>0</v>
      </c>
      <c r="Y123" s="4">
        <v>0.745</v>
      </c>
      <c r="Z123" s="4">
        <v>1</v>
      </c>
      <c r="AA123" s="4">
        <v>0</v>
      </c>
      <c r="AB123" s="4">
        <v>0</v>
      </c>
      <c r="AC123" s="4">
        <v>0</v>
      </c>
      <c r="AD123" s="10">
        <f t="shared" si="12"/>
        <v>0.75341500000000006</v>
      </c>
      <c r="AE123" s="9"/>
      <c r="AF123" s="9"/>
      <c r="AG123" s="12">
        <f t="shared" si="13"/>
        <v>12.8</v>
      </c>
      <c r="AH123" s="12">
        <f t="shared" si="13"/>
        <v>23.7</v>
      </c>
      <c r="AI123" s="12">
        <f t="shared" si="13"/>
        <v>60.199999999999996</v>
      </c>
      <c r="AJ123" s="12">
        <f t="shared" si="13"/>
        <v>12.8</v>
      </c>
      <c r="AK123" s="12"/>
      <c r="AL123" s="12">
        <f t="shared" si="21"/>
        <v>86.5</v>
      </c>
      <c r="AM123" s="12">
        <f t="shared" si="21"/>
        <v>77.5</v>
      </c>
      <c r="AN123" s="12">
        <f t="shared" si="21"/>
        <v>96.1</v>
      </c>
      <c r="AO123" s="12">
        <f t="shared" si="19"/>
        <v>67.900000000000006</v>
      </c>
      <c r="AP123" s="12">
        <f t="shared" si="19"/>
        <v>30.099999999999998</v>
      </c>
      <c r="AQ123" s="12">
        <f t="shared" si="19"/>
        <v>13.4</v>
      </c>
      <c r="AR123" s="12"/>
      <c r="AS123" s="12">
        <f t="shared" si="22"/>
        <v>33.300000000000004</v>
      </c>
      <c r="AT123" s="12">
        <f t="shared" si="22"/>
        <v>59.599999999999994</v>
      </c>
      <c r="AU123" s="12">
        <f t="shared" si="22"/>
        <v>19.2</v>
      </c>
      <c r="AV123" s="12">
        <f t="shared" si="20"/>
        <v>93.5</v>
      </c>
      <c r="AW123" s="12">
        <f t="shared" si="20"/>
        <v>25.6</v>
      </c>
      <c r="AX123" s="12">
        <f t="shared" si="20"/>
        <v>32</v>
      </c>
      <c r="AY123" s="12"/>
      <c r="AZ123" s="12">
        <f t="shared" si="14"/>
        <v>27.600000000000009</v>
      </c>
      <c r="BA123" s="12">
        <f t="shared" si="15"/>
        <v>37.9</v>
      </c>
      <c r="BB123" s="12"/>
      <c r="BC123" s="12">
        <f t="shared" si="16"/>
        <v>0</v>
      </c>
      <c r="BD123" s="12">
        <f t="shared" si="17"/>
        <v>0</v>
      </c>
      <c r="BE123" s="12">
        <f t="shared" si="18"/>
        <v>44.9</v>
      </c>
    </row>
    <row r="124" spans="1:57" ht="15.75" customHeight="1">
      <c r="A124" s="1" t="s">
        <v>219</v>
      </c>
      <c r="B124" s="3" t="s">
        <v>101</v>
      </c>
      <c r="C124" s="4" t="s">
        <v>86</v>
      </c>
      <c r="D124" s="4">
        <v>27</v>
      </c>
      <c r="E124" s="4">
        <v>231</v>
      </c>
      <c r="F124" s="4">
        <v>27</v>
      </c>
      <c r="G124" s="4">
        <v>231</v>
      </c>
      <c r="H124" s="4">
        <v>0.42299999999999999</v>
      </c>
      <c r="I124" s="4">
        <v>13.2</v>
      </c>
      <c r="J124" s="4">
        <v>0</v>
      </c>
      <c r="K124" s="4">
        <v>0.60299999999999998</v>
      </c>
      <c r="L124" s="4">
        <v>0.29499999999999998</v>
      </c>
      <c r="M124" s="4">
        <v>0.17899999999999999</v>
      </c>
      <c r="N124" s="4">
        <v>0.09</v>
      </c>
      <c r="O124" s="4">
        <v>3.7999999999999999E-2</v>
      </c>
      <c r="P124" s="4">
        <v>0.39700000000000002</v>
      </c>
      <c r="Q124" s="4">
        <v>0</v>
      </c>
      <c r="R124" s="4">
        <v>0.57399999999999995</v>
      </c>
      <c r="S124" s="4">
        <v>0.78300000000000003</v>
      </c>
      <c r="T124" s="4">
        <v>0.57099999999999995</v>
      </c>
      <c r="U124" s="4">
        <v>0</v>
      </c>
      <c r="V124" s="4">
        <v>0.33300000000000002</v>
      </c>
      <c r="W124" s="4">
        <v>0.19400000000000001</v>
      </c>
      <c r="X124" s="4">
        <v>0</v>
      </c>
      <c r="Y124" s="4">
        <v>0.77800000000000002</v>
      </c>
      <c r="Z124" s="4">
        <v>1</v>
      </c>
      <c r="AA124" s="4">
        <v>0</v>
      </c>
      <c r="AB124" s="4">
        <v>0.28999999999999998</v>
      </c>
      <c r="AC124" s="4">
        <v>0.222</v>
      </c>
      <c r="AD124" s="10">
        <f t="shared" si="12"/>
        <v>0.86613399999999996</v>
      </c>
      <c r="AE124" s="9"/>
      <c r="AF124" s="9"/>
      <c r="AG124" s="12">
        <f t="shared" si="13"/>
        <v>35.199999999999996</v>
      </c>
      <c r="AH124" s="12">
        <f t="shared" si="13"/>
        <v>23</v>
      </c>
      <c r="AI124" s="12">
        <f t="shared" si="13"/>
        <v>54.400000000000006</v>
      </c>
      <c r="AJ124" s="12">
        <f t="shared" si="13"/>
        <v>45.5</v>
      </c>
      <c r="AK124" s="12"/>
      <c r="AL124" s="12">
        <f t="shared" si="21"/>
        <v>43.5</v>
      </c>
      <c r="AM124" s="12">
        <f t="shared" si="21"/>
        <v>76.900000000000006</v>
      </c>
      <c r="AN124" s="12">
        <f t="shared" si="21"/>
        <v>33.900000000000006</v>
      </c>
      <c r="AO124" s="12">
        <f t="shared" si="19"/>
        <v>49.3</v>
      </c>
      <c r="AP124" s="12">
        <f t="shared" si="19"/>
        <v>27.500000000000004</v>
      </c>
      <c r="AQ124" s="12">
        <f t="shared" si="19"/>
        <v>55.7</v>
      </c>
      <c r="AR124" s="12"/>
      <c r="AS124" s="12">
        <f t="shared" si="22"/>
        <v>91</v>
      </c>
      <c r="AT124" s="12">
        <f t="shared" si="22"/>
        <v>87.8</v>
      </c>
      <c r="AU124" s="12">
        <f t="shared" si="22"/>
        <v>96.1</v>
      </c>
      <c r="AV124" s="12">
        <f t="shared" si="20"/>
        <v>0</v>
      </c>
      <c r="AW124" s="12">
        <f t="shared" si="20"/>
        <v>50</v>
      </c>
      <c r="AX124" s="12">
        <f t="shared" si="20"/>
        <v>23</v>
      </c>
      <c r="AY124" s="12"/>
      <c r="AZ124" s="12">
        <f t="shared" si="14"/>
        <v>21.799999999999997</v>
      </c>
      <c r="BA124" s="12">
        <f t="shared" si="15"/>
        <v>37.9</v>
      </c>
      <c r="BB124" s="12"/>
      <c r="BC124" s="12">
        <f t="shared" si="16"/>
        <v>76.2</v>
      </c>
      <c r="BD124" s="12">
        <f t="shared" si="17"/>
        <v>37.1</v>
      </c>
      <c r="BE124" s="12">
        <f t="shared" si="18"/>
        <v>17.400000000000006</v>
      </c>
    </row>
    <row r="125" spans="1:57" ht="15.75" customHeight="1">
      <c r="A125" s="1" t="s">
        <v>220</v>
      </c>
      <c r="B125" s="3" t="s">
        <v>88</v>
      </c>
      <c r="C125" s="4" t="s">
        <v>124</v>
      </c>
      <c r="D125" s="4">
        <v>28</v>
      </c>
      <c r="E125" s="4">
        <v>221</v>
      </c>
      <c r="F125" s="4">
        <v>28</v>
      </c>
      <c r="G125" s="4">
        <v>221</v>
      </c>
      <c r="H125" s="4">
        <v>0.42899999999999999</v>
      </c>
      <c r="I125" s="4">
        <v>8.6999999999999993</v>
      </c>
      <c r="J125" s="4">
        <v>0</v>
      </c>
      <c r="K125" s="4">
        <v>1</v>
      </c>
      <c r="L125" s="4">
        <v>0.17100000000000001</v>
      </c>
      <c r="M125" s="4">
        <v>0.45700000000000002</v>
      </c>
      <c r="N125" s="4">
        <v>0.14299999999999999</v>
      </c>
      <c r="O125" s="4">
        <v>0.22900000000000001</v>
      </c>
      <c r="P125" s="4">
        <v>0</v>
      </c>
      <c r="Q125" s="4">
        <v>0</v>
      </c>
      <c r="R125" s="4">
        <v>0.42899999999999999</v>
      </c>
      <c r="S125" s="4">
        <v>0.83299999999999996</v>
      </c>
      <c r="T125" s="4">
        <v>0.188</v>
      </c>
      <c r="U125" s="4">
        <v>0.4</v>
      </c>
      <c r="V125" s="4">
        <v>0.625</v>
      </c>
      <c r="W125" s="4">
        <v>0</v>
      </c>
      <c r="X125" s="4">
        <v>0</v>
      </c>
      <c r="Y125" s="4">
        <v>0.66700000000000004</v>
      </c>
      <c r="Z125" s="4">
        <v>0</v>
      </c>
      <c r="AA125" s="4">
        <v>0</v>
      </c>
      <c r="AB125" s="4">
        <v>0</v>
      </c>
      <c r="AC125" s="4">
        <v>0</v>
      </c>
      <c r="AD125" s="10">
        <f t="shared" si="12"/>
        <v>0.66700000000000004</v>
      </c>
      <c r="AE125" s="9"/>
      <c r="AF125" s="9"/>
      <c r="AG125" s="12">
        <f t="shared" si="13"/>
        <v>39.700000000000003</v>
      </c>
      <c r="AH125" s="12">
        <f t="shared" si="13"/>
        <v>22.400000000000002</v>
      </c>
      <c r="AI125" s="12">
        <f t="shared" si="13"/>
        <v>58.3</v>
      </c>
      <c r="AJ125" s="12">
        <f t="shared" si="13"/>
        <v>22.400000000000002</v>
      </c>
      <c r="AK125" s="12"/>
      <c r="AL125" s="12">
        <f t="shared" si="21"/>
        <v>91.600000000000009</v>
      </c>
      <c r="AM125" s="12">
        <f t="shared" si="21"/>
        <v>47.4</v>
      </c>
      <c r="AN125" s="12">
        <f t="shared" si="21"/>
        <v>94.199999999999989</v>
      </c>
      <c r="AO125" s="12">
        <f t="shared" si="19"/>
        <v>76.900000000000006</v>
      </c>
      <c r="AP125" s="12">
        <f t="shared" si="19"/>
        <v>96.1</v>
      </c>
      <c r="AQ125" s="12">
        <f t="shared" si="19"/>
        <v>0</v>
      </c>
      <c r="AR125" s="12"/>
      <c r="AS125" s="12">
        <f t="shared" si="22"/>
        <v>30.099999999999998</v>
      </c>
      <c r="AT125" s="12">
        <f t="shared" si="22"/>
        <v>92.9</v>
      </c>
      <c r="AU125" s="12">
        <f t="shared" si="22"/>
        <v>8.9</v>
      </c>
      <c r="AV125" s="12">
        <f t="shared" si="20"/>
        <v>61.5</v>
      </c>
      <c r="AW125" s="12">
        <f t="shared" si="20"/>
        <v>94.8</v>
      </c>
      <c r="AX125" s="12">
        <f t="shared" si="20"/>
        <v>0</v>
      </c>
      <c r="AY125" s="12"/>
      <c r="AZ125" s="12">
        <f t="shared" si="14"/>
        <v>50</v>
      </c>
      <c r="BA125" s="12">
        <f t="shared" si="15"/>
        <v>100</v>
      </c>
      <c r="BB125" s="12"/>
      <c r="BC125" s="12">
        <f t="shared" si="16"/>
        <v>0</v>
      </c>
      <c r="BD125" s="12">
        <f t="shared" si="17"/>
        <v>0</v>
      </c>
      <c r="BE125" s="12">
        <f t="shared" si="18"/>
        <v>65.400000000000006</v>
      </c>
    </row>
    <row r="126" spans="1:57" ht="15.75" customHeight="1">
      <c r="A126" s="1" t="s">
        <v>221</v>
      </c>
      <c r="B126" s="4" t="s">
        <v>110</v>
      </c>
      <c r="C126" s="4" t="s">
        <v>86</v>
      </c>
      <c r="D126" s="4">
        <v>27</v>
      </c>
      <c r="E126" s="4">
        <v>217</v>
      </c>
      <c r="F126" s="4">
        <v>27</v>
      </c>
      <c r="G126" s="4">
        <v>217</v>
      </c>
      <c r="H126" s="4">
        <v>0.42899999999999999</v>
      </c>
      <c r="I126" s="4">
        <v>7.3</v>
      </c>
      <c r="J126" s="4">
        <v>0</v>
      </c>
      <c r="K126" s="4">
        <v>0.91700000000000004</v>
      </c>
      <c r="L126" s="4">
        <v>0.38100000000000001</v>
      </c>
      <c r="M126" s="4">
        <v>0.38100000000000001</v>
      </c>
      <c r="N126" s="4">
        <v>7.0999999999999994E-2</v>
      </c>
      <c r="O126" s="4">
        <v>8.3000000000000004E-2</v>
      </c>
      <c r="P126" s="4">
        <v>8.3000000000000004E-2</v>
      </c>
      <c r="Q126" s="4">
        <v>0</v>
      </c>
      <c r="R126" s="4">
        <v>0.41599999999999998</v>
      </c>
      <c r="S126" s="4">
        <v>0.53100000000000003</v>
      </c>
      <c r="T126" s="4">
        <v>0.34399999999999997</v>
      </c>
      <c r="U126" s="4">
        <v>0.5</v>
      </c>
      <c r="V126" s="4">
        <v>0.14299999999999999</v>
      </c>
      <c r="W126" s="4">
        <v>0.57099999999999995</v>
      </c>
      <c r="X126" s="4">
        <v>0</v>
      </c>
      <c r="Y126" s="4">
        <v>0.81299999999999994</v>
      </c>
      <c r="Z126" s="4">
        <v>1</v>
      </c>
      <c r="AA126" s="4">
        <v>0</v>
      </c>
      <c r="AB126" s="4">
        <v>0.14299999999999999</v>
      </c>
      <c r="AC126" s="4">
        <v>1</v>
      </c>
      <c r="AD126" s="10">
        <f t="shared" si="12"/>
        <v>0.82852099999999995</v>
      </c>
      <c r="AE126" s="9"/>
      <c r="AF126" s="9"/>
      <c r="AG126" s="12">
        <f t="shared" si="13"/>
        <v>35.199999999999996</v>
      </c>
      <c r="AH126" s="12">
        <f t="shared" si="13"/>
        <v>21.7</v>
      </c>
      <c r="AI126" s="12">
        <f t="shared" si="13"/>
        <v>58.3</v>
      </c>
      <c r="AJ126" s="12">
        <f t="shared" si="13"/>
        <v>14.7</v>
      </c>
      <c r="AK126" s="12"/>
      <c r="AL126" s="12">
        <f t="shared" si="21"/>
        <v>78.2</v>
      </c>
      <c r="AM126" s="12">
        <f t="shared" si="21"/>
        <v>87.1</v>
      </c>
      <c r="AN126" s="12">
        <f t="shared" si="21"/>
        <v>83.899999999999991</v>
      </c>
      <c r="AO126" s="12">
        <f t="shared" si="19"/>
        <v>41</v>
      </c>
      <c r="AP126" s="12">
        <f t="shared" si="19"/>
        <v>53.800000000000004</v>
      </c>
      <c r="AQ126" s="12">
        <f t="shared" si="19"/>
        <v>22.400000000000002</v>
      </c>
      <c r="AR126" s="12"/>
      <c r="AS126" s="12">
        <f t="shared" si="22"/>
        <v>26.200000000000003</v>
      </c>
      <c r="AT126" s="12">
        <f t="shared" si="22"/>
        <v>18.5</v>
      </c>
      <c r="AU126" s="12">
        <f t="shared" si="22"/>
        <v>33.300000000000004</v>
      </c>
      <c r="AV126" s="12">
        <f t="shared" si="20"/>
        <v>83.899999999999991</v>
      </c>
      <c r="AW126" s="12">
        <f t="shared" si="20"/>
        <v>23.7</v>
      </c>
      <c r="AX126" s="12">
        <f t="shared" si="20"/>
        <v>98.7</v>
      </c>
      <c r="AY126" s="12"/>
      <c r="AZ126" s="12">
        <f t="shared" si="14"/>
        <v>15.400000000000006</v>
      </c>
      <c r="BA126" s="12">
        <f t="shared" si="15"/>
        <v>37.9</v>
      </c>
      <c r="BB126" s="12"/>
      <c r="BC126" s="12">
        <f t="shared" si="16"/>
        <v>41.6</v>
      </c>
      <c r="BD126" s="12">
        <f t="shared" si="17"/>
        <v>98.7</v>
      </c>
      <c r="BE126" s="12">
        <f t="shared" si="18"/>
        <v>23.799999999999997</v>
      </c>
    </row>
    <row r="127" spans="1:57" ht="15.75" customHeight="1">
      <c r="A127" s="1" t="s">
        <v>222</v>
      </c>
      <c r="B127" s="3" t="s">
        <v>106</v>
      </c>
      <c r="C127" s="4" t="s">
        <v>86</v>
      </c>
      <c r="D127" s="4">
        <v>21</v>
      </c>
      <c r="E127" s="4">
        <v>213</v>
      </c>
      <c r="F127" s="4">
        <v>21</v>
      </c>
      <c r="G127" s="4">
        <v>213</v>
      </c>
      <c r="H127" s="4">
        <v>0.30399999999999999</v>
      </c>
      <c r="I127" s="4">
        <v>12</v>
      </c>
      <c r="J127" s="4">
        <v>0</v>
      </c>
      <c r="K127" s="4">
        <v>0.623</v>
      </c>
      <c r="L127" s="4">
        <v>0.26100000000000001</v>
      </c>
      <c r="M127" s="4">
        <v>0.31900000000000001</v>
      </c>
      <c r="N127" s="4">
        <v>2.9000000000000001E-2</v>
      </c>
      <c r="O127" s="4">
        <v>1.4E-2</v>
      </c>
      <c r="P127" s="4">
        <v>0.377</v>
      </c>
      <c r="Q127" s="4">
        <v>0</v>
      </c>
      <c r="R127" s="4">
        <v>0.372</v>
      </c>
      <c r="S127" s="4">
        <v>0.44400000000000001</v>
      </c>
      <c r="T127" s="4">
        <v>0.318</v>
      </c>
      <c r="U127" s="4">
        <v>0.5</v>
      </c>
      <c r="V127" s="4">
        <v>0</v>
      </c>
      <c r="W127" s="4">
        <v>0.192</v>
      </c>
      <c r="X127" s="4">
        <v>0</v>
      </c>
      <c r="Y127" s="4">
        <v>0.75</v>
      </c>
      <c r="Z127" s="4">
        <v>0.6</v>
      </c>
      <c r="AA127" s="4">
        <v>0</v>
      </c>
      <c r="AB127" s="4">
        <v>0.154</v>
      </c>
      <c r="AC127" s="4">
        <v>0.25</v>
      </c>
      <c r="AD127" s="10">
        <f t="shared" si="12"/>
        <v>0.69345000000000001</v>
      </c>
      <c r="AE127" s="9"/>
      <c r="AF127" s="9"/>
      <c r="AG127" s="12">
        <f t="shared" si="13"/>
        <v>25</v>
      </c>
      <c r="AH127" s="12">
        <f t="shared" si="13"/>
        <v>21.099999999999998</v>
      </c>
      <c r="AI127" s="12">
        <f t="shared" si="13"/>
        <v>9.6</v>
      </c>
      <c r="AJ127" s="12">
        <f t="shared" si="13"/>
        <v>37.1</v>
      </c>
      <c r="AK127" s="12"/>
      <c r="AL127" s="12">
        <f t="shared" si="21"/>
        <v>48.699999999999996</v>
      </c>
      <c r="AM127" s="12">
        <f t="shared" si="21"/>
        <v>71.7</v>
      </c>
      <c r="AN127" s="12">
        <f t="shared" si="21"/>
        <v>69.199999999999989</v>
      </c>
      <c r="AO127" s="12">
        <f t="shared" si="19"/>
        <v>16.600000000000001</v>
      </c>
      <c r="AP127" s="12">
        <f t="shared" si="19"/>
        <v>14.7</v>
      </c>
      <c r="AQ127" s="12">
        <f t="shared" si="19"/>
        <v>51.9</v>
      </c>
      <c r="AR127" s="12"/>
      <c r="AS127" s="12">
        <f t="shared" si="22"/>
        <v>16</v>
      </c>
      <c r="AT127" s="12">
        <f t="shared" si="22"/>
        <v>10.8</v>
      </c>
      <c r="AU127" s="12">
        <f t="shared" si="22"/>
        <v>24.3</v>
      </c>
      <c r="AV127" s="12">
        <f t="shared" si="20"/>
        <v>83.899999999999991</v>
      </c>
      <c r="AW127" s="12">
        <f t="shared" si="20"/>
        <v>0</v>
      </c>
      <c r="AX127" s="12">
        <f t="shared" si="20"/>
        <v>22.400000000000002</v>
      </c>
      <c r="AY127" s="12"/>
      <c r="AZ127" s="12">
        <f t="shared" si="14"/>
        <v>25.700000000000003</v>
      </c>
      <c r="BA127" s="12">
        <f t="shared" si="15"/>
        <v>81.5</v>
      </c>
      <c r="BB127" s="12"/>
      <c r="BC127" s="12">
        <f t="shared" si="16"/>
        <v>45.5</v>
      </c>
      <c r="BD127" s="12">
        <f t="shared" si="17"/>
        <v>40.300000000000004</v>
      </c>
      <c r="BE127" s="12">
        <f t="shared" si="18"/>
        <v>60.3</v>
      </c>
    </row>
    <row r="128" spans="1:57" ht="15.75" customHeight="1">
      <c r="A128" s="1" t="s">
        <v>223</v>
      </c>
      <c r="B128" s="3" t="s">
        <v>83</v>
      </c>
      <c r="C128" s="4" t="s">
        <v>108</v>
      </c>
      <c r="D128" s="4">
        <v>20</v>
      </c>
      <c r="E128" s="4">
        <v>210</v>
      </c>
      <c r="F128" s="4">
        <v>20</v>
      </c>
      <c r="G128" s="4">
        <v>210</v>
      </c>
      <c r="H128" s="4">
        <v>0.45900000000000002</v>
      </c>
      <c r="I128" s="4">
        <v>15.9</v>
      </c>
      <c r="J128" s="4">
        <v>0</v>
      </c>
      <c r="K128" s="4">
        <v>0.55400000000000005</v>
      </c>
      <c r="L128" s="4">
        <v>0.16200000000000001</v>
      </c>
      <c r="M128" s="4">
        <v>0.16200000000000001</v>
      </c>
      <c r="N128" s="4">
        <v>0.108</v>
      </c>
      <c r="O128" s="4">
        <v>0.122</v>
      </c>
      <c r="P128" s="4">
        <v>0.44600000000000001</v>
      </c>
      <c r="Q128" s="4">
        <v>0</v>
      </c>
      <c r="R128" s="4">
        <v>0.51200000000000001</v>
      </c>
      <c r="S128" s="4">
        <v>0.66700000000000004</v>
      </c>
      <c r="T128" s="4">
        <v>0.5</v>
      </c>
      <c r="U128" s="4">
        <v>0.25</v>
      </c>
      <c r="V128" s="4">
        <v>0.55600000000000005</v>
      </c>
      <c r="W128" s="4">
        <v>0.39400000000000002</v>
      </c>
      <c r="X128" s="4">
        <v>0</v>
      </c>
      <c r="Y128" s="4">
        <v>0.81</v>
      </c>
      <c r="Z128" s="4">
        <v>1</v>
      </c>
      <c r="AA128" s="4">
        <v>0</v>
      </c>
      <c r="AB128" s="4">
        <v>9.0999999999999998E-2</v>
      </c>
      <c r="AC128" s="4">
        <v>0.33300000000000002</v>
      </c>
      <c r="AD128" s="10">
        <f t="shared" si="12"/>
        <v>0.89474000000000009</v>
      </c>
      <c r="AE128" s="9"/>
      <c r="AF128" s="9"/>
      <c r="AG128" s="12">
        <f t="shared" si="13"/>
        <v>22.400000000000002</v>
      </c>
      <c r="AH128" s="12">
        <f t="shared" si="13"/>
        <v>20.5</v>
      </c>
      <c r="AI128" s="12">
        <f t="shared" si="13"/>
        <v>71.099999999999994</v>
      </c>
      <c r="AJ128" s="12">
        <f t="shared" si="13"/>
        <v>65.3</v>
      </c>
      <c r="AK128" s="12"/>
      <c r="AL128" s="12">
        <f t="shared" si="21"/>
        <v>32</v>
      </c>
      <c r="AM128" s="12">
        <f t="shared" si="21"/>
        <v>44.800000000000004</v>
      </c>
      <c r="AN128" s="12">
        <f t="shared" si="21"/>
        <v>28.799999999999997</v>
      </c>
      <c r="AO128" s="12">
        <f t="shared" si="19"/>
        <v>58.3</v>
      </c>
      <c r="AP128" s="12">
        <f t="shared" si="19"/>
        <v>71.7</v>
      </c>
      <c r="AQ128" s="12">
        <f t="shared" si="19"/>
        <v>67.300000000000011</v>
      </c>
      <c r="AR128" s="12"/>
      <c r="AS128" s="12">
        <f t="shared" si="22"/>
        <v>71.099999999999994</v>
      </c>
      <c r="AT128" s="12">
        <f t="shared" si="22"/>
        <v>51.9</v>
      </c>
      <c r="AU128" s="12">
        <f t="shared" si="22"/>
        <v>80.100000000000009</v>
      </c>
      <c r="AV128" s="12">
        <f t="shared" si="20"/>
        <v>31.4</v>
      </c>
      <c r="AW128" s="12">
        <f t="shared" si="20"/>
        <v>92.9</v>
      </c>
      <c r="AX128" s="12">
        <f t="shared" si="20"/>
        <v>85.8</v>
      </c>
      <c r="AY128" s="12"/>
      <c r="AZ128" s="12">
        <f t="shared" si="14"/>
        <v>16.700000000000003</v>
      </c>
      <c r="BA128" s="12">
        <f t="shared" si="15"/>
        <v>37.9</v>
      </c>
      <c r="BB128" s="12"/>
      <c r="BC128" s="12">
        <f t="shared" si="16"/>
        <v>24.3</v>
      </c>
      <c r="BD128" s="12">
        <f t="shared" si="17"/>
        <v>58.3</v>
      </c>
      <c r="BE128" s="12">
        <f t="shared" si="18"/>
        <v>9.7000000000000028</v>
      </c>
    </row>
    <row r="129" spans="1:57" ht="15.75" customHeight="1">
      <c r="A129" s="1" t="s">
        <v>224</v>
      </c>
      <c r="B129" s="3" t="s">
        <v>115</v>
      </c>
      <c r="C129" s="4" t="s">
        <v>97</v>
      </c>
      <c r="D129" s="4">
        <v>19</v>
      </c>
      <c r="E129" s="4">
        <v>198</v>
      </c>
      <c r="F129" s="4">
        <v>19</v>
      </c>
      <c r="G129" s="4">
        <v>198</v>
      </c>
      <c r="H129" s="4">
        <v>0.4</v>
      </c>
      <c r="I129" s="4">
        <v>8.8000000000000007</v>
      </c>
      <c r="J129" s="4">
        <v>0</v>
      </c>
      <c r="K129" s="4">
        <v>0.92</v>
      </c>
      <c r="L129" s="4">
        <v>0.18</v>
      </c>
      <c r="M129" s="4">
        <v>0.44</v>
      </c>
      <c r="N129" s="4">
        <v>0.26</v>
      </c>
      <c r="O129" s="4">
        <v>0.02</v>
      </c>
      <c r="P129" s="4">
        <v>0.08</v>
      </c>
      <c r="Q129" s="4">
        <v>0</v>
      </c>
      <c r="R129" s="4">
        <v>0.435</v>
      </c>
      <c r="S129" s="4">
        <v>0.55600000000000005</v>
      </c>
      <c r="T129" s="4">
        <v>0.318</v>
      </c>
      <c r="U129" s="4">
        <v>0.61499999999999999</v>
      </c>
      <c r="V129" s="4">
        <v>0</v>
      </c>
      <c r="W129" s="4">
        <v>0</v>
      </c>
      <c r="X129" s="4">
        <v>0</v>
      </c>
      <c r="Y129" s="4">
        <v>0.85</v>
      </c>
      <c r="Z129" s="4">
        <v>0</v>
      </c>
      <c r="AA129" s="4">
        <v>0</v>
      </c>
      <c r="AB129" s="4">
        <v>0</v>
      </c>
      <c r="AC129" s="4">
        <v>0</v>
      </c>
      <c r="AD129" s="10">
        <f t="shared" si="12"/>
        <v>0.78200000000000003</v>
      </c>
      <c r="AE129" s="9"/>
      <c r="AF129" s="9"/>
      <c r="AG129" s="12">
        <f t="shared" si="13"/>
        <v>21.7</v>
      </c>
      <c r="AH129" s="12">
        <f t="shared" si="13"/>
        <v>19.8</v>
      </c>
      <c r="AI129" s="12">
        <f t="shared" si="13"/>
        <v>38.4</v>
      </c>
      <c r="AJ129" s="12">
        <f t="shared" si="13"/>
        <v>23</v>
      </c>
      <c r="AK129" s="12"/>
      <c r="AL129" s="12">
        <f t="shared" si="21"/>
        <v>79.400000000000006</v>
      </c>
      <c r="AM129" s="12">
        <f t="shared" si="21"/>
        <v>49.3</v>
      </c>
      <c r="AN129" s="12">
        <f t="shared" si="21"/>
        <v>92.9</v>
      </c>
      <c r="AO129" s="12">
        <f t="shared" si="19"/>
        <v>96.7</v>
      </c>
      <c r="AP129" s="12">
        <f t="shared" si="19"/>
        <v>17.899999999999999</v>
      </c>
      <c r="AQ129" s="12">
        <f t="shared" si="19"/>
        <v>21.099999999999998</v>
      </c>
      <c r="AR129" s="12"/>
      <c r="AS129" s="12">
        <f t="shared" si="22"/>
        <v>32.6</v>
      </c>
      <c r="AT129" s="12">
        <f t="shared" si="22"/>
        <v>21.7</v>
      </c>
      <c r="AU129" s="12">
        <f t="shared" si="22"/>
        <v>24.3</v>
      </c>
      <c r="AV129" s="12">
        <f t="shared" si="20"/>
        <v>96.1</v>
      </c>
      <c r="AW129" s="12">
        <f t="shared" si="20"/>
        <v>0</v>
      </c>
      <c r="AX129" s="12">
        <f t="shared" si="20"/>
        <v>0</v>
      </c>
      <c r="AY129" s="12"/>
      <c r="AZ129" s="12">
        <f t="shared" si="14"/>
        <v>12.200000000000003</v>
      </c>
      <c r="BA129" s="12">
        <f t="shared" si="15"/>
        <v>100</v>
      </c>
      <c r="BB129" s="12"/>
      <c r="BC129" s="12">
        <f t="shared" si="16"/>
        <v>0</v>
      </c>
      <c r="BD129" s="12">
        <f t="shared" si="17"/>
        <v>0</v>
      </c>
      <c r="BE129" s="12">
        <f t="shared" si="18"/>
        <v>35.299999999999997</v>
      </c>
    </row>
    <row r="130" spans="1:57" ht="15.75" customHeight="1">
      <c r="A130" s="1" t="s">
        <v>225</v>
      </c>
      <c r="B130" s="4" t="s">
        <v>110</v>
      </c>
      <c r="C130" s="4" t="s">
        <v>8</v>
      </c>
      <c r="D130" s="4">
        <v>23</v>
      </c>
      <c r="E130" s="4">
        <v>185</v>
      </c>
      <c r="F130" s="4">
        <v>23</v>
      </c>
      <c r="G130" s="4">
        <v>185</v>
      </c>
      <c r="H130" s="4">
        <v>0.214</v>
      </c>
      <c r="I130" s="4">
        <v>17.399999999999999</v>
      </c>
      <c r="J130" s="4">
        <v>0</v>
      </c>
      <c r="K130" s="4">
        <v>0.54800000000000004</v>
      </c>
      <c r="L130" s="4">
        <v>4.8000000000000001E-2</v>
      </c>
      <c r="M130" s="4">
        <v>0.14299999999999999</v>
      </c>
      <c r="N130" s="4">
        <v>0.28599999999999998</v>
      </c>
      <c r="O130" s="4">
        <v>7.0999999999999994E-2</v>
      </c>
      <c r="P130" s="4">
        <v>0.45200000000000001</v>
      </c>
      <c r="Q130" s="4">
        <v>0</v>
      </c>
      <c r="R130" s="4">
        <v>0.217</v>
      </c>
      <c r="S130" s="4">
        <v>0.5</v>
      </c>
      <c r="T130" s="4">
        <v>0.5</v>
      </c>
      <c r="U130" s="4">
        <v>8.3000000000000004E-2</v>
      </c>
      <c r="V130" s="4">
        <v>0</v>
      </c>
      <c r="W130" s="4">
        <v>0.21099999999999999</v>
      </c>
      <c r="X130" s="4">
        <v>0</v>
      </c>
      <c r="Y130" s="4">
        <v>0.2</v>
      </c>
      <c r="Z130" s="4">
        <v>1</v>
      </c>
      <c r="AA130" s="4">
        <v>0</v>
      </c>
      <c r="AB130" s="4">
        <v>0.105</v>
      </c>
      <c r="AC130" s="4">
        <v>0</v>
      </c>
      <c r="AD130" s="10">
        <f t="shared" si="12"/>
        <v>0.56159999999999999</v>
      </c>
      <c r="AE130" s="9"/>
      <c r="AF130" s="9"/>
      <c r="AG130" s="12">
        <f t="shared" si="13"/>
        <v>29.4</v>
      </c>
      <c r="AH130" s="12">
        <f t="shared" si="13"/>
        <v>19.2</v>
      </c>
      <c r="AI130" s="12">
        <f t="shared" si="13"/>
        <v>4.3999999999999995</v>
      </c>
      <c r="AJ130" s="12">
        <f t="shared" si="13"/>
        <v>78.2</v>
      </c>
      <c r="AK130" s="12"/>
      <c r="AL130" s="12">
        <f t="shared" si="21"/>
        <v>30.099999999999998</v>
      </c>
      <c r="AM130" s="12">
        <f t="shared" si="21"/>
        <v>7.6</v>
      </c>
      <c r="AN130" s="12">
        <f t="shared" si="21"/>
        <v>19.8</v>
      </c>
      <c r="AO130" s="12">
        <f t="shared" si="19"/>
        <v>98</v>
      </c>
      <c r="AP130" s="12">
        <f t="shared" si="19"/>
        <v>44.2</v>
      </c>
      <c r="AQ130" s="12">
        <f t="shared" si="19"/>
        <v>70.5</v>
      </c>
      <c r="AR130" s="12"/>
      <c r="AS130" s="12">
        <f t="shared" si="22"/>
        <v>5.0999999999999996</v>
      </c>
      <c r="AT130" s="12">
        <f t="shared" si="22"/>
        <v>16</v>
      </c>
      <c r="AU130" s="12">
        <f t="shared" si="22"/>
        <v>80.100000000000009</v>
      </c>
      <c r="AV130" s="12">
        <f t="shared" si="20"/>
        <v>19.2</v>
      </c>
      <c r="AW130" s="12">
        <f t="shared" si="20"/>
        <v>0</v>
      </c>
      <c r="AX130" s="12">
        <f t="shared" si="20"/>
        <v>26.200000000000003</v>
      </c>
      <c r="AY130" s="12"/>
      <c r="AZ130" s="12">
        <f t="shared" si="14"/>
        <v>93</v>
      </c>
      <c r="BA130" s="12">
        <f t="shared" si="15"/>
        <v>37.9</v>
      </c>
      <c r="BB130" s="12"/>
      <c r="BC130" s="12">
        <f t="shared" si="16"/>
        <v>27.500000000000004</v>
      </c>
      <c r="BD130" s="12">
        <f t="shared" si="17"/>
        <v>0</v>
      </c>
      <c r="BE130" s="12">
        <f t="shared" si="18"/>
        <v>78.900000000000006</v>
      </c>
    </row>
    <row r="131" spans="1:57" ht="15.75" customHeight="1">
      <c r="A131" s="1" t="s">
        <v>226</v>
      </c>
      <c r="B131" s="3" t="s">
        <v>81</v>
      </c>
      <c r="C131" s="4" t="s">
        <v>91</v>
      </c>
      <c r="D131" s="4">
        <v>22</v>
      </c>
      <c r="E131" s="4">
        <v>175</v>
      </c>
      <c r="F131" s="4">
        <v>22</v>
      </c>
      <c r="G131" s="4">
        <v>175</v>
      </c>
      <c r="H131" s="4">
        <v>0.29399999999999998</v>
      </c>
      <c r="I131" s="4">
        <v>12.8</v>
      </c>
      <c r="J131" s="4">
        <v>0</v>
      </c>
      <c r="K131" s="4">
        <v>0.64700000000000002</v>
      </c>
      <c r="L131" s="4">
        <v>0.32400000000000001</v>
      </c>
      <c r="M131" s="4">
        <v>0.17599999999999999</v>
      </c>
      <c r="N131" s="4">
        <v>2.9000000000000001E-2</v>
      </c>
      <c r="O131" s="4">
        <v>0.11799999999999999</v>
      </c>
      <c r="P131" s="4">
        <v>0.35299999999999998</v>
      </c>
      <c r="Q131" s="4">
        <v>0</v>
      </c>
      <c r="R131" s="4">
        <v>0.36399999999999999</v>
      </c>
      <c r="S131" s="4">
        <v>0.54500000000000004</v>
      </c>
      <c r="T131" s="4">
        <v>0.33300000000000002</v>
      </c>
      <c r="U131" s="4">
        <v>0</v>
      </c>
      <c r="V131" s="4">
        <v>0</v>
      </c>
      <c r="W131" s="4">
        <v>0.16700000000000001</v>
      </c>
      <c r="X131" s="4">
        <v>0</v>
      </c>
      <c r="Y131" s="4">
        <v>0.5</v>
      </c>
      <c r="Z131" s="4">
        <v>1</v>
      </c>
      <c r="AA131" s="4">
        <v>0</v>
      </c>
      <c r="AB131" s="4">
        <v>0.25</v>
      </c>
      <c r="AC131" s="4">
        <v>0.33300000000000002</v>
      </c>
      <c r="AD131" s="10">
        <f t="shared" si="12"/>
        <v>0.67649999999999999</v>
      </c>
      <c r="AE131" s="9"/>
      <c r="AF131" s="9"/>
      <c r="AG131" s="12">
        <f t="shared" si="13"/>
        <v>26.200000000000003</v>
      </c>
      <c r="AH131" s="12">
        <f t="shared" si="13"/>
        <v>18.5</v>
      </c>
      <c r="AI131" s="12">
        <f t="shared" si="13"/>
        <v>8.3000000000000007</v>
      </c>
      <c r="AJ131" s="12">
        <f t="shared" si="13"/>
        <v>41.6</v>
      </c>
      <c r="AK131" s="12"/>
      <c r="AL131" s="12">
        <f t="shared" si="21"/>
        <v>53.2</v>
      </c>
      <c r="AM131" s="12">
        <f t="shared" si="21"/>
        <v>80.100000000000009</v>
      </c>
      <c r="AN131" s="12">
        <f t="shared" si="21"/>
        <v>32</v>
      </c>
      <c r="AO131" s="12">
        <f t="shared" si="19"/>
        <v>16.600000000000001</v>
      </c>
      <c r="AP131" s="12">
        <f t="shared" si="19"/>
        <v>70.5</v>
      </c>
      <c r="AQ131" s="12">
        <f t="shared" si="19"/>
        <v>47.4</v>
      </c>
      <c r="AR131" s="12"/>
      <c r="AS131" s="12">
        <f t="shared" si="22"/>
        <v>12.8</v>
      </c>
      <c r="AT131" s="12">
        <f t="shared" si="22"/>
        <v>20.5</v>
      </c>
      <c r="AU131" s="12">
        <f t="shared" si="22"/>
        <v>27.500000000000004</v>
      </c>
      <c r="AV131" s="12">
        <f t="shared" si="20"/>
        <v>0</v>
      </c>
      <c r="AW131" s="12">
        <f t="shared" si="20"/>
        <v>0</v>
      </c>
      <c r="AX131" s="12">
        <f t="shared" si="20"/>
        <v>18.5</v>
      </c>
      <c r="AY131" s="12"/>
      <c r="AZ131" s="12">
        <f t="shared" si="14"/>
        <v>69.3</v>
      </c>
      <c r="BA131" s="12">
        <f t="shared" si="15"/>
        <v>37.9</v>
      </c>
      <c r="BB131" s="12"/>
      <c r="BC131" s="12">
        <f t="shared" si="16"/>
        <v>69.199999999999989</v>
      </c>
      <c r="BD131" s="12">
        <f t="shared" si="17"/>
        <v>58.3</v>
      </c>
      <c r="BE131" s="12">
        <f t="shared" si="18"/>
        <v>62.2</v>
      </c>
    </row>
    <row r="132" spans="1:57" ht="15.75" customHeight="1">
      <c r="A132" s="1" t="s">
        <v>227</v>
      </c>
      <c r="B132" s="3" t="s">
        <v>99</v>
      </c>
      <c r="C132" s="4" t="s">
        <v>86</v>
      </c>
      <c r="D132" s="4">
        <v>17</v>
      </c>
      <c r="E132" s="4">
        <v>160</v>
      </c>
      <c r="F132" s="4">
        <v>17</v>
      </c>
      <c r="G132" s="4">
        <v>160</v>
      </c>
      <c r="H132" s="4">
        <v>0.379</v>
      </c>
      <c r="I132" s="4">
        <v>6</v>
      </c>
      <c r="J132" s="4">
        <v>0</v>
      </c>
      <c r="K132" s="4">
        <v>1</v>
      </c>
      <c r="L132" s="4">
        <v>0.31</v>
      </c>
      <c r="M132" s="4">
        <v>0.41399999999999998</v>
      </c>
      <c r="N132" s="4">
        <v>0.27600000000000002</v>
      </c>
      <c r="O132" s="4">
        <v>0</v>
      </c>
      <c r="P132" s="4">
        <v>0</v>
      </c>
      <c r="Q132" s="4">
        <v>0</v>
      </c>
      <c r="R132" s="4">
        <v>0.379</v>
      </c>
      <c r="S132" s="4">
        <v>0.55600000000000005</v>
      </c>
      <c r="T132" s="4">
        <v>0.33300000000000002</v>
      </c>
      <c r="U132" s="4">
        <v>0.25</v>
      </c>
      <c r="V132" s="4">
        <v>0</v>
      </c>
      <c r="W132" s="4">
        <v>0</v>
      </c>
      <c r="X132" s="4">
        <v>0</v>
      </c>
      <c r="Y132" s="4">
        <v>0.90900000000000003</v>
      </c>
      <c r="Z132" s="4">
        <v>0</v>
      </c>
      <c r="AA132" s="4">
        <v>0</v>
      </c>
      <c r="AB132" s="4">
        <v>0</v>
      </c>
      <c r="AC132" s="4">
        <v>0</v>
      </c>
      <c r="AD132" s="10">
        <f t="shared" si="12"/>
        <v>0.90900000000000003</v>
      </c>
      <c r="AE132" s="9"/>
      <c r="AF132" s="9"/>
      <c r="AG132" s="12">
        <f t="shared" si="13"/>
        <v>18.5</v>
      </c>
      <c r="AH132" s="12">
        <f t="shared" si="13"/>
        <v>17.899999999999999</v>
      </c>
      <c r="AI132" s="12">
        <f t="shared" si="13"/>
        <v>28.799999999999997</v>
      </c>
      <c r="AJ132" s="12">
        <f t="shared" ref="AJ132:AJ195" si="23">(PERCENTRANK(I$4:I$298,I132))*100</f>
        <v>8.3000000000000007</v>
      </c>
      <c r="AK132" s="12"/>
      <c r="AL132" s="12">
        <f t="shared" si="21"/>
        <v>91.600000000000009</v>
      </c>
      <c r="AM132" s="12">
        <f t="shared" si="21"/>
        <v>78.2</v>
      </c>
      <c r="AN132" s="12">
        <f t="shared" si="21"/>
        <v>90.3</v>
      </c>
      <c r="AO132" s="12">
        <f t="shared" si="19"/>
        <v>97.399999999999991</v>
      </c>
      <c r="AP132" s="12">
        <f t="shared" si="19"/>
        <v>0</v>
      </c>
      <c r="AQ132" s="12">
        <f t="shared" si="19"/>
        <v>0</v>
      </c>
      <c r="AR132" s="12"/>
      <c r="AS132" s="12">
        <f t="shared" si="22"/>
        <v>18.5</v>
      </c>
      <c r="AT132" s="12">
        <f t="shared" si="22"/>
        <v>21.7</v>
      </c>
      <c r="AU132" s="12">
        <f t="shared" si="22"/>
        <v>27.500000000000004</v>
      </c>
      <c r="AV132" s="12">
        <f t="shared" si="20"/>
        <v>31.4</v>
      </c>
      <c r="AW132" s="12">
        <f t="shared" si="20"/>
        <v>0</v>
      </c>
      <c r="AX132" s="12">
        <f t="shared" si="20"/>
        <v>0</v>
      </c>
      <c r="AY132" s="12"/>
      <c r="AZ132" s="12">
        <f t="shared" si="14"/>
        <v>5.8000000000000114</v>
      </c>
      <c r="BA132" s="12">
        <f t="shared" si="15"/>
        <v>100</v>
      </c>
      <c r="BB132" s="12"/>
      <c r="BC132" s="12">
        <f t="shared" si="16"/>
        <v>0</v>
      </c>
      <c r="BD132" s="12">
        <f t="shared" si="17"/>
        <v>0</v>
      </c>
      <c r="BE132" s="12">
        <f t="shared" si="18"/>
        <v>8.3999999999999915</v>
      </c>
    </row>
    <row r="133" spans="1:57" ht="15.75" customHeight="1">
      <c r="A133" s="1" t="s">
        <v>228</v>
      </c>
      <c r="B133" s="3" t="s">
        <v>81</v>
      </c>
      <c r="C133" s="4" t="s">
        <v>97</v>
      </c>
      <c r="D133" s="4">
        <v>14</v>
      </c>
      <c r="E133" s="4">
        <v>141</v>
      </c>
      <c r="F133" s="4">
        <v>14</v>
      </c>
      <c r="G133" s="4">
        <v>141</v>
      </c>
      <c r="H133" s="4">
        <v>0.48399999999999999</v>
      </c>
      <c r="I133" s="4">
        <v>16.899999999999999</v>
      </c>
      <c r="J133" s="4">
        <v>0</v>
      </c>
      <c r="K133" s="4">
        <v>0.61299999999999999</v>
      </c>
      <c r="L133" s="4">
        <v>9.7000000000000003E-2</v>
      </c>
      <c r="M133" s="4">
        <v>6.5000000000000002E-2</v>
      </c>
      <c r="N133" s="4">
        <v>0.25800000000000001</v>
      </c>
      <c r="O133" s="4">
        <v>0.19400000000000001</v>
      </c>
      <c r="P133" s="4">
        <v>0.38700000000000001</v>
      </c>
      <c r="Q133" s="4">
        <v>0</v>
      </c>
      <c r="R133" s="4">
        <v>0.47399999999999998</v>
      </c>
      <c r="S133" s="4">
        <v>1</v>
      </c>
      <c r="T133" s="4">
        <v>0.5</v>
      </c>
      <c r="U133" s="4">
        <v>0.25</v>
      </c>
      <c r="V133" s="4">
        <v>0.5</v>
      </c>
      <c r="W133" s="4">
        <v>0.5</v>
      </c>
      <c r="X133" s="4">
        <v>0</v>
      </c>
      <c r="Y133" s="4">
        <v>0.88900000000000001</v>
      </c>
      <c r="Z133" s="4">
        <v>1</v>
      </c>
      <c r="AA133" s="4">
        <v>0</v>
      </c>
      <c r="AB133" s="4">
        <v>0.16700000000000001</v>
      </c>
      <c r="AC133" s="4">
        <v>0.5</v>
      </c>
      <c r="AD133" s="10">
        <f t="shared" ref="AD133:AD196" si="24">(K133*Y133+P133*Z133)</f>
        <v>0.93195700000000004</v>
      </c>
      <c r="AE133" s="9"/>
      <c r="AF133" s="9"/>
      <c r="AG133" s="12">
        <f t="shared" ref="AG133:AJ196" si="25">(PERCENTRANK(F$4:F$298,F133))*100</f>
        <v>14.7</v>
      </c>
      <c r="AH133" s="12">
        <f t="shared" si="25"/>
        <v>17.299999999999997</v>
      </c>
      <c r="AI133" s="12">
        <f t="shared" si="25"/>
        <v>78.8</v>
      </c>
      <c r="AJ133" s="12">
        <f t="shared" si="23"/>
        <v>73.7</v>
      </c>
      <c r="AK133" s="12"/>
      <c r="AL133" s="12">
        <f t="shared" si="21"/>
        <v>46.1</v>
      </c>
      <c r="AM133" s="12">
        <f t="shared" si="21"/>
        <v>28.199999999999996</v>
      </c>
      <c r="AN133" s="12">
        <f t="shared" si="21"/>
        <v>6.4</v>
      </c>
      <c r="AO133" s="12">
        <f t="shared" si="19"/>
        <v>96.1</v>
      </c>
      <c r="AP133" s="12">
        <f t="shared" si="19"/>
        <v>93.5</v>
      </c>
      <c r="AQ133" s="12">
        <f t="shared" si="19"/>
        <v>54.400000000000006</v>
      </c>
      <c r="AR133" s="12"/>
      <c r="AS133" s="12">
        <f t="shared" si="22"/>
        <v>49.3</v>
      </c>
      <c r="AT133" s="12">
        <f t="shared" si="22"/>
        <v>96.1</v>
      </c>
      <c r="AU133" s="12">
        <f t="shared" si="22"/>
        <v>80.100000000000009</v>
      </c>
      <c r="AV133" s="12">
        <f t="shared" si="20"/>
        <v>31.4</v>
      </c>
      <c r="AW133" s="12">
        <f t="shared" si="20"/>
        <v>85.8</v>
      </c>
      <c r="AX133" s="12">
        <f t="shared" si="20"/>
        <v>96.7</v>
      </c>
      <c r="AY133" s="12"/>
      <c r="AZ133" s="12">
        <f t="shared" ref="AZ133:AZ196" si="26">100-(PERCENTRANK(Y$4:Y$298,Y133))*100</f>
        <v>7.0999999999999943</v>
      </c>
      <c r="BA133" s="12">
        <f t="shared" ref="BA133:BA196" si="27">100-(PERCENTRANK(Z$4:Z$298,Z133))*100</f>
        <v>37.9</v>
      </c>
      <c r="BB133" s="12"/>
      <c r="BC133" s="12">
        <f t="shared" ref="BC133:BC196" si="28">(PERCENTRANK(AB$4:AB$298,AB133))*100</f>
        <v>50.6</v>
      </c>
      <c r="BD133" s="12">
        <f t="shared" ref="BD133:BD196" si="29">(PERCENTRANK(AC$4:AC$298,AC133))*100</f>
        <v>89.1</v>
      </c>
      <c r="BE133" s="12">
        <f t="shared" ref="BE133:BE196" si="30">100-(PERCENTRANK(AD$4:AD$298,AD133))*100</f>
        <v>6.5</v>
      </c>
    </row>
    <row r="134" spans="1:57" ht="15.75" customHeight="1">
      <c r="A134" s="1" t="s">
        <v>229</v>
      </c>
      <c r="B134" s="3" t="s">
        <v>106</v>
      </c>
      <c r="C134" s="4" t="s">
        <v>86</v>
      </c>
      <c r="D134" s="4">
        <v>22</v>
      </c>
      <c r="E134" s="4">
        <v>138</v>
      </c>
      <c r="F134" s="4">
        <v>22</v>
      </c>
      <c r="G134" s="4">
        <v>138</v>
      </c>
      <c r="H134" s="4">
        <v>0.42199999999999999</v>
      </c>
      <c r="I134" s="4">
        <v>16.399999999999999</v>
      </c>
      <c r="J134" s="4">
        <v>0</v>
      </c>
      <c r="K134" s="4">
        <v>0.4</v>
      </c>
      <c r="L134" s="4">
        <v>0.2</v>
      </c>
      <c r="M134" s="4">
        <v>0.156</v>
      </c>
      <c r="N134" s="4">
        <v>4.3999999999999997E-2</v>
      </c>
      <c r="O134" s="4">
        <v>0</v>
      </c>
      <c r="P134" s="4">
        <v>0.6</v>
      </c>
      <c r="Q134" s="4">
        <v>0</v>
      </c>
      <c r="R134" s="4">
        <v>0.55600000000000005</v>
      </c>
      <c r="S134" s="4">
        <v>0.77800000000000002</v>
      </c>
      <c r="T134" s="4">
        <v>0.28599999999999998</v>
      </c>
      <c r="U134" s="4">
        <v>0.5</v>
      </c>
      <c r="V134" s="4">
        <v>0</v>
      </c>
      <c r="W134" s="4">
        <v>0.33300000000000002</v>
      </c>
      <c r="X134" s="4">
        <v>0</v>
      </c>
      <c r="Y134" s="4">
        <v>0.7</v>
      </c>
      <c r="Z134" s="4">
        <v>1</v>
      </c>
      <c r="AA134" s="4">
        <v>0</v>
      </c>
      <c r="AB134" s="4">
        <v>0.14799999999999999</v>
      </c>
      <c r="AC134" s="4">
        <v>0.25</v>
      </c>
      <c r="AD134" s="10">
        <f t="shared" si="24"/>
        <v>0.87999999999999989</v>
      </c>
      <c r="AE134" s="9"/>
      <c r="AF134" s="9"/>
      <c r="AG134" s="12">
        <f t="shared" si="25"/>
        <v>26.200000000000003</v>
      </c>
      <c r="AH134" s="12">
        <f t="shared" si="25"/>
        <v>16.600000000000001</v>
      </c>
      <c r="AI134" s="12">
        <f t="shared" si="25"/>
        <v>53.2</v>
      </c>
      <c r="AJ134" s="12">
        <f t="shared" si="23"/>
        <v>67.900000000000006</v>
      </c>
      <c r="AK134" s="12"/>
      <c r="AL134" s="12">
        <f t="shared" si="21"/>
        <v>13.4</v>
      </c>
      <c r="AM134" s="12">
        <f t="shared" si="21"/>
        <v>53.800000000000004</v>
      </c>
      <c r="AN134" s="12">
        <f t="shared" si="21"/>
        <v>26.200000000000003</v>
      </c>
      <c r="AO134" s="12">
        <f t="shared" si="19"/>
        <v>26.200000000000003</v>
      </c>
      <c r="AP134" s="12">
        <f t="shared" si="19"/>
        <v>0</v>
      </c>
      <c r="AQ134" s="12">
        <f t="shared" si="19"/>
        <v>86.5</v>
      </c>
      <c r="AR134" s="12"/>
      <c r="AS134" s="12">
        <f t="shared" si="22"/>
        <v>87.8</v>
      </c>
      <c r="AT134" s="12">
        <f t="shared" si="22"/>
        <v>86.5</v>
      </c>
      <c r="AU134" s="12">
        <f t="shared" si="22"/>
        <v>19.8</v>
      </c>
      <c r="AV134" s="12">
        <f t="shared" si="20"/>
        <v>83.899999999999991</v>
      </c>
      <c r="AW134" s="12">
        <f t="shared" si="20"/>
        <v>0</v>
      </c>
      <c r="AX134" s="12">
        <f t="shared" si="20"/>
        <v>62.1</v>
      </c>
      <c r="AY134" s="12"/>
      <c r="AZ134" s="12">
        <f t="shared" si="26"/>
        <v>41.1</v>
      </c>
      <c r="BA134" s="12">
        <f t="shared" si="27"/>
        <v>37.9</v>
      </c>
      <c r="BB134" s="12"/>
      <c r="BC134" s="12">
        <f t="shared" si="28"/>
        <v>44.2</v>
      </c>
      <c r="BD134" s="12">
        <f t="shared" si="29"/>
        <v>40.300000000000004</v>
      </c>
      <c r="BE134" s="12">
        <f t="shared" si="30"/>
        <v>12.900000000000006</v>
      </c>
    </row>
    <row r="135" spans="1:57" ht="15.75" customHeight="1">
      <c r="A135" s="1" t="s">
        <v>230</v>
      </c>
      <c r="B135" s="3" t="s">
        <v>81</v>
      </c>
      <c r="C135" s="4" t="s">
        <v>8</v>
      </c>
      <c r="D135" s="4">
        <v>27</v>
      </c>
      <c r="E135" s="4">
        <v>125</v>
      </c>
      <c r="F135" s="4">
        <v>27</v>
      </c>
      <c r="G135" s="4">
        <v>125</v>
      </c>
      <c r="H135" s="4">
        <v>0.29399999999999998</v>
      </c>
      <c r="I135" s="4">
        <v>18.600000000000001</v>
      </c>
      <c r="J135" s="4">
        <v>0</v>
      </c>
      <c r="K135" s="4">
        <v>0.55900000000000005</v>
      </c>
      <c r="L135" s="4">
        <v>2.9000000000000001E-2</v>
      </c>
      <c r="M135" s="4">
        <v>0.11799999999999999</v>
      </c>
      <c r="N135" s="4">
        <v>0.11799999999999999</v>
      </c>
      <c r="O135" s="4">
        <v>0.29399999999999998</v>
      </c>
      <c r="P135" s="4">
        <v>0.441</v>
      </c>
      <c r="Q135" s="4">
        <v>0</v>
      </c>
      <c r="R135" s="4">
        <v>0.36799999999999999</v>
      </c>
      <c r="S135" s="4">
        <v>0</v>
      </c>
      <c r="T135" s="4">
        <v>0.5</v>
      </c>
      <c r="U135" s="4">
        <v>0</v>
      </c>
      <c r="V135" s="4">
        <v>0.5</v>
      </c>
      <c r="W135" s="4">
        <v>0.2</v>
      </c>
      <c r="X135" s="4">
        <v>0</v>
      </c>
      <c r="Y135" s="4">
        <v>0.71399999999999997</v>
      </c>
      <c r="Z135" s="4">
        <v>1</v>
      </c>
      <c r="AA135" s="4">
        <v>0</v>
      </c>
      <c r="AB135" s="4">
        <v>0.4</v>
      </c>
      <c r="AC135" s="4">
        <v>0.33300000000000002</v>
      </c>
      <c r="AD135" s="10">
        <f t="shared" si="24"/>
        <v>0.84012600000000004</v>
      </c>
      <c r="AE135" s="9"/>
      <c r="AF135" s="9"/>
      <c r="AG135" s="12">
        <f t="shared" si="25"/>
        <v>35.199999999999996</v>
      </c>
      <c r="AH135" s="12">
        <f t="shared" si="25"/>
        <v>16</v>
      </c>
      <c r="AI135" s="12">
        <f t="shared" si="25"/>
        <v>8.3000000000000007</v>
      </c>
      <c r="AJ135" s="12">
        <f t="shared" si="23"/>
        <v>87.8</v>
      </c>
      <c r="AK135" s="12"/>
      <c r="AL135" s="12">
        <f t="shared" si="21"/>
        <v>37.1</v>
      </c>
      <c r="AM135" s="12">
        <f t="shared" si="21"/>
        <v>5.7</v>
      </c>
      <c r="AN135" s="12">
        <f t="shared" si="21"/>
        <v>12.8</v>
      </c>
      <c r="AO135" s="12">
        <f t="shared" si="19"/>
        <v>63.4</v>
      </c>
      <c r="AP135" s="12">
        <f t="shared" si="19"/>
        <v>98</v>
      </c>
      <c r="AQ135" s="12">
        <f t="shared" si="19"/>
        <v>63.4</v>
      </c>
      <c r="AR135" s="12"/>
      <c r="AS135" s="12">
        <f t="shared" si="22"/>
        <v>14.099999999999998</v>
      </c>
      <c r="AT135" s="12">
        <f t="shared" si="22"/>
        <v>0</v>
      </c>
      <c r="AU135" s="12">
        <f t="shared" si="22"/>
        <v>80.100000000000009</v>
      </c>
      <c r="AV135" s="12">
        <f t="shared" si="20"/>
        <v>0</v>
      </c>
      <c r="AW135" s="12">
        <f t="shared" si="20"/>
        <v>85.8</v>
      </c>
      <c r="AX135" s="12">
        <f t="shared" si="20"/>
        <v>23.7</v>
      </c>
      <c r="AY135" s="12"/>
      <c r="AZ135" s="12">
        <f t="shared" si="26"/>
        <v>37.200000000000003</v>
      </c>
      <c r="BA135" s="12">
        <f t="shared" si="27"/>
        <v>37.9</v>
      </c>
      <c r="BB135" s="12"/>
      <c r="BC135" s="12">
        <f t="shared" si="28"/>
        <v>87.1</v>
      </c>
      <c r="BD135" s="12">
        <f t="shared" si="29"/>
        <v>58.3</v>
      </c>
      <c r="BE135" s="12">
        <f t="shared" si="30"/>
        <v>21.799999999999997</v>
      </c>
    </row>
    <row r="136" spans="1:57" ht="15.75" customHeight="1">
      <c r="A136" s="1" t="s">
        <v>231</v>
      </c>
      <c r="B136" s="3" t="s">
        <v>106</v>
      </c>
      <c r="C136" s="4" t="s">
        <v>8</v>
      </c>
      <c r="D136" s="4">
        <v>17</v>
      </c>
      <c r="E136" s="4">
        <v>114</v>
      </c>
      <c r="F136" s="4">
        <v>17</v>
      </c>
      <c r="G136" s="4">
        <v>114</v>
      </c>
      <c r="H136" s="4">
        <v>0.375</v>
      </c>
      <c r="I136" s="4">
        <v>3.1</v>
      </c>
      <c r="J136" s="4">
        <v>0</v>
      </c>
      <c r="K136" s="4">
        <v>1</v>
      </c>
      <c r="L136" s="4">
        <v>0.68799999999999994</v>
      </c>
      <c r="M136" s="4">
        <v>0.313</v>
      </c>
      <c r="N136" s="4">
        <v>0</v>
      </c>
      <c r="O136" s="4">
        <v>0</v>
      </c>
      <c r="P136" s="4">
        <v>0</v>
      </c>
      <c r="Q136" s="4">
        <v>0</v>
      </c>
      <c r="R136" s="4">
        <v>0.375</v>
      </c>
      <c r="S136" s="4">
        <v>0.45500000000000002</v>
      </c>
      <c r="T136" s="4">
        <v>0.2</v>
      </c>
      <c r="U136" s="4">
        <v>0</v>
      </c>
      <c r="V136" s="4">
        <v>0</v>
      </c>
      <c r="W136" s="4">
        <v>0</v>
      </c>
      <c r="X136" s="4">
        <v>0</v>
      </c>
      <c r="Y136" s="4">
        <v>0.66700000000000004</v>
      </c>
      <c r="Z136" s="4">
        <v>0</v>
      </c>
      <c r="AA136" s="4">
        <v>0</v>
      </c>
      <c r="AB136" s="4">
        <v>0</v>
      </c>
      <c r="AC136" s="4">
        <v>0</v>
      </c>
      <c r="AD136" s="10">
        <f t="shared" si="24"/>
        <v>0.66700000000000004</v>
      </c>
      <c r="AE136" s="9"/>
      <c r="AF136" s="9"/>
      <c r="AG136" s="12">
        <f t="shared" si="25"/>
        <v>18.5</v>
      </c>
      <c r="AH136" s="12">
        <f t="shared" si="25"/>
        <v>15.299999999999999</v>
      </c>
      <c r="AI136" s="12">
        <f t="shared" si="25"/>
        <v>26.900000000000002</v>
      </c>
      <c r="AJ136" s="12">
        <f t="shared" si="23"/>
        <v>2.5</v>
      </c>
      <c r="AK136" s="12"/>
      <c r="AL136" s="12">
        <f t="shared" si="21"/>
        <v>91.600000000000009</v>
      </c>
      <c r="AM136" s="12">
        <f t="shared" si="21"/>
        <v>98.7</v>
      </c>
      <c r="AN136" s="12">
        <f t="shared" si="21"/>
        <v>68.5</v>
      </c>
      <c r="AO136" s="12">
        <f t="shared" si="19"/>
        <v>0</v>
      </c>
      <c r="AP136" s="12">
        <f t="shared" si="19"/>
        <v>0</v>
      </c>
      <c r="AQ136" s="12">
        <f t="shared" si="19"/>
        <v>0</v>
      </c>
      <c r="AR136" s="12"/>
      <c r="AS136" s="12">
        <f t="shared" si="22"/>
        <v>16.600000000000001</v>
      </c>
      <c r="AT136" s="12">
        <f t="shared" si="22"/>
        <v>11.5</v>
      </c>
      <c r="AU136" s="12">
        <f t="shared" si="22"/>
        <v>9.6</v>
      </c>
      <c r="AV136" s="12">
        <f t="shared" si="20"/>
        <v>0</v>
      </c>
      <c r="AW136" s="12">
        <f t="shared" si="20"/>
        <v>0</v>
      </c>
      <c r="AX136" s="12">
        <f t="shared" si="20"/>
        <v>0</v>
      </c>
      <c r="AY136" s="12"/>
      <c r="AZ136" s="12">
        <f t="shared" si="26"/>
        <v>50</v>
      </c>
      <c r="BA136" s="12">
        <f t="shared" si="27"/>
        <v>100</v>
      </c>
      <c r="BB136" s="12"/>
      <c r="BC136" s="12">
        <f t="shared" si="28"/>
        <v>0</v>
      </c>
      <c r="BD136" s="12">
        <f t="shared" si="29"/>
        <v>0</v>
      </c>
      <c r="BE136" s="12">
        <f t="shared" si="30"/>
        <v>65.400000000000006</v>
      </c>
    </row>
    <row r="137" spans="1:57" ht="15.75" customHeight="1">
      <c r="A137" s="1" t="s">
        <v>232</v>
      </c>
      <c r="B137" s="3" t="s">
        <v>88</v>
      </c>
      <c r="C137" s="4" t="s">
        <v>8</v>
      </c>
      <c r="D137" s="4">
        <v>6</v>
      </c>
      <c r="E137" s="4">
        <v>105</v>
      </c>
      <c r="F137" s="4">
        <v>6</v>
      </c>
      <c r="G137" s="4">
        <v>105</v>
      </c>
      <c r="H137" s="4">
        <v>0.34499999999999997</v>
      </c>
      <c r="I137" s="4">
        <v>13.5</v>
      </c>
      <c r="J137" s="4">
        <v>0</v>
      </c>
      <c r="K137" s="4">
        <v>0.65500000000000003</v>
      </c>
      <c r="L137" s="4">
        <v>0.24099999999999999</v>
      </c>
      <c r="M137" s="4">
        <v>0.24099999999999999</v>
      </c>
      <c r="N137" s="4">
        <v>0</v>
      </c>
      <c r="O137" s="4">
        <v>0.17199999999999999</v>
      </c>
      <c r="P137" s="4">
        <v>0.34499999999999997</v>
      </c>
      <c r="Q137" s="4">
        <v>0</v>
      </c>
      <c r="R137" s="4">
        <v>0.47399999999999998</v>
      </c>
      <c r="S137" s="4">
        <v>0.85699999999999998</v>
      </c>
      <c r="T137" s="4">
        <v>0.14299999999999999</v>
      </c>
      <c r="U137" s="4">
        <v>0</v>
      </c>
      <c r="V137" s="4">
        <v>0.4</v>
      </c>
      <c r="W137" s="4">
        <v>0.1</v>
      </c>
      <c r="X137" s="4">
        <v>0</v>
      </c>
      <c r="Y137" s="4">
        <v>0.222</v>
      </c>
      <c r="Z137" s="4">
        <v>1</v>
      </c>
      <c r="AA137" s="4">
        <v>0</v>
      </c>
      <c r="AB137" s="4">
        <v>0.4</v>
      </c>
      <c r="AC137" s="4">
        <v>0</v>
      </c>
      <c r="AD137" s="10">
        <f t="shared" si="24"/>
        <v>0.49041000000000001</v>
      </c>
      <c r="AE137" s="9"/>
      <c r="AF137" s="9"/>
      <c r="AG137" s="12">
        <f t="shared" si="25"/>
        <v>5.7</v>
      </c>
      <c r="AH137" s="12">
        <f t="shared" si="25"/>
        <v>14.7</v>
      </c>
      <c r="AI137" s="12">
        <f t="shared" si="25"/>
        <v>18.5</v>
      </c>
      <c r="AJ137" s="12">
        <f t="shared" si="23"/>
        <v>46.1</v>
      </c>
      <c r="AK137" s="12"/>
      <c r="AL137" s="12">
        <f t="shared" si="21"/>
        <v>55.1</v>
      </c>
      <c r="AM137" s="12">
        <f t="shared" si="21"/>
        <v>67.900000000000006</v>
      </c>
      <c r="AN137" s="12">
        <f t="shared" si="21"/>
        <v>51.9</v>
      </c>
      <c r="AO137" s="12">
        <f t="shared" si="19"/>
        <v>0</v>
      </c>
      <c r="AP137" s="12">
        <f t="shared" si="19"/>
        <v>91.600000000000009</v>
      </c>
      <c r="AQ137" s="12">
        <f t="shared" si="19"/>
        <v>45.5</v>
      </c>
      <c r="AR137" s="12"/>
      <c r="AS137" s="12">
        <f t="shared" si="22"/>
        <v>49.3</v>
      </c>
      <c r="AT137" s="12">
        <f t="shared" si="22"/>
        <v>94.199999999999989</v>
      </c>
      <c r="AU137" s="12">
        <f t="shared" si="22"/>
        <v>8.3000000000000007</v>
      </c>
      <c r="AV137" s="12">
        <f t="shared" si="20"/>
        <v>0</v>
      </c>
      <c r="AW137" s="12">
        <f t="shared" si="20"/>
        <v>68.5</v>
      </c>
      <c r="AX137" s="12">
        <f t="shared" si="20"/>
        <v>16.600000000000001</v>
      </c>
      <c r="AY137" s="12"/>
      <c r="AZ137" s="12">
        <f t="shared" si="26"/>
        <v>91.1</v>
      </c>
      <c r="BA137" s="12">
        <f t="shared" si="27"/>
        <v>37.9</v>
      </c>
      <c r="BB137" s="12"/>
      <c r="BC137" s="12">
        <f t="shared" si="28"/>
        <v>87.1</v>
      </c>
      <c r="BD137" s="12">
        <f t="shared" si="29"/>
        <v>0</v>
      </c>
      <c r="BE137" s="12">
        <f t="shared" si="30"/>
        <v>88.5</v>
      </c>
    </row>
    <row r="138" spans="1:57" ht="15.75" customHeight="1">
      <c r="A138" s="1" t="s">
        <v>233</v>
      </c>
      <c r="B138" s="3" t="s">
        <v>83</v>
      </c>
      <c r="C138" s="4" t="s">
        <v>8</v>
      </c>
      <c r="D138" s="4">
        <v>11</v>
      </c>
      <c r="E138" s="4">
        <v>102</v>
      </c>
      <c r="F138" s="4">
        <v>11</v>
      </c>
      <c r="G138" s="4">
        <v>102</v>
      </c>
      <c r="H138" s="4">
        <v>0.4</v>
      </c>
      <c r="I138" s="4">
        <v>14.4</v>
      </c>
      <c r="J138" s="4">
        <v>0</v>
      </c>
      <c r="K138" s="4">
        <v>0.8</v>
      </c>
      <c r="L138" s="4">
        <v>0.04</v>
      </c>
      <c r="M138" s="4">
        <v>0.24</v>
      </c>
      <c r="N138" s="4">
        <v>0.32</v>
      </c>
      <c r="O138" s="4">
        <v>0.2</v>
      </c>
      <c r="P138" s="4">
        <v>0.2</v>
      </c>
      <c r="Q138" s="4">
        <v>0</v>
      </c>
      <c r="R138" s="4">
        <v>0.4</v>
      </c>
      <c r="S138" s="4">
        <v>1</v>
      </c>
      <c r="T138" s="4">
        <v>0.5</v>
      </c>
      <c r="U138" s="4">
        <v>0.375</v>
      </c>
      <c r="V138" s="4">
        <v>0.2</v>
      </c>
      <c r="W138" s="4">
        <v>0.4</v>
      </c>
      <c r="X138" s="4">
        <v>0</v>
      </c>
      <c r="Y138" s="4">
        <v>0.25</v>
      </c>
      <c r="Z138" s="4">
        <v>1</v>
      </c>
      <c r="AA138" s="4">
        <v>0</v>
      </c>
      <c r="AB138" s="4">
        <v>0.6</v>
      </c>
      <c r="AC138" s="4">
        <v>0.33300000000000002</v>
      </c>
      <c r="AD138" s="10">
        <f t="shared" si="24"/>
        <v>0.4</v>
      </c>
      <c r="AE138" s="9"/>
      <c r="AF138" s="9"/>
      <c r="AG138" s="12">
        <f t="shared" si="25"/>
        <v>11.5</v>
      </c>
      <c r="AH138" s="12">
        <f t="shared" si="25"/>
        <v>14.099999999999998</v>
      </c>
      <c r="AI138" s="12">
        <f t="shared" si="25"/>
        <v>38.4</v>
      </c>
      <c r="AJ138" s="12">
        <f t="shared" si="23"/>
        <v>52.5</v>
      </c>
      <c r="AK138" s="12"/>
      <c r="AL138" s="12">
        <f t="shared" si="21"/>
        <v>69.8</v>
      </c>
      <c r="AM138" s="12">
        <f t="shared" si="21"/>
        <v>6.4</v>
      </c>
      <c r="AN138" s="12">
        <f t="shared" si="21"/>
        <v>50.6</v>
      </c>
      <c r="AO138" s="12">
        <f t="shared" si="19"/>
        <v>99.3</v>
      </c>
      <c r="AP138" s="12">
        <f t="shared" si="19"/>
        <v>94.199999999999989</v>
      </c>
      <c r="AQ138" s="12">
        <f t="shared" si="19"/>
        <v>30.7</v>
      </c>
      <c r="AR138" s="12"/>
      <c r="AS138" s="12">
        <f t="shared" si="22"/>
        <v>21.099999999999998</v>
      </c>
      <c r="AT138" s="12">
        <f t="shared" si="22"/>
        <v>96.1</v>
      </c>
      <c r="AU138" s="12">
        <f t="shared" si="22"/>
        <v>80.100000000000009</v>
      </c>
      <c r="AV138" s="12">
        <f t="shared" si="20"/>
        <v>56.399999999999991</v>
      </c>
      <c r="AW138" s="12">
        <f t="shared" si="20"/>
        <v>25.6</v>
      </c>
      <c r="AX138" s="12">
        <f t="shared" si="20"/>
        <v>88.4</v>
      </c>
      <c r="AY138" s="12"/>
      <c r="AZ138" s="12">
        <f t="shared" si="26"/>
        <v>90.4</v>
      </c>
      <c r="BA138" s="12">
        <f t="shared" si="27"/>
        <v>37.9</v>
      </c>
      <c r="BB138" s="12"/>
      <c r="BC138" s="12">
        <f t="shared" si="28"/>
        <v>97.399999999999991</v>
      </c>
      <c r="BD138" s="12">
        <f t="shared" si="29"/>
        <v>58.3</v>
      </c>
      <c r="BE138" s="12">
        <f t="shared" si="30"/>
        <v>93</v>
      </c>
    </row>
    <row r="139" spans="1:57" ht="15.75" customHeight="1">
      <c r="A139" s="1" t="s">
        <v>234</v>
      </c>
      <c r="B139" s="4" t="s">
        <v>110</v>
      </c>
      <c r="C139" s="4" t="s">
        <v>86</v>
      </c>
      <c r="D139" s="4">
        <v>11</v>
      </c>
      <c r="E139" s="4">
        <v>100</v>
      </c>
      <c r="F139" s="4">
        <v>11</v>
      </c>
      <c r="G139" s="4">
        <v>100</v>
      </c>
      <c r="H139" s="4">
        <v>0.2</v>
      </c>
      <c r="I139" s="4">
        <v>15.5</v>
      </c>
      <c r="J139" s="4">
        <v>0</v>
      </c>
      <c r="K139" s="4">
        <v>0.5</v>
      </c>
      <c r="L139" s="4">
        <v>0.1</v>
      </c>
      <c r="M139" s="4">
        <v>0.3</v>
      </c>
      <c r="N139" s="4">
        <v>0.1</v>
      </c>
      <c r="O139" s="4">
        <v>0</v>
      </c>
      <c r="P139" s="4">
        <v>0.5</v>
      </c>
      <c r="Q139" s="4">
        <v>0</v>
      </c>
      <c r="R139" s="4">
        <v>0.26700000000000002</v>
      </c>
      <c r="S139" s="4">
        <v>0.66700000000000004</v>
      </c>
      <c r="T139" s="4">
        <v>0.222</v>
      </c>
      <c r="U139" s="4">
        <v>0</v>
      </c>
      <c r="V139" s="4">
        <v>0</v>
      </c>
      <c r="W139" s="4">
        <v>0.13300000000000001</v>
      </c>
      <c r="X139" s="4">
        <v>0</v>
      </c>
      <c r="Y139" s="4">
        <v>0.75</v>
      </c>
      <c r="Z139" s="4">
        <v>1</v>
      </c>
      <c r="AA139" s="4">
        <v>0</v>
      </c>
      <c r="AB139" s="4">
        <v>0.4</v>
      </c>
      <c r="AC139" s="4">
        <v>0</v>
      </c>
      <c r="AD139" s="10">
        <f t="shared" si="24"/>
        <v>0.875</v>
      </c>
      <c r="AE139" s="9"/>
      <c r="AF139" s="9"/>
      <c r="AG139" s="12">
        <f t="shared" si="25"/>
        <v>11.5</v>
      </c>
      <c r="AH139" s="12">
        <f t="shared" si="25"/>
        <v>13.4</v>
      </c>
      <c r="AI139" s="12">
        <f t="shared" si="25"/>
        <v>3.8</v>
      </c>
      <c r="AJ139" s="12">
        <f t="shared" si="23"/>
        <v>63.4</v>
      </c>
      <c r="AK139" s="12"/>
      <c r="AL139" s="12">
        <f t="shared" si="21"/>
        <v>24.3</v>
      </c>
      <c r="AM139" s="12">
        <f t="shared" si="21"/>
        <v>28.799999999999997</v>
      </c>
      <c r="AN139" s="12">
        <f t="shared" si="21"/>
        <v>66</v>
      </c>
      <c r="AO139" s="12">
        <f t="shared" si="19"/>
        <v>55.1</v>
      </c>
      <c r="AP139" s="12">
        <f t="shared" si="19"/>
        <v>0</v>
      </c>
      <c r="AQ139" s="12">
        <f t="shared" si="19"/>
        <v>75</v>
      </c>
      <c r="AR139" s="12"/>
      <c r="AS139" s="12">
        <f t="shared" si="22"/>
        <v>6.4</v>
      </c>
      <c r="AT139" s="12">
        <f t="shared" si="22"/>
        <v>51.9</v>
      </c>
      <c r="AU139" s="12">
        <f t="shared" si="22"/>
        <v>11.5</v>
      </c>
      <c r="AV139" s="12">
        <f t="shared" si="20"/>
        <v>0</v>
      </c>
      <c r="AW139" s="12">
        <f t="shared" si="20"/>
        <v>0</v>
      </c>
      <c r="AX139" s="12">
        <f t="shared" si="20"/>
        <v>17.299999999999997</v>
      </c>
      <c r="AY139" s="12"/>
      <c r="AZ139" s="12">
        <f t="shared" si="26"/>
        <v>25.700000000000003</v>
      </c>
      <c r="BA139" s="12">
        <f t="shared" si="27"/>
        <v>37.9</v>
      </c>
      <c r="BB139" s="12"/>
      <c r="BC139" s="12">
        <f t="shared" si="28"/>
        <v>87.1</v>
      </c>
      <c r="BD139" s="12">
        <f t="shared" si="29"/>
        <v>0</v>
      </c>
      <c r="BE139" s="12">
        <f t="shared" si="30"/>
        <v>16.700000000000003</v>
      </c>
    </row>
    <row r="140" spans="1:57" ht="15.75" customHeight="1">
      <c r="A140" s="1" t="s">
        <v>235</v>
      </c>
      <c r="B140" s="3" t="s">
        <v>93</v>
      </c>
      <c r="C140" s="4" t="s">
        <v>108</v>
      </c>
      <c r="D140" s="4">
        <v>22</v>
      </c>
      <c r="E140" s="4">
        <v>92</v>
      </c>
      <c r="F140" s="4">
        <v>22</v>
      </c>
      <c r="G140" s="4">
        <v>92</v>
      </c>
      <c r="H140" s="4">
        <v>0.34599999999999997</v>
      </c>
      <c r="I140" s="4">
        <v>17.5</v>
      </c>
      <c r="J140" s="4">
        <v>0</v>
      </c>
      <c r="K140" s="4">
        <v>0.61499999999999999</v>
      </c>
      <c r="L140" s="4">
        <v>7.6999999999999999E-2</v>
      </c>
      <c r="M140" s="4">
        <v>0.154</v>
      </c>
      <c r="N140" s="4">
        <v>0.154</v>
      </c>
      <c r="O140" s="4">
        <v>0.23100000000000001</v>
      </c>
      <c r="P140" s="4">
        <v>0.38500000000000001</v>
      </c>
      <c r="Q140" s="4">
        <v>0</v>
      </c>
      <c r="R140" s="4">
        <v>0.438</v>
      </c>
      <c r="S140" s="4">
        <v>1</v>
      </c>
      <c r="T140" s="4">
        <v>0.75</v>
      </c>
      <c r="U140" s="4">
        <v>0.5</v>
      </c>
      <c r="V140" s="4">
        <v>0</v>
      </c>
      <c r="W140" s="4">
        <v>0.2</v>
      </c>
      <c r="X140" s="4">
        <v>0</v>
      </c>
      <c r="Y140" s="4">
        <v>0.71399999999999997</v>
      </c>
      <c r="Z140" s="4">
        <v>1</v>
      </c>
      <c r="AA140" s="4">
        <v>0</v>
      </c>
      <c r="AB140" s="4">
        <v>0.2</v>
      </c>
      <c r="AC140" s="4">
        <v>0</v>
      </c>
      <c r="AD140" s="10">
        <f t="shared" si="24"/>
        <v>0.82411000000000001</v>
      </c>
      <c r="AE140" s="9"/>
      <c r="AF140" s="9"/>
      <c r="AG140" s="12">
        <f t="shared" si="25"/>
        <v>26.200000000000003</v>
      </c>
      <c r="AH140" s="12">
        <f t="shared" si="25"/>
        <v>12.8</v>
      </c>
      <c r="AI140" s="12">
        <f t="shared" si="25"/>
        <v>19.2</v>
      </c>
      <c r="AJ140" s="12">
        <f t="shared" si="23"/>
        <v>79.400000000000006</v>
      </c>
      <c r="AK140" s="12"/>
      <c r="AL140" s="12">
        <f t="shared" si="21"/>
        <v>47.4</v>
      </c>
      <c r="AM140" s="12">
        <f t="shared" si="21"/>
        <v>14.7</v>
      </c>
      <c r="AN140" s="12">
        <f t="shared" si="21"/>
        <v>24.3</v>
      </c>
      <c r="AO140" s="12">
        <f t="shared" si="19"/>
        <v>82</v>
      </c>
      <c r="AP140" s="12">
        <f t="shared" si="19"/>
        <v>96.7</v>
      </c>
      <c r="AQ140" s="12">
        <f t="shared" si="19"/>
        <v>53.2</v>
      </c>
      <c r="AR140" s="12"/>
      <c r="AS140" s="12">
        <f t="shared" si="22"/>
        <v>33.900000000000006</v>
      </c>
      <c r="AT140" s="12">
        <f t="shared" si="22"/>
        <v>96.1</v>
      </c>
      <c r="AU140" s="12">
        <f t="shared" si="22"/>
        <v>99.3</v>
      </c>
      <c r="AV140" s="12">
        <f t="shared" si="20"/>
        <v>83.899999999999991</v>
      </c>
      <c r="AW140" s="12">
        <f t="shared" si="20"/>
        <v>0</v>
      </c>
      <c r="AX140" s="12">
        <f t="shared" si="20"/>
        <v>23.7</v>
      </c>
      <c r="AY140" s="12"/>
      <c r="AZ140" s="12">
        <f t="shared" si="26"/>
        <v>37.200000000000003</v>
      </c>
      <c r="BA140" s="12">
        <f t="shared" si="27"/>
        <v>37.9</v>
      </c>
      <c r="BB140" s="12"/>
      <c r="BC140" s="12">
        <f t="shared" si="28"/>
        <v>57.599999999999994</v>
      </c>
      <c r="BD140" s="12">
        <f t="shared" si="29"/>
        <v>0</v>
      </c>
      <c r="BE140" s="12">
        <f t="shared" si="30"/>
        <v>25.700000000000003</v>
      </c>
    </row>
    <row r="141" spans="1:57" ht="15.75" customHeight="1">
      <c r="A141" s="1" t="s">
        <v>236</v>
      </c>
      <c r="B141" s="3" t="s">
        <v>88</v>
      </c>
      <c r="C141" s="4" t="s">
        <v>86</v>
      </c>
      <c r="D141" s="4">
        <v>16</v>
      </c>
      <c r="E141" s="4">
        <v>83</v>
      </c>
      <c r="F141" s="4">
        <v>16</v>
      </c>
      <c r="G141" s="4">
        <v>83</v>
      </c>
      <c r="H141" s="4">
        <v>0.26900000000000002</v>
      </c>
      <c r="I141" s="4">
        <v>3</v>
      </c>
      <c r="J141" s="4">
        <v>0</v>
      </c>
      <c r="K141" s="4">
        <v>1</v>
      </c>
      <c r="L141" s="4">
        <v>0.69199999999999995</v>
      </c>
      <c r="M141" s="4">
        <v>0.23100000000000001</v>
      </c>
      <c r="N141" s="4">
        <v>7.6999999999999999E-2</v>
      </c>
      <c r="O141" s="4">
        <v>0</v>
      </c>
      <c r="P141" s="4">
        <v>0</v>
      </c>
      <c r="Q141" s="4">
        <v>0</v>
      </c>
      <c r="R141" s="4">
        <v>0.26900000000000002</v>
      </c>
      <c r="S141" s="4">
        <v>0.27800000000000002</v>
      </c>
      <c r="T141" s="4">
        <v>0.33300000000000002</v>
      </c>
      <c r="U141" s="4">
        <v>0</v>
      </c>
      <c r="V141" s="4">
        <v>0</v>
      </c>
      <c r="W141" s="4">
        <v>0</v>
      </c>
      <c r="X141" s="4">
        <v>0</v>
      </c>
      <c r="Y141" s="4">
        <v>0.71399999999999997</v>
      </c>
      <c r="Z141" s="4">
        <v>0</v>
      </c>
      <c r="AA141" s="4">
        <v>0</v>
      </c>
      <c r="AB141" s="4">
        <v>0</v>
      </c>
      <c r="AC141" s="4">
        <v>0</v>
      </c>
      <c r="AD141" s="10">
        <f t="shared" si="24"/>
        <v>0.71399999999999997</v>
      </c>
      <c r="AE141" s="9"/>
      <c r="AF141" s="9"/>
      <c r="AG141" s="12">
        <f t="shared" si="25"/>
        <v>16.600000000000001</v>
      </c>
      <c r="AH141" s="12">
        <f t="shared" si="25"/>
        <v>12.1</v>
      </c>
      <c r="AI141" s="12">
        <f t="shared" si="25"/>
        <v>6.4</v>
      </c>
      <c r="AJ141" s="12">
        <f t="shared" si="23"/>
        <v>1.9</v>
      </c>
      <c r="AK141" s="12"/>
      <c r="AL141" s="12">
        <f t="shared" si="21"/>
        <v>91.600000000000009</v>
      </c>
      <c r="AM141" s="12">
        <f t="shared" si="21"/>
        <v>99.3</v>
      </c>
      <c r="AN141" s="12">
        <f t="shared" si="21"/>
        <v>50</v>
      </c>
      <c r="AO141" s="12">
        <f t="shared" si="19"/>
        <v>44.2</v>
      </c>
      <c r="AP141" s="12">
        <f t="shared" si="19"/>
        <v>0</v>
      </c>
      <c r="AQ141" s="12">
        <f t="shared" si="19"/>
        <v>0</v>
      </c>
      <c r="AR141" s="12"/>
      <c r="AS141" s="12">
        <f t="shared" si="22"/>
        <v>7.0000000000000009</v>
      </c>
      <c r="AT141" s="12">
        <f t="shared" si="22"/>
        <v>8.9</v>
      </c>
      <c r="AU141" s="12">
        <f t="shared" si="22"/>
        <v>27.500000000000004</v>
      </c>
      <c r="AV141" s="12">
        <f t="shared" si="20"/>
        <v>0</v>
      </c>
      <c r="AW141" s="12">
        <f t="shared" si="20"/>
        <v>0</v>
      </c>
      <c r="AX141" s="12">
        <f t="shared" si="20"/>
        <v>0</v>
      </c>
      <c r="AY141" s="12"/>
      <c r="AZ141" s="12">
        <f t="shared" si="26"/>
        <v>37.200000000000003</v>
      </c>
      <c r="BA141" s="12">
        <f t="shared" si="27"/>
        <v>100</v>
      </c>
      <c r="BB141" s="12"/>
      <c r="BC141" s="12">
        <f t="shared" si="28"/>
        <v>0</v>
      </c>
      <c r="BD141" s="12">
        <f t="shared" si="29"/>
        <v>0</v>
      </c>
      <c r="BE141" s="12">
        <f t="shared" si="30"/>
        <v>56.5</v>
      </c>
    </row>
    <row r="142" spans="1:57" ht="15.75" customHeight="1">
      <c r="A142" s="1" t="s">
        <v>237</v>
      </c>
      <c r="B142" s="3" t="s">
        <v>104</v>
      </c>
      <c r="C142" s="4" t="s">
        <v>8</v>
      </c>
      <c r="D142" s="4">
        <v>20</v>
      </c>
      <c r="E142" s="4">
        <v>80</v>
      </c>
      <c r="F142" s="4">
        <v>20</v>
      </c>
      <c r="G142" s="4">
        <v>80</v>
      </c>
      <c r="H142" s="4">
        <v>0.40899999999999997</v>
      </c>
      <c r="I142" s="4">
        <v>9.9</v>
      </c>
      <c r="J142" s="4">
        <v>0</v>
      </c>
      <c r="K142" s="4">
        <v>0.95499999999999996</v>
      </c>
      <c r="L142" s="4">
        <v>0.182</v>
      </c>
      <c r="M142" s="4">
        <v>0.36399999999999999</v>
      </c>
      <c r="N142" s="4">
        <v>0.318</v>
      </c>
      <c r="O142" s="4">
        <v>9.0999999999999998E-2</v>
      </c>
      <c r="P142" s="4">
        <v>4.4999999999999998E-2</v>
      </c>
      <c r="Q142" s="4">
        <v>0</v>
      </c>
      <c r="R142" s="4">
        <v>0.38100000000000001</v>
      </c>
      <c r="S142" s="4">
        <v>0.5</v>
      </c>
      <c r="T142" s="4">
        <v>0.125</v>
      </c>
      <c r="U142" s="4">
        <v>0.57099999999999995</v>
      </c>
      <c r="V142" s="4">
        <v>0.5</v>
      </c>
      <c r="W142" s="4">
        <v>1</v>
      </c>
      <c r="X142" s="4">
        <v>0</v>
      </c>
      <c r="Y142" s="4">
        <v>0.625</v>
      </c>
      <c r="Z142" s="4">
        <v>0</v>
      </c>
      <c r="AA142" s="4">
        <v>0</v>
      </c>
      <c r="AB142" s="4">
        <v>1</v>
      </c>
      <c r="AC142" s="4">
        <v>1</v>
      </c>
      <c r="AD142" s="10">
        <f t="shared" si="24"/>
        <v>0.59687499999999993</v>
      </c>
      <c r="AE142" s="9"/>
      <c r="AF142" s="9"/>
      <c r="AG142" s="12">
        <f t="shared" si="25"/>
        <v>22.400000000000002</v>
      </c>
      <c r="AH142" s="12">
        <f t="shared" si="25"/>
        <v>11.5</v>
      </c>
      <c r="AI142" s="12">
        <f t="shared" si="25"/>
        <v>44.800000000000004</v>
      </c>
      <c r="AJ142" s="12">
        <f t="shared" si="23"/>
        <v>27.500000000000004</v>
      </c>
      <c r="AK142" s="12"/>
      <c r="AL142" s="12">
        <f t="shared" si="21"/>
        <v>84.6</v>
      </c>
      <c r="AM142" s="12">
        <f t="shared" si="21"/>
        <v>50.6</v>
      </c>
      <c r="AN142" s="12">
        <f t="shared" si="21"/>
        <v>79.400000000000006</v>
      </c>
      <c r="AO142" s="12">
        <f t="shared" si="19"/>
        <v>98.7</v>
      </c>
      <c r="AP142" s="12">
        <f t="shared" si="19"/>
        <v>60.199999999999996</v>
      </c>
      <c r="AQ142" s="12">
        <f t="shared" si="19"/>
        <v>16</v>
      </c>
      <c r="AR142" s="12"/>
      <c r="AS142" s="12">
        <f t="shared" si="22"/>
        <v>19.2</v>
      </c>
      <c r="AT142" s="12">
        <f t="shared" si="22"/>
        <v>16</v>
      </c>
      <c r="AU142" s="12">
        <f t="shared" si="22"/>
        <v>7.6</v>
      </c>
      <c r="AV142" s="12">
        <f t="shared" si="20"/>
        <v>94.8</v>
      </c>
      <c r="AW142" s="12">
        <f t="shared" si="20"/>
        <v>85.8</v>
      </c>
      <c r="AX142" s="12">
        <f t="shared" si="20"/>
        <v>99.3</v>
      </c>
      <c r="AY142" s="12"/>
      <c r="AZ142" s="12">
        <f t="shared" si="26"/>
        <v>56.5</v>
      </c>
      <c r="BA142" s="12">
        <f t="shared" si="27"/>
        <v>100</v>
      </c>
      <c r="BB142" s="12"/>
      <c r="BC142" s="12">
        <f t="shared" si="28"/>
        <v>99.3</v>
      </c>
      <c r="BD142" s="12">
        <f t="shared" si="29"/>
        <v>98.7</v>
      </c>
      <c r="BE142" s="12">
        <f t="shared" si="30"/>
        <v>76.3</v>
      </c>
    </row>
    <row r="143" spans="1:57" ht="15.75" customHeight="1">
      <c r="A143" s="1" t="s">
        <v>238</v>
      </c>
      <c r="B143" s="3" t="s">
        <v>99</v>
      </c>
      <c r="C143" s="4" t="s">
        <v>86</v>
      </c>
      <c r="D143" s="4">
        <v>6</v>
      </c>
      <c r="E143" s="4">
        <v>59</v>
      </c>
      <c r="F143" s="4">
        <v>6</v>
      </c>
      <c r="G143" s="4">
        <v>59</v>
      </c>
      <c r="H143" s="4">
        <v>0.26700000000000002</v>
      </c>
      <c r="I143" s="4">
        <v>23.3</v>
      </c>
      <c r="J143" s="4">
        <v>0</v>
      </c>
      <c r="K143" s="4">
        <v>0.13300000000000001</v>
      </c>
      <c r="L143" s="4">
        <v>0</v>
      </c>
      <c r="M143" s="4">
        <v>0</v>
      </c>
      <c r="N143" s="4">
        <v>0.13300000000000001</v>
      </c>
      <c r="O143" s="4">
        <v>0</v>
      </c>
      <c r="P143" s="4">
        <v>0.86699999999999999</v>
      </c>
      <c r="Q143" s="4">
        <v>0</v>
      </c>
      <c r="R143" s="4">
        <v>0.5</v>
      </c>
      <c r="S143" s="4">
        <v>0</v>
      </c>
      <c r="T143" s="4">
        <v>0</v>
      </c>
      <c r="U143" s="4">
        <v>0.5</v>
      </c>
      <c r="V143" s="4">
        <v>0</v>
      </c>
      <c r="W143" s="4">
        <v>0.23100000000000001</v>
      </c>
      <c r="X143" s="4">
        <v>0</v>
      </c>
      <c r="Y143" s="4">
        <v>1</v>
      </c>
      <c r="Z143" s="4">
        <v>1</v>
      </c>
      <c r="AA143" s="4">
        <v>0</v>
      </c>
      <c r="AB143" s="4">
        <v>0.308</v>
      </c>
      <c r="AC143" s="4">
        <v>0</v>
      </c>
      <c r="AD143" s="10">
        <f t="shared" si="24"/>
        <v>1</v>
      </c>
      <c r="AE143" s="9"/>
      <c r="AF143" s="9"/>
      <c r="AG143" s="12">
        <f t="shared" si="25"/>
        <v>5.7</v>
      </c>
      <c r="AH143" s="12">
        <f t="shared" si="25"/>
        <v>10.8</v>
      </c>
      <c r="AI143" s="12">
        <f t="shared" si="25"/>
        <v>5.7</v>
      </c>
      <c r="AJ143" s="12">
        <f t="shared" si="23"/>
        <v>99.3</v>
      </c>
      <c r="AK143" s="12"/>
      <c r="AL143" s="12">
        <f t="shared" si="21"/>
        <v>1.2</v>
      </c>
      <c r="AM143" s="12">
        <f t="shared" si="21"/>
        <v>0</v>
      </c>
      <c r="AN143" s="12">
        <f t="shared" si="21"/>
        <v>0</v>
      </c>
      <c r="AO143" s="12">
        <f t="shared" si="19"/>
        <v>73</v>
      </c>
      <c r="AP143" s="12">
        <f t="shared" si="19"/>
        <v>0</v>
      </c>
      <c r="AQ143" s="12">
        <f t="shared" si="19"/>
        <v>99.3</v>
      </c>
      <c r="AR143" s="12"/>
      <c r="AS143" s="12">
        <f t="shared" si="22"/>
        <v>62.1</v>
      </c>
      <c r="AT143" s="12">
        <f t="shared" si="22"/>
        <v>0</v>
      </c>
      <c r="AU143" s="12">
        <f t="shared" si="22"/>
        <v>0</v>
      </c>
      <c r="AV143" s="12">
        <f t="shared" si="20"/>
        <v>83.899999999999991</v>
      </c>
      <c r="AW143" s="12">
        <f t="shared" si="20"/>
        <v>0</v>
      </c>
      <c r="AX143" s="12">
        <f t="shared" si="20"/>
        <v>29.4</v>
      </c>
      <c r="AY143" s="12"/>
      <c r="AZ143" s="12">
        <f t="shared" si="26"/>
        <v>4.5</v>
      </c>
      <c r="BA143" s="12">
        <f t="shared" si="27"/>
        <v>37.9</v>
      </c>
      <c r="BB143" s="12"/>
      <c r="BC143" s="12">
        <f t="shared" si="28"/>
        <v>79.400000000000006</v>
      </c>
      <c r="BD143" s="12">
        <f t="shared" si="29"/>
        <v>0</v>
      </c>
      <c r="BE143" s="12">
        <f t="shared" si="30"/>
        <v>3.2999999999999972</v>
      </c>
    </row>
    <row r="144" spans="1:57" ht="15.75" customHeight="1">
      <c r="A144" s="1" t="s">
        <v>239</v>
      </c>
      <c r="B144" s="3" t="s">
        <v>101</v>
      </c>
      <c r="C144" s="4" t="s">
        <v>8</v>
      </c>
      <c r="D144" s="4">
        <v>16</v>
      </c>
      <c r="E144" s="4">
        <v>57</v>
      </c>
      <c r="F144" s="4">
        <v>16</v>
      </c>
      <c r="G144" s="4">
        <v>57</v>
      </c>
      <c r="H144" s="4">
        <v>7.0999999999999994E-2</v>
      </c>
      <c r="I144" s="4">
        <v>21</v>
      </c>
      <c r="J144" s="4">
        <v>0</v>
      </c>
      <c r="K144" s="4">
        <v>0.214</v>
      </c>
      <c r="L144" s="4">
        <v>0.14299999999999999</v>
      </c>
      <c r="M144" s="4">
        <v>0</v>
      </c>
      <c r="N144" s="4">
        <v>0</v>
      </c>
      <c r="O144" s="4">
        <v>7.0999999999999994E-2</v>
      </c>
      <c r="P144" s="4">
        <v>0.78600000000000003</v>
      </c>
      <c r="Q144" s="4">
        <v>0</v>
      </c>
      <c r="R144" s="4">
        <v>0.33300000000000002</v>
      </c>
      <c r="S144" s="4">
        <v>0.5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10">
        <f t="shared" si="24"/>
        <v>0</v>
      </c>
      <c r="AE144" s="9"/>
      <c r="AF144" s="9"/>
      <c r="AG144" s="12">
        <f t="shared" si="25"/>
        <v>16.600000000000001</v>
      </c>
      <c r="AH144" s="12">
        <f t="shared" si="25"/>
        <v>10.199999999999999</v>
      </c>
      <c r="AI144" s="12">
        <f t="shared" si="25"/>
        <v>3.2</v>
      </c>
      <c r="AJ144" s="12">
        <f t="shared" si="23"/>
        <v>96.7</v>
      </c>
      <c r="AK144" s="12"/>
      <c r="AL144" s="12">
        <f t="shared" si="21"/>
        <v>2.5</v>
      </c>
      <c r="AM144" s="12">
        <f t="shared" si="21"/>
        <v>38.4</v>
      </c>
      <c r="AN144" s="12">
        <f t="shared" si="21"/>
        <v>0</v>
      </c>
      <c r="AO144" s="12">
        <f t="shared" si="19"/>
        <v>0</v>
      </c>
      <c r="AP144" s="12">
        <f t="shared" si="19"/>
        <v>44.2</v>
      </c>
      <c r="AQ144" s="12">
        <f t="shared" si="19"/>
        <v>98</v>
      </c>
      <c r="AR144" s="12"/>
      <c r="AS144" s="12">
        <f t="shared" si="22"/>
        <v>9.6</v>
      </c>
      <c r="AT144" s="12">
        <f t="shared" si="22"/>
        <v>16</v>
      </c>
      <c r="AU144" s="12">
        <f t="shared" si="22"/>
        <v>0</v>
      </c>
      <c r="AV144" s="12">
        <f t="shared" si="20"/>
        <v>0</v>
      </c>
      <c r="AW144" s="12">
        <f t="shared" si="20"/>
        <v>0</v>
      </c>
      <c r="AX144" s="12">
        <f t="shared" si="20"/>
        <v>0</v>
      </c>
      <c r="AY144" s="12"/>
      <c r="AZ144" s="12">
        <f t="shared" si="26"/>
        <v>100</v>
      </c>
      <c r="BA144" s="12">
        <f t="shared" si="27"/>
        <v>100</v>
      </c>
      <c r="BB144" s="12"/>
      <c r="BC144" s="12">
        <f t="shared" si="28"/>
        <v>0</v>
      </c>
      <c r="BD144" s="12">
        <f t="shared" si="29"/>
        <v>0</v>
      </c>
      <c r="BE144" s="12">
        <f t="shared" si="30"/>
        <v>100</v>
      </c>
    </row>
    <row r="145" spans="1:57" ht="15.75" customHeight="1">
      <c r="A145" s="1" t="s">
        <v>240</v>
      </c>
      <c r="B145" s="3" t="s">
        <v>128</v>
      </c>
      <c r="C145" s="4" t="s">
        <v>86</v>
      </c>
      <c r="D145" s="4">
        <v>4</v>
      </c>
      <c r="E145" s="4">
        <v>52</v>
      </c>
      <c r="F145" s="4">
        <v>4</v>
      </c>
      <c r="G145" s="4">
        <v>52</v>
      </c>
      <c r="H145" s="4">
        <v>0.33300000000000002</v>
      </c>
      <c r="I145" s="4">
        <v>12</v>
      </c>
      <c r="J145" s="4">
        <v>0</v>
      </c>
      <c r="K145" s="4">
        <v>0.83299999999999996</v>
      </c>
      <c r="L145" s="4">
        <v>8.3000000000000004E-2</v>
      </c>
      <c r="M145" s="4">
        <v>0.41699999999999998</v>
      </c>
      <c r="N145" s="4">
        <v>0.16700000000000001</v>
      </c>
      <c r="O145" s="4">
        <v>0.16700000000000001</v>
      </c>
      <c r="P145" s="4">
        <v>0.16700000000000001</v>
      </c>
      <c r="Q145" s="4">
        <v>0</v>
      </c>
      <c r="R145" s="4">
        <v>0.2</v>
      </c>
      <c r="S145" s="4">
        <v>0</v>
      </c>
      <c r="T145" s="4">
        <v>0.2</v>
      </c>
      <c r="U145" s="4">
        <v>0.5</v>
      </c>
      <c r="V145" s="4">
        <v>0</v>
      </c>
      <c r="W145" s="4">
        <v>1</v>
      </c>
      <c r="X145" s="4">
        <v>0</v>
      </c>
      <c r="Y145" s="4">
        <v>1</v>
      </c>
      <c r="Z145" s="4">
        <v>1</v>
      </c>
      <c r="AA145" s="4">
        <v>0</v>
      </c>
      <c r="AB145" s="4">
        <v>0</v>
      </c>
      <c r="AC145" s="4">
        <v>0</v>
      </c>
      <c r="AD145" s="10">
        <f t="shared" si="24"/>
        <v>1</v>
      </c>
      <c r="AE145" s="9"/>
      <c r="AF145" s="9"/>
      <c r="AG145" s="12">
        <f t="shared" si="25"/>
        <v>3.8</v>
      </c>
      <c r="AH145" s="12">
        <f t="shared" si="25"/>
        <v>9.6</v>
      </c>
      <c r="AI145" s="12">
        <f t="shared" si="25"/>
        <v>14.099999999999998</v>
      </c>
      <c r="AJ145" s="12">
        <f t="shared" si="23"/>
        <v>37.1</v>
      </c>
      <c r="AK145" s="12"/>
      <c r="AL145" s="12">
        <f t="shared" si="21"/>
        <v>73</v>
      </c>
      <c r="AM145" s="12">
        <f t="shared" si="21"/>
        <v>18.5</v>
      </c>
      <c r="AN145" s="12">
        <f t="shared" si="21"/>
        <v>91</v>
      </c>
      <c r="AO145" s="12">
        <f t="shared" si="19"/>
        <v>85.8</v>
      </c>
      <c r="AP145" s="12">
        <f t="shared" si="19"/>
        <v>89.1</v>
      </c>
      <c r="AQ145" s="12">
        <f t="shared" si="19"/>
        <v>27.500000000000004</v>
      </c>
      <c r="AR145" s="12"/>
      <c r="AS145" s="12">
        <f t="shared" si="22"/>
        <v>4.3999999999999995</v>
      </c>
      <c r="AT145" s="12">
        <f t="shared" si="22"/>
        <v>0</v>
      </c>
      <c r="AU145" s="12">
        <f t="shared" si="22"/>
        <v>9.6</v>
      </c>
      <c r="AV145" s="12">
        <f t="shared" si="20"/>
        <v>83.899999999999991</v>
      </c>
      <c r="AW145" s="12">
        <f t="shared" si="20"/>
        <v>0</v>
      </c>
      <c r="AX145" s="12">
        <f t="shared" si="20"/>
        <v>99.3</v>
      </c>
      <c r="AY145" s="12"/>
      <c r="AZ145" s="12">
        <f t="shared" si="26"/>
        <v>4.5</v>
      </c>
      <c r="BA145" s="12">
        <f t="shared" si="27"/>
        <v>37.9</v>
      </c>
      <c r="BB145" s="12"/>
      <c r="BC145" s="12">
        <f t="shared" si="28"/>
        <v>0</v>
      </c>
      <c r="BD145" s="12">
        <f t="shared" si="29"/>
        <v>0</v>
      </c>
      <c r="BE145" s="12">
        <f t="shared" si="30"/>
        <v>3.2999999999999972</v>
      </c>
    </row>
    <row r="146" spans="1:57" ht="15.75" customHeight="1">
      <c r="A146" s="1" t="s">
        <v>241</v>
      </c>
      <c r="B146" s="3" t="s">
        <v>101</v>
      </c>
      <c r="C146" s="4" t="s">
        <v>8</v>
      </c>
      <c r="D146" s="4">
        <v>13</v>
      </c>
      <c r="E146" s="4">
        <v>45</v>
      </c>
      <c r="F146" s="4">
        <v>13</v>
      </c>
      <c r="G146" s="4">
        <v>45</v>
      </c>
      <c r="H146" s="4">
        <v>0.25</v>
      </c>
      <c r="I146" s="4">
        <v>20</v>
      </c>
      <c r="J146" s="4">
        <v>0</v>
      </c>
      <c r="K146" s="4">
        <v>0.438</v>
      </c>
      <c r="L146" s="4">
        <v>6.3E-2</v>
      </c>
      <c r="M146" s="4">
        <v>0.125</v>
      </c>
      <c r="N146" s="4">
        <v>0.125</v>
      </c>
      <c r="O146" s="4">
        <v>0.125</v>
      </c>
      <c r="P146" s="4">
        <v>0.56299999999999994</v>
      </c>
      <c r="Q146" s="4">
        <v>0</v>
      </c>
      <c r="R146" s="4">
        <v>0.14299999999999999</v>
      </c>
      <c r="S146" s="4">
        <v>0</v>
      </c>
      <c r="T146" s="4">
        <v>0.5</v>
      </c>
      <c r="U146" s="4">
        <v>0</v>
      </c>
      <c r="V146" s="4">
        <v>0</v>
      </c>
      <c r="W146" s="4">
        <v>0.33300000000000002</v>
      </c>
      <c r="X146" s="4">
        <v>0</v>
      </c>
      <c r="Y146" s="4">
        <v>1</v>
      </c>
      <c r="Z146" s="4">
        <v>1</v>
      </c>
      <c r="AA146" s="4">
        <v>0</v>
      </c>
      <c r="AB146" s="4">
        <v>0.111</v>
      </c>
      <c r="AC146" s="4">
        <v>0</v>
      </c>
      <c r="AD146" s="10">
        <f t="shared" si="24"/>
        <v>1.0009999999999999</v>
      </c>
      <c r="AE146" s="9"/>
      <c r="AF146" s="9"/>
      <c r="AG146" s="12">
        <f t="shared" si="25"/>
        <v>14.099999999999998</v>
      </c>
      <c r="AH146" s="12">
        <f t="shared" si="25"/>
        <v>8.9</v>
      </c>
      <c r="AI146" s="12">
        <f t="shared" si="25"/>
        <v>5.0999999999999996</v>
      </c>
      <c r="AJ146" s="12">
        <f t="shared" si="23"/>
        <v>93.5</v>
      </c>
      <c r="AK146" s="12"/>
      <c r="AL146" s="12">
        <f t="shared" si="21"/>
        <v>16</v>
      </c>
      <c r="AM146" s="12">
        <f t="shared" si="21"/>
        <v>10.199999999999999</v>
      </c>
      <c r="AN146" s="12">
        <f t="shared" si="21"/>
        <v>17.299999999999997</v>
      </c>
      <c r="AO146" s="12">
        <f t="shared" si="19"/>
        <v>70.5</v>
      </c>
      <c r="AP146" s="12">
        <f t="shared" si="19"/>
        <v>75</v>
      </c>
      <c r="AQ146" s="12">
        <f t="shared" si="19"/>
        <v>84.6</v>
      </c>
      <c r="AR146" s="12"/>
      <c r="AS146" s="12">
        <f t="shared" si="22"/>
        <v>3.2</v>
      </c>
      <c r="AT146" s="12">
        <f t="shared" si="22"/>
        <v>0</v>
      </c>
      <c r="AU146" s="12">
        <f t="shared" si="22"/>
        <v>80.100000000000009</v>
      </c>
      <c r="AV146" s="12">
        <f t="shared" si="20"/>
        <v>0</v>
      </c>
      <c r="AW146" s="12">
        <f t="shared" si="20"/>
        <v>0</v>
      </c>
      <c r="AX146" s="12">
        <f t="shared" si="20"/>
        <v>62.1</v>
      </c>
      <c r="AY146" s="12"/>
      <c r="AZ146" s="12">
        <f t="shared" si="26"/>
        <v>4.5</v>
      </c>
      <c r="BA146" s="12">
        <f t="shared" si="27"/>
        <v>37.9</v>
      </c>
      <c r="BB146" s="12"/>
      <c r="BC146" s="12">
        <f t="shared" si="28"/>
        <v>29.4</v>
      </c>
      <c r="BD146" s="12">
        <f t="shared" si="29"/>
        <v>0</v>
      </c>
      <c r="BE146" s="12">
        <f t="shared" si="30"/>
        <v>0</v>
      </c>
    </row>
    <row r="147" spans="1:57" ht="15.75" customHeight="1">
      <c r="A147" s="1" t="s">
        <v>242</v>
      </c>
      <c r="B147" s="3" t="s">
        <v>90</v>
      </c>
      <c r="C147" s="4" t="s">
        <v>86</v>
      </c>
      <c r="D147" s="4">
        <v>6</v>
      </c>
      <c r="E147" s="4">
        <v>43</v>
      </c>
      <c r="F147" s="4">
        <v>6</v>
      </c>
      <c r="G147" s="4">
        <v>43</v>
      </c>
      <c r="H147" s="4">
        <v>0.375</v>
      </c>
      <c r="I147" s="4">
        <v>15.3</v>
      </c>
      <c r="J147" s="4">
        <v>0</v>
      </c>
      <c r="K147" s="4">
        <v>0.5</v>
      </c>
      <c r="L147" s="4">
        <v>6.3E-2</v>
      </c>
      <c r="M147" s="4">
        <v>0.438</v>
      </c>
      <c r="N147" s="4">
        <v>0</v>
      </c>
      <c r="O147" s="4">
        <v>0</v>
      </c>
      <c r="P147" s="4">
        <v>0.5</v>
      </c>
      <c r="Q147" s="4">
        <v>0</v>
      </c>
      <c r="R147" s="4">
        <v>0.25</v>
      </c>
      <c r="S147" s="4">
        <v>0</v>
      </c>
      <c r="T147" s="4">
        <v>0.28599999999999998</v>
      </c>
      <c r="U147" s="4">
        <v>0</v>
      </c>
      <c r="V147" s="4">
        <v>0</v>
      </c>
      <c r="W147" s="4">
        <v>0.5</v>
      </c>
      <c r="X147" s="4">
        <v>0</v>
      </c>
      <c r="Y147" s="4">
        <v>1</v>
      </c>
      <c r="Z147" s="4">
        <v>0.75</v>
      </c>
      <c r="AA147" s="4">
        <v>0</v>
      </c>
      <c r="AB147" s="4">
        <v>0</v>
      </c>
      <c r="AC147" s="4">
        <v>0</v>
      </c>
      <c r="AD147" s="10">
        <f t="shared" si="24"/>
        <v>0.875</v>
      </c>
      <c r="AE147" s="9"/>
      <c r="AF147" s="9"/>
      <c r="AG147" s="12">
        <f t="shared" si="25"/>
        <v>5.7</v>
      </c>
      <c r="AH147" s="12">
        <f t="shared" si="25"/>
        <v>8.3000000000000007</v>
      </c>
      <c r="AI147" s="12">
        <f t="shared" si="25"/>
        <v>26.900000000000002</v>
      </c>
      <c r="AJ147" s="12">
        <f t="shared" si="23"/>
        <v>62.1</v>
      </c>
      <c r="AK147" s="12"/>
      <c r="AL147" s="12">
        <f t="shared" si="21"/>
        <v>24.3</v>
      </c>
      <c r="AM147" s="12">
        <f t="shared" si="21"/>
        <v>10.199999999999999</v>
      </c>
      <c r="AN147" s="12">
        <f t="shared" si="21"/>
        <v>92.300000000000011</v>
      </c>
      <c r="AO147" s="12">
        <f t="shared" si="21"/>
        <v>0</v>
      </c>
      <c r="AP147" s="12">
        <f t="shared" si="21"/>
        <v>0</v>
      </c>
      <c r="AQ147" s="12">
        <f t="shared" si="21"/>
        <v>75</v>
      </c>
      <c r="AR147" s="12"/>
      <c r="AS147" s="12">
        <f t="shared" si="22"/>
        <v>5.7</v>
      </c>
      <c r="AT147" s="12">
        <f t="shared" si="22"/>
        <v>0</v>
      </c>
      <c r="AU147" s="12">
        <f t="shared" si="22"/>
        <v>19.8</v>
      </c>
      <c r="AV147" s="12">
        <f t="shared" si="22"/>
        <v>0</v>
      </c>
      <c r="AW147" s="12">
        <f t="shared" si="22"/>
        <v>0</v>
      </c>
      <c r="AX147" s="12">
        <f t="shared" si="22"/>
        <v>96.7</v>
      </c>
      <c r="AY147" s="12"/>
      <c r="AZ147" s="12">
        <f t="shared" si="26"/>
        <v>4.5</v>
      </c>
      <c r="BA147" s="12">
        <f t="shared" si="27"/>
        <v>73.8</v>
      </c>
      <c r="BB147" s="12"/>
      <c r="BC147" s="12">
        <f t="shared" si="28"/>
        <v>0</v>
      </c>
      <c r="BD147" s="12">
        <f t="shared" si="29"/>
        <v>0</v>
      </c>
      <c r="BE147" s="12">
        <f t="shared" si="30"/>
        <v>16.700000000000003</v>
      </c>
    </row>
    <row r="148" spans="1:57" ht="15.75" customHeight="1">
      <c r="A148" s="1" t="s">
        <v>243</v>
      </c>
      <c r="B148" s="3" t="s">
        <v>104</v>
      </c>
      <c r="C148" s="4" t="s">
        <v>8</v>
      </c>
      <c r="D148" s="4">
        <v>10</v>
      </c>
      <c r="E148" s="4">
        <v>37</v>
      </c>
      <c r="F148" s="4">
        <v>10</v>
      </c>
      <c r="G148" s="4">
        <v>37</v>
      </c>
      <c r="H148" s="4">
        <v>0.5</v>
      </c>
      <c r="I148" s="4">
        <v>13.8</v>
      </c>
      <c r="J148" s="4">
        <v>0</v>
      </c>
      <c r="K148" s="4">
        <v>0.57099999999999995</v>
      </c>
      <c r="L148" s="4">
        <v>0.28599999999999998</v>
      </c>
      <c r="M148" s="4">
        <v>0.214</v>
      </c>
      <c r="N148" s="4">
        <v>0</v>
      </c>
      <c r="O148" s="4">
        <v>7.0999999999999994E-2</v>
      </c>
      <c r="P148" s="4">
        <v>0.42899999999999999</v>
      </c>
      <c r="Q148" s="4">
        <v>0</v>
      </c>
      <c r="R148" s="4">
        <v>0.625</v>
      </c>
      <c r="S148" s="4">
        <v>1</v>
      </c>
      <c r="T148" s="4">
        <v>0.33300000000000002</v>
      </c>
      <c r="U148" s="4">
        <v>0</v>
      </c>
      <c r="V148" s="4">
        <v>0</v>
      </c>
      <c r="W148" s="4">
        <v>0.33300000000000002</v>
      </c>
      <c r="X148" s="4">
        <v>0</v>
      </c>
      <c r="Y148" s="4">
        <v>0.2</v>
      </c>
      <c r="Z148" s="4">
        <v>1</v>
      </c>
      <c r="AA148" s="4">
        <v>0</v>
      </c>
      <c r="AB148" s="4">
        <v>0.16700000000000001</v>
      </c>
      <c r="AC148" s="4">
        <v>0</v>
      </c>
      <c r="AD148" s="10">
        <f t="shared" si="24"/>
        <v>0.54320000000000002</v>
      </c>
      <c r="AE148" s="9"/>
      <c r="AF148" s="9"/>
      <c r="AG148" s="12">
        <f t="shared" si="25"/>
        <v>10.8</v>
      </c>
      <c r="AH148" s="12">
        <f t="shared" si="25"/>
        <v>7.6</v>
      </c>
      <c r="AI148" s="12">
        <f t="shared" si="25"/>
        <v>84.6</v>
      </c>
      <c r="AJ148" s="12">
        <f t="shared" si="23"/>
        <v>49.3</v>
      </c>
      <c r="AK148" s="12"/>
      <c r="AL148" s="12">
        <f t="shared" ref="AL148:AO211" si="31">(PERCENTRANK(K$4:K$298,K148))*100</f>
        <v>39.1</v>
      </c>
      <c r="AM148" s="12">
        <f t="shared" si="31"/>
        <v>75.599999999999994</v>
      </c>
      <c r="AN148" s="12">
        <f t="shared" si="31"/>
        <v>40.300000000000004</v>
      </c>
      <c r="AO148" s="12">
        <f t="shared" si="31"/>
        <v>0</v>
      </c>
      <c r="AP148" s="12">
        <f t="shared" ref="AP148:AQ211" si="32">(PERCENTRANK(O$4:O$298,O148))*100</f>
        <v>44.2</v>
      </c>
      <c r="AQ148" s="12">
        <f t="shared" si="32"/>
        <v>61.5</v>
      </c>
      <c r="AR148" s="12"/>
      <c r="AS148" s="12">
        <f t="shared" ref="AS148:AV211" si="33">(PERCENTRANK(R$4:R$298,R148))*100</f>
        <v>96.7</v>
      </c>
      <c r="AT148" s="12">
        <f t="shared" si="33"/>
        <v>96.1</v>
      </c>
      <c r="AU148" s="12">
        <f t="shared" si="33"/>
        <v>27.500000000000004</v>
      </c>
      <c r="AV148" s="12">
        <f t="shared" si="33"/>
        <v>0</v>
      </c>
      <c r="AW148" s="12">
        <f t="shared" ref="AW148:AX211" si="34">(PERCENTRANK(V$4:V$298,V148))*100</f>
        <v>0</v>
      </c>
      <c r="AX148" s="12">
        <f t="shared" si="34"/>
        <v>62.1</v>
      </c>
      <c r="AY148" s="12"/>
      <c r="AZ148" s="12">
        <f t="shared" si="26"/>
        <v>93</v>
      </c>
      <c r="BA148" s="12">
        <f t="shared" si="27"/>
        <v>37.9</v>
      </c>
      <c r="BB148" s="12"/>
      <c r="BC148" s="12">
        <f t="shared" si="28"/>
        <v>50.6</v>
      </c>
      <c r="BD148" s="12">
        <f t="shared" si="29"/>
        <v>0</v>
      </c>
      <c r="BE148" s="12">
        <f t="shared" si="30"/>
        <v>81.5</v>
      </c>
    </row>
    <row r="149" spans="1:57" ht="15.75" customHeight="1">
      <c r="A149" s="1" t="s">
        <v>244</v>
      </c>
      <c r="B149" s="3" t="s">
        <v>101</v>
      </c>
      <c r="C149" s="4" t="s">
        <v>124</v>
      </c>
      <c r="D149" s="4">
        <v>7</v>
      </c>
      <c r="E149" s="4">
        <v>36</v>
      </c>
      <c r="F149" s="4">
        <v>7</v>
      </c>
      <c r="G149" s="4">
        <v>36</v>
      </c>
      <c r="H149" s="4">
        <v>0.66700000000000004</v>
      </c>
      <c r="I149" s="4">
        <v>2.2000000000000002</v>
      </c>
      <c r="J149" s="4">
        <v>0</v>
      </c>
      <c r="K149" s="4">
        <v>1</v>
      </c>
      <c r="L149" s="4">
        <v>1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0.66700000000000004</v>
      </c>
      <c r="S149" s="4">
        <v>0.66700000000000004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10">
        <f t="shared" si="24"/>
        <v>0</v>
      </c>
      <c r="AE149" s="9"/>
      <c r="AF149" s="9"/>
      <c r="AG149" s="12">
        <f t="shared" si="25"/>
        <v>7.6</v>
      </c>
      <c r="AH149" s="12">
        <f t="shared" si="25"/>
        <v>7.0000000000000009</v>
      </c>
      <c r="AI149" s="12">
        <f t="shared" si="25"/>
        <v>99.3</v>
      </c>
      <c r="AJ149" s="12">
        <f t="shared" si="23"/>
        <v>1.2</v>
      </c>
      <c r="AK149" s="12"/>
      <c r="AL149" s="12">
        <f t="shared" si="31"/>
        <v>91.600000000000009</v>
      </c>
      <c r="AM149" s="12">
        <f t="shared" si="31"/>
        <v>100</v>
      </c>
      <c r="AN149" s="12">
        <f t="shared" si="31"/>
        <v>0</v>
      </c>
      <c r="AO149" s="12">
        <f t="shared" si="31"/>
        <v>0</v>
      </c>
      <c r="AP149" s="12">
        <f t="shared" si="32"/>
        <v>0</v>
      </c>
      <c r="AQ149" s="12">
        <f t="shared" si="32"/>
        <v>0</v>
      </c>
      <c r="AR149" s="12"/>
      <c r="AS149" s="12">
        <f t="shared" si="33"/>
        <v>98.7</v>
      </c>
      <c r="AT149" s="12">
        <f t="shared" si="33"/>
        <v>51.9</v>
      </c>
      <c r="AU149" s="12">
        <f t="shared" si="33"/>
        <v>0</v>
      </c>
      <c r="AV149" s="12">
        <f t="shared" si="33"/>
        <v>0</v>
      </c>
      <c r="AW149" s="12">
        <f t="shared" si="34"/>
        <v>0</v>
      </c>
      <c r="AX149" s="12">
        <f t="shared" si="34"/>
        <v>0</v>
      </c>
      <c r="AY149" s="12"/>
      <c r="AZ149" s="12">
        <f t="shared" si="26"/>
        <v>100</v>
      </c>
      <c r="BA149" s="12">
        <f t="shared" si="27"/>
        <v>100</v>
      </c>
      <c r="BB149" s="12"/>
      <c r="BC149" s="12">
        <f t="shared" si="28"/>
        <v>0</v>
      </c>
      <c r="BD149" s="12">
        <f t="shared" si="29"/>
        <v>0</v>
      </c>
      <c r="BE149" s="12">
        <f t="shared" si="30"/>
        <v>100</v>
      </c>
    </row>
    <row r="150" spans="1:57" ht="15.75" customHeight="1">
      <c r="A150" s="1" t="s">
        <v>245</v>
      </c>
      <c r="B150" s="4" t="s">
        <v>110</v>
      </c>
      <c r="C150" s="4" t="s">
        <v>124</v>
      </c>
      <c r="D150" s="4">
        <v>8</v>
      </c>
      <c r="E150" s="4">
        <v>29</v>
      </c>
      <c r="F150" s="4">
        <v>8</v>
      </c>
      <c r="G150" s="4">
        <v>29</v>
      </c>
      <c r="H150" s="4">
        <v>0.41699999999999998</v>
      </c>
      <c r="I150" s="4">
        <v>8.5</v>
      </c>
      <c r="J150" s="4">
        <v>0</v>
      </c>
      <c r="K150" s="4">
        <v>1</v>
      </c>
      <c r="L150" s="4">
        <v>8.3000000000000004E-2</v>
      </c>
      <c r="M150" s="4">
        <v>0.5</v>
      </c>
      <c r="N150" s="4">
        <v>0.33300000000000002</v>
      </c>
      <c r="O150" s="4">
        <v>8.3000000000000004E-2</v>
      </c>
      <c r="P150" s="4">
        <v>0</v>
      </c>
      <c r="Q150" s="4">
        <v>0</v>
      </c>
      <c r="R150" s="4">
        <v>0.41699999999999998</v>
      </c>
      <c r="S150" s="4">
        <v>0</v>
      </c>
      <c r="T150" s="4">
        <v>0.5</v>
      </c>
      <c r="U150" s="4">
        <v>0.25</v>
      </c>
      <c r="V150" s="4">
        <v>1</v>
      </c>
      <c r="W150" s="4">
        <v>0</v>
      </c>
      <c r="X150" s="4">
        <v>0</v>
      </c>
      <c r="Y150" s="4">
        <v>0.6</v>
      </c>
      <c r="Z150" s="4">
        <v>0</v>
      </c>
      <c r="AA150" s="4">
        <v>0</v>
      </c>
      <c r="AB150" s="4">
        <v>0</v>
      </c>
      <c r="AC150" s="4">
        <v>0</v>
      </c>
      <c r="AD150" s="10">
        <f t="shared" si="24"/>
        <v>0.6</v>
      </c>
      <c r="AE150" s="9"/>
      <c r="AF150" s="9"/>
      <c r="AG150" s="12">
        <f t="shared" si="25"/>
        <v>8.3000000000000007</v>
      </c>
      <c r="AH150" s="12">
        <f t="shared" si="25"/>
        <v>6.4</v>
      </c>
      <c r="AI150" s="12">
        <f t="shared" si="25"/>
        <v>50.6</v>
      </c>
      <c r="AJ150" s="12">
        <f t="shared" si="23"/>
        <v>21.099999999999998</v>
      </c>
      <c r="AK150" s="12"/>
      <c r="AL150" s="12">
        <f t="shared" si="31"/>
        <v>91.600000000000009</v>
      </c>
      <c r="AM150" s="12">
        <f t="shared" si="31"/>
        <v>18.5</v>
      </c>
      <c r="AN150" s="12">
        <f t="shared" si="31"/>
        <v>96.7</v>
      </c>
      <c r="AO150" s="12">
        <f t="shared" si="31"/>
        <v>100</v>
      </c>
      <c r="AP150" s="12">
        <f t="shared" si="32"/>
        <v>53.800000000000004</v>
      </c>
      <c r="AQ150" s="12">
        <f t="shared" si="32"/>
        <v>0</v>
      </c>
      <c r="AR150" s="12"/>
      <c r="AS150" s="12">
        <f t="shared" si="33"/>
        <v>27.500000000000004</v>
      </c>
      <c r="AT150" s="12">
        <f t="shared" si="33"/>
        <v>0</v>
      </c>
      <c r="AU150" s="12">
        <f t="shared" si="33"/>
        <v>80.100000000000009</v>
      </c>
      <c r="AV150" s="12">
        <f t="shared" si="33"/>
        <v>31.4</v>
      </c>
      <c r="AW150" s="12">
        <f t="shared" si="34"/>
        <v>98</v>
      </c>
      <c r="AX150" s="12">
        <f t="shared" si="34"/>
        <v>0</v>
      </c>
      <c r="AY150" s="12"/>
      <c r="AZ150" s="12">
        <f t="shared" si="26"/>
        <v>59.699999999999996</v>
      </c>
      <c r="BA150" s="12">
        <f t="shared" si="27"/>
        <v>100</v>
      </c>
      <c r="BB150" s="12"/>
      <c r="BC150" s="12">
        <f t="shared" si="28"/>
        <v>0</v>
      </c>
      <c r="BD150" s="12">
        <f t="shared" si="29"/>
        <v>0</v>
      </c>
      <c r="BE150" s="12">
        <f t="shared" si="30"/>
        <v>75.7</v>
      </c>
    </row>
    <row r="151" spans="1:57" ht="15.75" customHeight="1">
      <c r="A151" s="1" t="s">
        <v>246</v>
      </c>
      <c r="B151" s="3" t="s">
        <v>83</v>
      </c>
      <c r="C151" s="4" t="s">
        <v>86</v>
      </c>
      <c r="D151" s="4">
        <v>9</v>
      </c>
      <c r="E151" s="4">
        <v>23</v>
      </c>
      <c r="F151" s="4">
        <v>9</v>
      </c>
      <c r="G151" s="4">
        <v>23</v>
      </c>
      <c r="H151" s="4">
        <v>0.33300000000000002</v>
      </c>
      <c r="I151" s="4">
        <v>13</v>
      </c>
      <c r="J151" s="4">
        <v>0</v>
      </c>
      <c r="K151" s="4">
        <v>0.55600000000000005</v>
      </c>
      <c r="L151" s="4">
        <v>0.111</v>
      </c>
      <c r="M151" s="4">
        <v>0.44400000000000001</v>
      </c>
      <c r="N151" s="4">
        <v>0</v>
      </c>
      <c r="O151" s="4">
        <v>0</v>
      </c>
      <c r="P151" s="4">
        <v>0.44400000000000001</v>
      </c>
      <c r="Q151" s="4">
        <v>0</v>
      </c>
      <c r="R151" s="4">
        <v>0.4</v>
      </c>
      <c r="S151" s="4">
        <v>1</v>
      </c>
      <c r="T151" s="4">
        <v>0.25</v>
      </c>
      <c r="U151" s="4">
        <v>0</v>
      </c>
      <c r="V151" s="4">
        <v>0</v>
      </c>
      <c r="W151" s="4">
        <v>0.25</v>
      </c>
      <c r="X151" s="4">
        <v>0</v>
      </c>
      <c r="Y151" s="4">
        <v>1</v>
      </c>
      <c r="Z151" s="4">
        <v>1</v>
      </c>
      <c r="AA151" s="4">
        <v>0</v>
      </c>
      <c r="AB151" s="4">
        <v>0.5</v>
      </c>
      <c r="AC151" s="4">
        <v>0</v>
      </c>
      <c r="AD151" s="10">
        <f t="shared" si="24"/>
        <v>1</v>
      </c>
      <c r="AE151" s="9"/>
      <c r="AF151" s="9"/>
      <c r="AG151" s="12">
        <f t="shared" si="25"/>
        <v>9.6</v>
      </c>
      <c r="AH151" s="12">
        <f t="shared" si="25"/>
        <v>5.7</v>
      </c>
      <c r="AI151" s="12">
        <f t="shared" si="25"/>
        <v>14.099999999999998</v>
      </c>
      <c r="AJ151" s="12">
        <f t="shared" si="23"/>
        <v>43.5</v>
      </c>
      <c r="AK151" s="12"/>
      <c r="AL151" s="12">
        <f t="shared" si="31"/>
        <v>35.199999999999996</v>
      </c>
      <c r="AM151" s="12">
        <f t="shared" si="31"/>
        <v>32.6</v>
      </c>
      <c r="AN151" s="12">
        <f t="shared" si="31"/>
        <v>93.5</v>
      </c>
      <c r="AO151" s="12">
        <f t="shared" si="31"/>
        <v>0</v>
      </c>
      <c r="AP151" s="12">
        <f t="shared" si="32"/>
        <v>0</v>
      </c>
      <c r="AQ151" s="12">
        <f t="shared" si="32"/>
        <v>64.7</v>
      </c>
      <c r="AR151" s="12"/>
      <c r="AS151" s="12">
        <f t="shared" si="33"/>
        <v>21.099999999999998</v>
      </c>
      <c r="AT151" s="12">
        <f t="shared" si="33"/>
        <v>96.1</v>
      </c>
      <c r="AU151" s="12">
        <f t="shared" si="33"/>
        <v>15.299999999999999</v>
      </c>
      <c r="AV151" s="12">
        <f t="shared" si="33"/>
        <v>0</v>
      </c>
      <c r="AW151" s="12">
        <f t="shared" si="34"/>
        <v>0</v>
      </c>
      <c r="AX151" s="12">
        <f t="shared" si="34"/>
        <v>32</v>
      </c>
      <c r="AY151" s="12"/>
      <c r="AZ151" s="12">
        <f t="shared" si="26"/>
        <v>4.5</v>
      </c>
      <c r="BA151" s="12">
        <f t="shared" si="27"/>
        <v>37.9</v>
      </c>
      <c r="BB151" s="12"/>
      <c r="BC151" s="12">
        <f t="shared" si="28"/>
        <v>92.9</v>
      </c>
      <c r="BD151" s="12">
        <f t="shared" si="29"/>
        <v>0</v>
      </c>
      <c r="BE151" s="12">
        <f t="shared" si="30"/>
        <v>3.2999999999999972</v>
      </c>
    </row>
    <row r="152" spans="1:57" ht="15.75" customHeight="1">
      <c r="A152" s="1" t="s">
        <v>247</v>
      </c>
      <c r="B152" s="3" t="s">
        <v>128</v>
      </c>
      <c r="C152" s="4" t="s">
        <v>8</v>
      </c>
      <c r="D152" s="4">
        <v>5</v>
      </c>
      <c r="E152" s="4">
        <v>16</v>
      </c>
      <c r="F152" s="4">
        <v>5</v>
      </c>
      <c r="G152" s="4">
        <v>16</v>
      </c>
      <c r="H152" s="4">
        <v>0.28599999999999998</v>
      </c>
      <c r="I152" s="4">
        <v>21.2</v>
      </c>
      <c r="J152" s="4">
        <v>0</v>
      </c>
      <c r="K152" s="4">
        <v>0.14299999999999999</v>
      </c>
      <c r="L152" s="4">
        <v>0.14299999999999999</v>
      </c>
      <c r="M152" s="4">
        <v>0</v>
      </c>
      <c r="N152" s="4">
        <v>0</v>
      </c>
      <c r="O152" s="4">
        <v>0</v>
      </c>
      <c r="P152" s="4">
        <v>0.85699999999999998</v>
      </c>
      <c r="Q152" s="4">
        <v>0</v>
      </c>
      <c r="R152" s="4">
        <v>1</v>
      </c>
      <c r="S152" s="4">
        <v>1</v>
      </c>
      <c r="T152" s="4">
        <v>0</v>
      </c>
      <c r="U152" s="4">
        <v>0</v>
      </c>
      <c r="V152" s="4">
        <v>0</v>
      </c>
      <c r="W152" s="4">
        <v>0.16700000000000001</v>
      </c>
      <c r="X152" s="4">
        <v>0</v>
      </c>
      <c r="Y152" s="4">
        <v>1</v>
      </c>
      <c r="Z152" s="4">
        <v>1</v>
      </c>
      <c r="AA152" s="4">
        <v>0</v>
      </c>
      <c r="AB152" s="4">
        <v>0.5</v>
      </c>
      <c r="AC152" s="4">
        <v>0</v>
      </c>
      <c r="AD152" s="10">
        <f t="shared" si="24"/>
        <v>1</v>
      </c>
      <c r="AE152" s="9"/>
      <c r="AF152" s="9"/>
      <c r="AG152" s="12">
        <f t="shared" si="25"/>
        <v>4.3999999999999995</v>
      </c>
      <c r="AH152" s="12">
        <f t="shared" si="25"/>
        <v>5.0999999999999996</v>
      </c>
      <c r="AI152" s="12">
        <f t="shared" si="25"/>
        <v>7.6</v>
      </c>
      <c r="AJ152" s="12">
        <f t="shared" si="23"/>
        <v>97.399999999999991</v>
      </c>
      <c r="AK152" s="12"/>
      <c r="AL152" s="12">
        <f t="shared" si="31"/>
        <v>1.9</v>
      </c>
      <c r="AM152" s="12">
        <f t="shared" si="31"/>
        <v>38.4</v>
      </c>
      <c r="AN152" s="12">
        <f t="shared" si="31"/>
        <v>0</v>
      </c>
      <c r="AO152" s="12">
        <f t="shared" si="31"/>
        <v>0</v>
      </c>
      <c r="AP152" s="12">
        <f t="shared" si="32"/>
        <v>0</v>
      </c>
      <c r="AQ152" s="12">
        <f t="shared" si="32"/>
        <v>98.7</v>
      </c>
      <c r="AR152" s="12"/>
      <c r="AS152" s="12">
        <f t="shared" si="33"/>
        <v>99.3</v>
      </c>
      <c r="AT152" s="12">
        <f t="shared" si="33"/>
        <v>96.1</v>
      </c>
      <c r="AU152" s="12">
        <f t="shared" si="33"/>
        <v>0</v>
      </c>
      <c r="AV152" s="12">
        <f t="shared" si="33"/>
        <v>0</v>
      </c>
      <c r="AW152" s="12">
        <f t="shared" si="34"/>
        <v>0</v>
      </c>
      <c r="AX152" s="12">
        <f t="shared" si="34"/>
        <v>18.5</v>
      </c>
      <c r="AY152" s="12"/>
      <c r="AZ152" s="12">
        <f t="shared" si="26"/>
        <v>4.5</v>
      </c>
      <c r="BA152" s="12">
        <f t="shared" si="27"/>
        <v>37.9</v>
      </c>
      <c r="BB152" s="12"/>
      <c r="BC152" s="12">
        <f t="shared" si="28"/>
        <v>92.9</v>
      </c>
      <c r="BD152" s="12">
        <f t="shared" si="29"/>
        <v>0</v>
      </c>
      <c r="BE152" s="12">
        <f t="shared" si="30"/>
        <v>3.2999999999999972</v>
      </c>
    </row>
    <row r="153" spans="1:57" ht="15.75" customHeight="1">
      <c r="A153" s="1" t="s">
        <v>248</v>
      </c>
      <c r="B153" s="3" t="s">
        <v>93</v>
      </c>
      <c r="C153" s="4" t="s">
        <v>86</v>
      </c>
      <c r="D153" s="4">
        <v>8</v>
      </c>
      <c r="E153" s="4">
        <v>15</v>
      </c>
      <c r="F153" s="4">
        <v>8</v>
      </c>
      <c r="G153" s="4">
        <v>15</v>
      </c>
      <c r="H153" s="4">
        <v>0</v>
      </c>
      <c r="I153" s="4">
        <v>24.6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10">
        <f t="shared" si="24"/>
        <v>0</v>
      </c>
      <c r="AE153" s="9"/>
      <c r="AF153" s="9"/>
      <c r="AG153" s="12">
        <f t="shared" si="25"/>
        <v>8.3000000000000007</v>
      </c>
      <c r="AH153" s="12">
        <f t="shared" si="25"/>
        <v>4.3999999999999995</v>
      </c>
      <c r="AI153" s="12">
        <f t="shared" si="25"/>
        <v>0</v>
      </c>
      <c r="AJ153" s="12">
        <f t="shared" si="23"/>
        <v>100</v>
      </c>
      <c r="AK153" s="12"/>
      <c r="AL153" s="12">
        <f t="shared" si="31"/>
        <v>0</v>
      </c>
      <c r="AM153" s="12">
        <f t="shared" si="31"/>
        <v>0</v>
      </c>
      <c r="AN153" s="12">
        <f t="shared" si="31"/>
        <v>0</v>
      </c>
      <c r="AO153" s="12">
        <f t="shared" si="31"/>
        <v>0</v>
      </c>
      <c r="AP153" s="12">
        <f t="shared" si="32"/>
        <v>0</v>
      </c>
      <c r="AQ153" s="12">
        <f t="shared" si="32"/>
        <v>100</v>
      </c>
      <c r="AR153" s="12"/>
      <c r="AS153" s="12">
        <f t="shared" si="33"/>
        <v>0</v>
      </c>
      <c r="AT153" s="12">
        <f t="shared" si="33"/>
        <v>0</v>
      </c>
      <c r="AU153" s="12">
        <f t="shared" si="33"/>
        <v>0</v>
      </c>
      <c r="AV153" s="12">
        <f t="shared" si="33"/>
        <v>0</v>
      </c>
      <c r="AW153" s="12">
        <f t="shared" si="34"/>
        <v>0</v>
      </c>
      <c r="AX153" s="12">
        <f t="shared" si="34"/>
        <v>0</v>
      </c>
      <c r="AY153" s="12"/>
      <c r="AZ153" s="12">
        <f t="shared" si="26"/>
        <v>100</v>
      </c>
      <c r="BA153" s="12">
        <f t="shared" si="27"/>
        <v>100</v>
      </c>
      <c r="BB153" s="12"/>
      <c r="BC153" s="12">
        <f t="shared" si="28"/>
        <v>0</v>
      </c>
      <c r="BD153" s="12">
        <f t="shared" si="29"/>
        <v>0</v>
      </c>
      <c r="BE153" s="12">
        <f t="shared" si="30"/>
        <v>100</v>
      </c>
    </row>
    <row r="154" spans="1:57" ht="15.75" customHeight="1">
      <c r="A154" s="1" t="s">
        <v>249</v>
      </c>
      <c r="B154" s="3" t="s">
        <v>88</v>
      </c>
      <c r="C154" s="4" t="s">
        <v>8</v>
      </c>
      <c r="D154" s="4">
        <v>1</v>
      </c>
      <c r="E154" s="4">
        <v>13</v>
      </c>
      <c r="F154" s="4">
        <v>1</v>
      </c>
      <c r="G154" s="4">
        <v>13</v>
      </c>
      <c r="H154" s="4">
        <v>0.33300000000000002</v>
      </c>
      <c r="I154" s="4">
        <v>0</v>
      </c>
      <c r="J154" s="4">
        <v>0</v>
      </c>
      <c r="K154" s="4">
        <v>0.66700000000000004</v>
      </c>
      <c r="L154" s="4">
        <v>0</v>
      </c>
      <c r="M154" s="4">
        <v>0</v>
      </c>
      <c r="N154" s="4">
        <v>0</v>
      </c>
      <c r="O154" s="4">
        <v>0</v>
      </c>
      <c r="P154" s="4">
        <v>0.33300000000000002</v>
      </c>
      <c r="Q154" s="4">
        <v>0</v>
      </c>
      <c r="R154" s="4">
        <v>0.5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10">
        <f t="shared" si="24"/>
        <v>0</v>
      </c>
      <c r="AE154" s="9"/>
      <c r="AF154" s="9"/>
      <c r="AG154" s="12">
        <f t="shared" si="25"/>
        <v>0</v>
      </c>
      <c r="AH154" s="12">
        <f t="shared" si="25"/>
        <v>3.8</v>
      </c>
      <c r="AI154" s="12">
        <f t="shared" si="25"/>
        <v>14.099999999999998</v>
      </c>
      <c r="AJ154" s="12">
        <f t="shared" si="23"/>
        <v>0</v>
      </c>
      <c r="AK154" s="12"/>
      <c r="AL154" s="12">
        <f t="shared" si="31"/>
        <v>56.399999999999991</v>
      </c>
      <c r="AM154" s="12">
        <f t="shared" si="31"/>
        <v>0</v>
      </c>
      <c r="AN154" s="12">
        <f t="shared" si="31"/>
        <v>0</v>
      </c>
      <c r="AO154" s="12">
        <f t="shared" si="31"/>
        <v>0</v>
      </c>
      <c r="AP154" s="12">
        <f t="shared" si="32"/>
        <v>0</v>
      </c>
      <c r="AQ154" s="12">
        <f t="shared" si="32"/>
        <v>43.5</v>
      </c>
      <c r="AR154" s="12"/>
      <c r="AS154" s="12">
        <f t="shared" si="33"/>
        <v>62.1</v>
      </c>
      <c r="AT154" s="12">
        <f t="shared" si="33"/>
        <v>0</v>
      </c>
      <c r="AU154" s="12">
        <f t="shared" si="33"/>
        <v>0</v>
      </c>
      <c r="AV154" s="12">
        <f t="shared" si="33"/>
        <v>0</v>
      </c>
      <c r="AW154" s="12">
        <f t="shared" si="34"/>
        <v>0</v>
      </c>
      <c r="AX154" s="12">
        <f t="shared" si="34"/>
        <v>0</v>
      </c>
      <c r="AY154" s="12"/>
      <c r="AZ154" s="12">
        <f t="shared" si="26"/>
        <v>100</v>
      </c>
      <c r="BA154" s="12">
        <f t="shared" si="27"/>
        <v>100</v>
      </c>
      <c r="BB154" s="12"/>
      <c r="BC154" s="12">
        <f t="shared" si="28"/>
        <v>0</v>
      </c>
      <c r="BD154" s="12">
        <f t="shared" si="29"/>
        <v>0</v>
      </c>
      <c r="BE154" s="12">
        <f t="shared" si="30"/>
        <v>100</v>
      </c>
    </row>
    <row r="155" spans="1:57" ht="15.75" customHeight="1">
      <c r="A155" s="1" t="s">
        <v>250</v>
      </c>
      <c r="B155" s="3" t="s">
        <v>99</v>
      </c>
      <c r="C155" s="4" t="s">
        <v>8</v>
      </c>
      <c r="D155" s="4">
        <v>2</v>
      </c>
      <c r="E155" s="4">
        <v>10</v>
      </c>
      <c r="F155" s="4">
        <v>2</v>
      </c>
      <c r="G155" s="4">
        <v>10</v>
      </c>
      <c r="H155" s="4">
        <v>0.5</v>
      </c>
      <c r="I155" s="4">
        <v>4.9000000000000004</v>
      </c>
      <c r="J155" s="4">
        <v>0</v>
      </c>
      <c r="K155" s="4">
        <v>1</v>
      </c>
      <c r="L155" s="4">
        <v>0.5</v>
      </c>
      <c r="M155" s="4">
        <v>0.5</v>
      </c>
      <c r="N155" s="4">
        <v>0</v>
      </c>
      <c r="O155" s="4">
        <v>0</v>
      </c>
      <c r="P155" s="4">
        <v>0</v>
      </c>
      <c r="Q155" s="4">
        <v>0</v>
      </c>
      <c r="R155" s="4">
        <v>0.5</v>
      </c>
      <c r="S155" s="4">
        <v>1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10">
        <f t="shared" si="24"/>
        <v>0</v>
      </c>
      <c r="AE155" s="9"/>
      <c r="AF155" s="9"/>
      <c r="AG155" s="12">
        <f t="shared" si="25"/>
        <v>1.2</v>
      </c>
      <c r="AH155" s="12">
        <f t="shared" si="25"/>
        <v>3.2</v>
      </c>
      <c r="AI155" s="12">
        <f t="shared" si="25"/>
        <v>84.6</v>
      </c>
      <c r="AJ155" s="12">
        <f t="shared" si="23"/>
        <v>5.7</v>
      </c>
      <c r="AK155" s="12"/>
      <c r="AL155" s="12">
        <f t="shared" si="31"/>
        <v>91.600000000000009</v>
      </c>
      <c r="AM155" s="12">
        <f t="shared" si="31"/>
        <v>95.5</v>
      </c>
      <c r="AN155" s="12">
        <f t="shared" si="31"/>
        <v>96.7</v>
      </c>
      <c r="AO155" s="12">
        <f t="shared" si="31"/>
        <v>0</v>
      </c>
      <c r="AP155" s="12">
        <f t="shared" si="32"/>
        <v>0</v>
      </c>
      <c r="AQ155" s="12">
        <f t="shared" si="32"/>
        <v>0</v>
      </c>
      <c r="AR155" s="12"/>
      <c r="AS155" s="12">
        <f t="shared" si="33"/>
        <v>62.1</v>
      </c>
      <c r="AT155" s="12">
        <f t="shared" si="33"/>
        <v>96.1</v>
      </c>
      <c r="AU155" s="12">
        <f t="shared" si="33"/>
        <v>0</v>
      </c>
      <c r="AV155" s="12">
        <f t="shared" si="33"/>
        <v>0</v>
      </c>
      <c r="AW155" s="12">
        <f t="shared" si="34"/>
        <v>0</v>
      </c>
      <c r="AX155" s="12">
        <f t="shared" si="34"/>
        <v>0</v>
      </c>
      <c r="AY155" s="12"/>
      <c r="AZ155" s="12">
        <f t="shared" si="26"/>
        <v>100</v>
      </c>
      <c r="BA155" s="12">
        <f t="shared" si="27"/>
        <v>100</v>
      </c>
      <c r="BB155" s="12"/>
      <c r="BC155" s="12">
        <f t="shared" si="28"/>
        <v>0</v>
      </c>
      <c r="BD155" s="12">
        <f t="shared" si="29"/>
        <v>0</v>
      </c>
      <c r="BE155" s="12">
        <f t="shared" si="30"/>
        <v>100</v>
      </c>
    </row>
    <row r="156" spans="1:57" ht="15.75" customHeight="1">
      <c r="A156" s="1" t="s">
        <v>251</v>
      </c>
      <c r="B156" s="3" t="s">
        <v>90</v>
      </c>
      <c r="C156" s="4" t="s">
        <v>86</v>
      </c>
      <c r="D156" s="4">
        <v>5</v>
      </c>
      <c r="E156" s="4">
        <v>9</v>
      </c>
      <c r="F156" s="4">
        <v>5</v>
      </c>
      <c r="G156" s="4">
        <v>9</v>
      </c>
      <c r="H156" s="4">
        <v>0.66700000000000004</v>
      </c>
      <c r="I156" s="4">
        <v>15.9</v>
      </c>
      <c r="J156" s="4">
        <v>0</v>
      </c>
      <c r="K156" s="4">
        <v>0.66700000000000004</v>
      </c>
      <c r="L156" s="4">
        <v>0</v>
      </c>
      <c r="M156" s="4">
        <v>0.33300000000000002</v>
      </c>
      <c r="N156" s="4">
        <v>0</v>
      </c>
      <c r="O156" s="4">
        <v>0.33300000000000002</v>
      </c>
      <c r="P156" s="4">
        <v>0.33300000000000002</v>
      </c>
      <c r="Q156" s="4">
        <v>0</v>
      </c>
      <c r="R156" s="4">
        <v>1</v>
      </c>
      <c r="S156" s="4">
        <v>0</v>
      </c>
      <c r="T156" s="4">
        <v>1</v>
      </c>
      <c r="U156" s="4">
        <v>0</v>
      </c>
      <c r="V156" s="4">
        <v>1</v>
      </c>
      <c r="W156" s="4">
        <v>0</v>
      </c>
      <c r="X156" s="4">
        <v>0</v>
      </c>
      <c r="Y156" s="4">
        <v>1</v>
      </c>
      <c r="Z156" s="4">
        <v>0</v>
      </c>
      <c r="AA156" s="4">
        <v>0</v>
      </c>
      <c r="AB156" s="4">
        <v>0</v>
      </c>
      <c r="AC156" s="4">
        <v>0</v>
      </c>
      <c r="AD156" s="10">
        <f t="shared" si="24"/>
        <v>0.66700000000000004</v>
      </c>
      <c r="AE156" s="9"/>
      <c r="AF156" s="9"/>
      <c r="AG156" s="12">
        <f t="shared" si="25"/>
        <v>4.3999999999999995</v>
      </c>
      <c r="AH156" s="12">
        <f t="shared" si="25"/>
        <v>2.5</v>
      </c>
      <c r="AI156" s="12">
        <f t="shared" si="25"/>
        <v>99.3</v>
      </c>
      <c r="AJ156" s="12">
        <f t="shared" si="23"/>
        <v>65.3</v>
      </c>
      <c r="AK156" s="12"/>
      <c r="AL156" s="12">
        <f t="shared" si="31"/>
        <v>56.399999999999991</v>
      </c>
      <c r="AM156" s="12">
        <f t="shared" si="31"/>
        <v>0</v>
      </c>
      <c r="AN156" s="12">
        <f t="shared" si="31"/>
        <v>73</v>
      </c>
      <c r="AO156" s="12">
        <f t="shared" si="31"/>
        <v>0</v>
      </c>
      <c r="AP156" s="12">
        <f t="shared" si="32"/>
        <v>98.7</v>
      </c>
      <c r="AQ156" s="12">
        <f t="shared" si="32"/>
        <v>43.5</v>
      </c>
      <c r="AR156" s="12"/>
      <c r="AS156" s="12">
        <f t="shared" si="33"/>
        <v>99.3</v>
      </c>
      <c r="AT156" s="12">
        <f t="shared" si="33"/>
        <v>0</v>
      </c>
      <c r="AU156" s="12">
        <f t="shared" si="33"/>
        <v>100</v>
      </c>
      <c r="AV156" s="12">
        <f t="shared" si="33"/>
        <v>0</v>
      </c>
      <c r="AW156" s="12">
        <f t="shared" si="34"/>
        <v>98</v>
      </c>
      <c r="AX156" s="12">
        <f t="shared" si="34"/>
        <v>0</v>
      </c>
      <c r="AY156" s="12"/>
      <c r="AZ156" s="12">
        <f t="shared" si="26"/>
        <v>4.5</v>
      </c>
      <c r="BA156" s="12">
        <f t="shared" si="27"/>
        <v>100</v>
      </c>
      <c r="BB156" s="12"/>
      <c r="BC156" s="12">
        <f t="shared" si="28"/>
        <v>0</v>
      </c>
      <c r="BD156" s="12">
        <f t="shared" si="29"/>
        <v>0</v>
      </c>
      <c r="BE156" s="12">
        <f t="shared" si="30"/>
        <v>65.400000000000006</v>
      </c>
    </row>
    <row r="157" spans="1:57" ht="15.75" customHeight="1">
      <c r="A157" s="1" t="s">
        <v>252</v>
      </c>
      <c r="B157" s="3" t="s">
        <v>115</v>
      </c>
      <c r="C157" s="4" t="s">
        <v>8</v>
      </c>
      <c r="D157" s="4">
        <v>2</v>
      </c>
      <c r="E157" s="4">
        <v>8</v>
      </c>
      <c r="F157" s="4">
        <v>2</v>
      </c>
      <c r="G157" s="4">
        <v>8</v>
      </c>
      <c r="H157" s="4">
        <v>0</v>
      </c>
      <c r="I157" s="4">
        <v>6.5</v>
      </c>
      <c r="J157" s="4">
        <v>0</v>
      </c>
      <c r="K157" s="4">
        <v>1</v>
      </c>
      <c r="L157" s="4">
        <v>0</v>
      </c>
      <c r="M157" s="4">
        <v>1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10">
        <f t="shared" si="24"/>
        <v>0</v>
      </c>
      <c r="AE157" s="9"/>
      <c r="AF157" s="9"/>
      <c r="AG157" s="12">
        <f t="shared" si="25"/>
        <v>1.2</v>
      </c>
      <c r="AH157" s="12">
        <f t="shared" si="25"/>
        <v>1.9</v>
      </c>
      <c r="AI157" s="12">
        <f t="shared" si="25"/>
        <v>0</v>
      </c>
      <c r="AJ157" s="12">
        <f t="shared" si="23"/>
        <v>12.1</v>
      </c>
      <c r="AK157" s="12"/>
      <c r="AL157" s="12">
        <f t="shared" si="31"/>
        <v>91.600000000000009</v>
      </c>
      <c r="AM157" s="12">
        <f t="shared" si="31"/>
        <v>0</v>
      </c>
      <c r="AN157" s="12">
        <f t="shared" si="31"/>
        <v>100</v>
      </c>
      <c r="AO157" s="12">
        <f t="shared" si="31"/>
        <v>0</v>
      </c>
      <c r="AP157" s="12">
        <f t="shared" si="32"/>
        <v>0</v>
      </c>
      <c r="AQ157" s="12">
        <f t="shared" si="32"/>
        <v>0</v>
      </c>
      <c r="AR157" s="12"/>
      <c r="AS157" s="12">
        <f t="shared" si="33"/>
        <v>0</v>
      </c>
      <c r="AT157" s="12">
        <f t="shared" si="33"/>
        <v>0</v>
      </c>
      <c r="AU157" s="12">
        <f t="shared" si="33"/>
        <v>0</v>
      </c>
      <c r="AV157" s="12">
        <f t="shared" si="33"/>
        <v>0</v>
      </c>
      <c r="AW157" s="12">
        <f t="shared" si="34"/>
        <v>0</v>
      </c>
      <c r="AX157" s="12">
        <f t="shared" si="34"/>
        <v>0</v>
      </c>
      <c r="AY157" s="12"/>
      <c r="AZ157" s="12">
        <f t="shared" si="26"/>
        <v>100</v>
      </c>
      <c r="BA157" s="12">
        <f t="shared" si="27"/>
        <v>100</v>
      </c>
      <c r="BB157" s="12"/>
      <c r="BC157" s="12">
        <f t="shared" si="28"/>
        <v>0</v>
      </c>
      <c r="BD157" s="12">
        <f t="shared" si="29"/>
        <v>0</v>
      </c>
      <c r="BE157" s="12">
        <f t="shared" si="30"/>
        <v>100</v>
      </c>
    </row>
    <row r="158" spans="1:57" ht="15.75" customHeight="1">
      <c r="A158" s="1" t="s">
        <v>253</v>
      </c>
      <c r="B158" s="3" t="s">
        <v>90</v>
      </c>
      <c r="C158" s="4" t="s">
        <v>91</v>
      </c>
      <c r="D158" s="4">
        <v>2</v>
      </c>
      <c r="E158" s="4">
        <v>4</v>
      </c>
      <c r="F158" s="4">
        <v>2</v>
      </c>
      <c r="G158" s="4">
        <v>4</v>
      </c>
      <c r="H158" s="4">
        <v>0</v>
      </c>
      <c r="I158" s="4">
        <v>16.3</v>
      </c>
      <c r="J158" s="4">
        <v>0</v>
      </c>
      <c r="K158" s="4">
        <v>1</v>
      </c>
      <c r="L158" s="4">
        <v>0</v>
      </c>
      <c r="M158" s="4">
        <v>0</v>
      </c>
      <c r="N158" s="4">
        <v>0</v>
      </c>
      <c r="O158" s="4">
        <v>1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10">
        <f t="shared" si="24"/>
        <v>0</v>
      </c>
      <c r="AE158" s="9"/>
      <c r="AF158" s="9"/>
      <c r="AG158" s="12">
        <f t="shared" si="25"/>
        <v>1.2</v>
      </c>
      <c r="AH158" s="12">
        <f t="shared" si="25"/>
        <v>0.6</v>
      </c>
      <c r="AI158" s="12">
        <f t="shared" si="25"/>
        <v>0</v>
      </c>
      <c r="AJ158" s="12">
        <f t="shared" si="23"/>
        <v>66.600000000000009</v>
      </c>
      <c r="AK158" s="12"/>
      <c r="AL158" s="12">
        <f t="shared" si="31"/>
        <v>91.600000000000009</v>
      </c>
      <c r="AM158" s="12">
        <f t="shared" si="31"/>
        <v>0</v>
      </c>
      <c r="AN158" s="12">
        <f t="shared" si="31"/>
        <v>0</v>
      </c>
      <c r="AO158" s="12">
        <f t="shared" si="31"/>
        <v>0</v>
      </c>
      <c r="AP158" s="12">
        <f t="shared" si="32"/>
        <v>100</v>
      </c>
      <c r="AQ158" s="12">
        <f t="shared" si="32"/>
        <v>0</v>
      </c>
      <c r="AR158" s="12"/>
      <c r="AS158" s="12">
        <f t="shared" si="33"/>
        <v>0</v>
      </c>
      <c r="AT158" s="12">
        <f t="shared" si="33"/>
        <v>0</v>
      </c>
      <c r="AU158" s="12">
        <f t="shared" si="33"/>
        <v>0</v>
      </c>
      <c r="AV158" s="12">
        <f t="shared" si="33"/>
        <v>0</v>
      </c>
      <c r="AW158" s="12">
        <f t="shared" si="34"/>
        <v>0</v>
      </c>
      <c r="AX158" s="12">
        <f t="shared" si="34"/>
        <v>0</v>
      </c>
      <c r="AY158" s="12"/>
      <c r="AZ158" s="12">
        <f t="shared" si="26"/>
        <v>100</v>
      </c>
      <c r="BA158" s="12">
        <f t="shared" si="27"/>
        <v>100</v>
      </c>
      <c r="BB158" s="12"/>
      <c r="BC158" s="12">
        <f t="shared" si="28"/>
        <v>0</v>
      </c>
      <c r="BD158" s="12">
        <f t="shared" si="29"/>
        <v>0</v>
      </c>
      <c r="BE158" s="12">
        <f t="shared" si="30"/>
        <v>100</v>
      </c>
    </row>
    <row r="159" spans="1:57" ht="15.75" customHeight="1">
      <c r="A159" s="1" t="s">
        <v>254</v>
      </c>
      <c r="B159" s="3" t="s">
        <v>90</v>
      </c>
      <c r="C159" s="4" t="s">
        <v>8</v>
      </c>
      <c r="D159" s="4">
        <v>1</v>
      </c>
      <c r="E159" s="4">
        <v>4</v>
      </c>
      <c r="F159" s="4">
        <v>1</v>
      </c>
      <c r="G159" s="4">
        <v>4</v>
      </c>
      <c r="H159" s="4">
        <v>0</v>
      </c>
      <c r="I159" s="4">
        <v>17.100000000000001</v>
      </c>
      <c r="J159" s="4">
        <v>0</v>
      </c>
      <c r="K159" s="4">
        <v>0.5</v>
      </c>
      <c r="L159" s="4">
        <v>0</v>
      </c>
      <c r="M159" s="4">
        <v>0.5</v>
      </c>
      <c r="N159" s="4">
        <v>0</v>
      </c>
      <c r="O159" s="4">
        <v>0</v>
      </c>
      <c r="P159" s="4">
        <v>0.5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10">
        <f t="shared" si="24"/>
        <v>0</v>
      </c>
      <c r="AE159" s="9"/>
      <c r="AF159" s="9"/>
      <c r="AG159" s="12">
        <f t="shared" si="25"/>
        <v>0</v>
      </c>
      <c r="AH159" s="12">
        <f t="shared" si="25"/>
        <v>0.6</v>
      </c>
      <c r="AI159" s="12">
        <f t="shared" si="25"/>
        <v>0</v>
      </c>
      <c r="AJ159" s="12">
        <f t="shared" si="23"/>
        <v>75.599999999999994</v>
      </c>
      <c r="AK159" s="12"/>
      <c r="AL159" s="12">
        <f t="shared" si="31"/>
        <v>24.3</v>
      </c>
      <c r="AM159" s="12">
        <f t="shared" si="31"/>
        <v>0</v>
      </c>
      <c r="AN159" s="12">
        <f t="shared" si="31"/>
        <v>96.7</v>
      </c>
      <c r="AO159" s="12">
        <f t="shared" si="31"/>
        <v>0</v>
      </c>
      <c r="AP159" s="12">
        <f t="shared" si="32"/>
        <v>0</v>
      </c>
      <c r="AQ159" s="12">
        <f t="shared" si="32"/>
        <v>75</v>
      </c>
      <c r="AR159" s="12"/>
      <c r="AS159" s="12">
        <f t="shared" si="33"/>
        <v>0</v>
      </c>
      <c r="AT159" s="12">
        <f t="shared" si="33"/>
        <v>0</v>
      </c>
      <c r="AU159" s="12">
        <f t="shared" si="33"/>
        <v>0</v>
      </c>
      <c r="AV159" s="12">
        <f t="shared" si="33"/>
        <v>0</v>
      </c>
      <c r="AW159" s="12">
        <f t="shared" si="34"/>
        <v>0</v>
      </c>
      <c r="AX159" s="12">
        <f t="shared" si="34"/>
        <v>0</v>
      </c>
      <c r="AY159" s="12"/>
      <c r="AZ159" s="12">
        <f t="shared" si="26"/>
        <v>100</v>
      </c>
      <c r="BA159" s="12">
        <f t="shared" si="27"/>
        <v>100</v>
      </c>
      <c r="BB159" s="12"/>
      <c r="BC159" s="12">
        <f t="shared" si="28"/>
        <v>0</v>
      </c>
      <c r="BD159" s="12">
        <f t="shared" si="29"/>
        <v>0</v>
      </c>
      <c r="BE159" s="12">
        <f t="shared" si="30"/>
        <v>100</v>
      </c>
    </row>
    <row r="160" spans="1:57" ht="15.75" customHeight="1">
      <c r="A160" s="1" t="s">
        <v>255</v>
      </c>
      <c r="B160" s="3" t="s">
        <v>106</v>
      </c>
      <c r="C160" s="4" t="s">
        <v>86</v>
      </c>
      <c r="D160" s="4">
        <v>2</v>
      </c>
      <c r="E160" s="4">
        <v>3</v>
      </c>
      <c r="F160" s="4">
        <v>2</v>
      </c>
      <c r="G160" s="4">
        <v>3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10">
        <f t="shared" si="24"/>
        <v>0</v>
      </c>
      <c r="AE160" s="9"/>
      <c r="AF160" s="9"/>
      <c r="AG160" s="12">
        <f t="shared" si="25"/>
        <v>1.2</v>
      </c>
      <c r="AH160" s="12">
        <f t="shared" si="25"/>
        <v>0</v>
      </c>
      <c r="AI160" s="12">
        <f t="shared" si="25"/>
        <v>0</v>
      </c>
      <c r="AJ160" s="12">
        <f t="shared" si="23"/>
        <v>0</v>
      </c>
      <c r="AK160" s="12"/>
      <c r="AL160" s="12">
        <f t="shared" si="31"/>
        <v>0</v>
      </c>
      <c r="AM160" s="12">
        <f t="shared" si="31"/>
        <v>0</v>
      </c>
      <c r="AN160" s="12">
        <f t="shared" si="31"/>
        <v>0</v>
      </c>
      <c r="AO160" s="12">
        <f t="shared" si="31"/>
        <v>0</v>
      </c>
      <c r="AP160" s="12">
        <f t="shared" si="32"/>
        <v>0</v>
      </c>
      <c r="AQ160" s="12">
        <f t="shared" si="32"/>
        <v>0</v>
      </c>
      <c r="AR160" s="12"/>
      <c r="AS160" s="12">
        <f t="shared" si="33"/>
        <v>0</v>
      </c>
      <c r="AT160" s="12">
        <f t="shared" si="33"/>
        <v>0</v>
      </c>
      <c r="AU160" s="12">
        <f t="shared" si="33"/>
        <v>0</v>
      </c>
      <c r="AV160" s="12">
        <f t="shared" si="33"/>
        <v>0</v>
      </c>
      <c r="AW160" s="12">
        <f t="shared" si="34"/>
        <v>0</v>
      </c>
      <c r="AX160" s="12">
        <f t="shared" si="34"/>
        <v>0</v>
      </c>
      <c r="AY160" s="12"/>
      <c r="AZ160" s="12">
        <f t="shared" si="26"/>
        <v>100</v>
      </c>
      <c r="BA160" s="12">
        <f t="shared" si="27"/>
        <v>100</v>
      </c>
      <c r="BB160" s="12"/>
      <c r="BC160" s="12">
        <f t="shared" si="28"/>
        <v>0</v>
      </c>
      <c r="BD160" s="12">
        <f t="shared" si="29"/>
        <v>0</v>
      </c>
      <c r="BE160" s="12">
        <f t="shared" si="30"/>
        <v>100</v>
      </c>
    </row>
    <row r="161" spans="1:57" ht="15.75" customHeight="1">
      <c r="A161" s="1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10"/>
      <c r="AE161" s="9"/>
      <c r="AF161" s="9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1:57" ht="15.75" customHeight="1">
      <c r="A162" s="1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10"/>
      <c r="AE162" s="9"/>
      <c r="AF162" s="9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1:57" ht="15.75" customHeight="1">
      <c r="A163" s="1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10"/>
      <c r="AE163" s="9"/>
      <c r="AF163" s="9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1:57" ht="15.75" customHeight="1">
      <c r="A164" s="1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10"/>
      <c r="AE164" s="9"/>
      <c r="AF164" s="9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1:57" ht="15.75" customHeight="1">
      <c r="A165" s="1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10"/>
      <c r="AE165" s="9"/>
      <c r="AF165" s="9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1:57" ht="15.75" customHeight="1">
      <c r="A166" s="1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10"/>
      <c r="AE166" s="9"/>
      <c r="AF166" s="9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1:57" ht="15.75" customHeight="1">
      <c r="A167" s="1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10"/>
      <c r="AE167" s="9"/>
      <c r="AF167" s="9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1:57" ht="15.75" customHeight="1">
      <c r="A168" s="1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10"/>
      <c r="AE168" s="9"/>
      <c r="AF168" s="9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1:57" ht="15.75" customHeight="1">
      <c r="A169" s="1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10"/>
      <c r="AE169" s="9"/>
      <c r="AF169" s="9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1:57" ht="15.75" customHeight="1">
      <c r="A170" s="1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10"/>
      <c r="AE170" s="9"/>
      <c r="AF170" s="9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1:57" ht="15.75" customHeight="1">
      <c r="A171" s="1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10"/>
      <c r="AE171" s="9"/>
      <c r="AF171" s="9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1:57" ht="15.75" customHeight="1">
      <c r="A172" s="1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10"/>
      <c r="AE172" s="9"/>
      <c r="AF172" s="9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1:57" ht="15.75" customHeight="1">
      <c r="A173" s="1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10"/>
      <c r="AE173" s="9"/>
      <c r="AF173" s="9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1:57" ht="15.75" customHeight="1">
      <c r="A174" s="1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10"/>
      <c r="AE174" s="9"/>
      <c r="AF174" s="9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1:57" ht="15.75" customHeight="1">
      <c r="A175" s="1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10"/>
      <c r="AE175" s="9"/>
      <c r="AF175" s="9"/>
      <c r="AG175" s="12"/>
      <c r="AH175" s="12"/>
      <c r="AI175" s="12"/>
      <c r="AJ175" s="12"/>
      <c r="AK175" s="9"/>
      <c r="AL175" s="12"/>
      <c r="AM175" s="12"/>
      <c r="AN175" s="12"/>
      <c r="AO175" s="12"/>
      <c r="AP175" s="12"/>
      <c r="AQ175" s="12"/>
      <c r="AR175" s="9"/>
      <c r="AS175" s="12"/>
      <c r="AT175" s="12"/>
      <c r="AU175" s="12"/>
      <c r="AV175" s="12"/>
      <c r="AW175" s="12"/>
      <c r="AX175" s="12"/>
      <c r="AY175" s="9"/>
      <c r="AZ175" s="12"/>
      <c r="BA175" s="12"/>
      <c r="BB175" s="9"/>
      <c r="BC175" s="12"/>
      <c r="BD175" s="12"/>
      <c r="BE175" s="12"/>
    </row>
    <row r="176" spans="1:57" ht="15.75" customHeight="1">
      <c r="A176" s="1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10"/>
      <c r="AE176" s="9"/>
      <c r="AF176" s="9"/>
      <c r="AG176" s="12"/>
      <c r="AH176" s="12"/>
      <c r="AI176" s="12"/>
      <c r="AJ176" s="12"/>
      <c r="AK176" s="9"/>
      <c r="AL176" s="12"/>
      <c r="AM176" s="12"/>
      <c r="AN176" s="12"/>
      <c r="AO176" s="12"/>
      <c r="AP176" s="12"/>
      <c r="AQ176" s="12"/>
      <c r="AR176" s="9"/>
      <c r="AS176" s="12"/>
      <c r="AT176" s="12"/>
      <c r="AU176" s="12"/>
      <c r="AV176" s="12"/>
      <c r="AW176" s="12"/>
      <c r="AX176" s="12"/>
      <c r="AY176" s="9"/>
      <c r="AZ176" s="12"/>
      <c r="BA176" s="12"/>
      <c r="BB176" s="9"/>
      <c r="BC176" s="12"/>
      <c r="BD176" s="12"/>
      <c r="BE176" s="12"/>
    </row>
    <row r="177" spans="1:57" ht="15.75" customHeight="1">
      <c r="A177" s="1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10"/>
      <c r="AE177" s="9"/>
      <c r="AF177" s="9"/>
      <c r="AG177" s="12"/>
      <c r="AH177" s="12"/>
      <c r="AI177" s="12"/>
      <c r="AJ177" s="12"/>
      <c r="AK177" s="9"/>
      <c r="AL177" s="12"/>
      <c r="AM177" s="12"/>
      <c r="AN177" s="12"/>
      <c r="AO177" s="12"/>
      <c r="AP177" s="12"/>
      <c r="AQ177" s="12"/>
      <c r="AR177" s="9"/>
      <c r="AS177" s="12"/>
      <c r="AT177" s="12"/>
      <c r="AU177" s="12"/>
      <c r="AV177" s="12"/>
      <c r="AW177" s="12"/>
      <c r="AX177" s="12"/>
      <c r="AY177" s="9"/>
      <c r="AZ177" s="12"/>
      <c r="BA177" s="12"/>
      <c r="BB177" s="9"/>
      <c r="BC177" s="12"/>
      <c r="BD177" s="12"/>
      <c r="BE177" s="12"/>
    </row>
    <row r="178" spans="1:57" ht="15.75" customHeight="1">
      <c r="A178" s="1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10"/>
      <c r="AE178" s="9"/>
      <c r="AF178" s="9"/>
      <c r="AG178" s="12"/>
      <c r="AH178" s="12"/>
      <c r="AI178" s="12"/>
      <c r="AJ178" s="12"/>
      <c r="AK178" s="9"/>
      <c r="AL178" s="12"/>
      <c r="AM178" s="12"/>
      <c r="AN178" s="12"/>
      <c r="AO178" s="12"/>
      <c r="AP178" s="12"/>
      <c r="AQ178" s="12"/>
      <c r="AR178" s="9"/>
      <c r="AS178" s="12"/>
      <c r="AT178" s="12"/>
      <c r="AU178" s="12"/>
      <c r="AV178" s="12"/>
      <c r="AW178" s="12"/>
      <c r="AX178" s="12"/>
      <c r="AY178" s="9"/>
      <c r="AZ178" s="12"/>
      <c r="BA178" s="12"/>
      <c r="BB178" s="9"/>
      <c r="BC178" s="12"/>
      <c r="BD178" s="12"/>
      <c r="BE178" s="12"/>
    </row>
    <row r="179" spans="1:57" ht="15.75" customHeight="1">
      <c r="A179" s="1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10"/>
      <c r="AE179" s="9"/>
      <c r="AF179" s="9"/>
      <c r="AG179" s="12"/>
      <c r="AH179" s="12"/>
      <c r="AI179" s="12"/>
      <c r="AJ179" s="12"/>
      <c r="AK179" s="9"/>
      <c r="AL179" s="12"/>
      <c r="AM179" s="12"/>
      <c r="AN179" s="12"/>
      <c r="AO179" s="12"/>
      <c r="AP179" s="12"/>
      <c r="AQ179" s="12"/>
      <c r="AR179" s="9"/>
      <c r="AS179" s="12"/>
      <c r="AT179" s="12"/>
      <c r="AU179" s="12"/>
      <c r="AV179" s="12"/>
      <c r="AW179" s="12"/>
      <c r="AX179" s="12"/>
      <c r="AY179" s="9"/>
      <c r="AZ179" s="12"/>
      <c r="BA179" s="12"/>
      <c r="BB179" s="9"/>
      <c r="BC179" s="12"/>
      <c r="BD179" s="12"/>
      <c r="BE179" s="12"/>
    </row>
    <row r="180" spans="1:57" ht="15.75" customHeight="1">
      <c r="A180" s="1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10"/>
      <c r="AE180" s="9"/>
      <c r="AF180" s="9"/>
      <c r="AG180" s="12"/>
      <c r="AH180" s="12"/>
      <c r="AI180" s="12"/>
      <c r="AJ180" s="12"/>
      <c r="AK180" s="9"/>
      <c r="AL180" s="12"/>
      <c r="AM180" s="12"/>
      <c r="AN180" s="12"/>
      <c r="AO180" s="12"/>
      <c r="AP180" s="12"/>
      <c r="AQ180" s="12"/>
      <c r="AR180" s="9"/>
      <c r="AS180" s="12"/>
      <c r="AT180" s="12"/>
      <c r="AU180" s="12"/>
      <c r="AV180" s="12"/>
      <c r="AW180" s="12"/>
      <c r="AX180" s="12"/>
      <c r="AY180" s="9"/>
      <c r="AZ180" s="12"/>
      <c r="BA180" s="12"/>
      <c r="BB180" s="9"/>
      <c r="BC180" s="12"/>
      <c r="BD180" s="12"/>
      <c r="BE180" s="12"/>
    </row>
    <row r="181" spans="1:57" ht="15.75" customHeight="1">
      <c r="A181" s="1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10"/>
      <c r="AE181" s="9"/>
      <c r="AF181" s="9"/>
      <c r="AG181" s="12"/>
      <c r="AH181" s="12"/>
      <c r="AI181" s="12"/>
      <c r="AJ181" s="12"/>
      <c r="AK181" s="9"/>
      <c r="AL181" s="12"/>
      <c r="AM181" s="12"/>
      <c r="AN181" s="12"/>
      <c r="AO181" s="12"/>
      <c r="AP181" s="12"/>
      <c r="AQ181" s="12"/>
      <c r="AR181" s="9"/>
      <c r="AS181" s="12"/>
      <c r="AT181" s="12"/>
      <c r="AU181" s="12"/>
      <c r="AV181" s="12"/>
      <c r="AW181" s="12"/>
      <c r="AX181" s="12"/>
      <c r="AY181" s="9"/>
      <c r="AZ181" s="12"/>
      <c r="BA181" s="12"/>
      <c r="BB181" s="9"/>
      <c r="BC181" s="12"/>
      <c r="BD181" s="12"/>
      <c r="BE181" s="12"/>
    </row>
    <row r="182" spans="1:57" ht="15.75" customHeight="1">
      <c r="A182" s="1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10"/>
      <c r="AE182" s="9"/>
      <c r="AF182" s="9"/>
      <c r="AG182" s="12"/>
      <c r="AH182" s="12"/>
      <c r="AI182" s="12"/>
      <c r="AJ182" s="12"/>
      <c r="AK182" s="9"/>
      <c r="AL182" s="12"/>
      <c r="AM182" s="12"/>
      <c r="AN182" s="12"/>
      <c r="AO182" s="12"/>
      <c r="AP182" s="12"/>
      <c r="AQ182" s="12"/>
      <c r="AR182" s="9"/>
      <c r="AS182" s="12"/>
      <c r="AT182" s="12"/>
      <c r="AU182" s="12"/>
      <c r="AV182" s="12"/>
      <c r="AW182" s="12"/>
      <c r="AX182" s="12"/>
      <c r="AY182" s="9"/>
      <c r="AZ182" s="12"/>
      <c r="BA182" s="12"/>
      <c r="BB182" s="9"/>
      <c r="BC182" s="12"/>
      <c r="BD182" s="12"/>
      <c r="BE182" s="12"/>
    </row>
    <row r="183" spans="1:57" ht="15.75" customHeight="1">
      <c r="A183" s="1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10"/>
      <c r="AE183" s="9"/>
      <c r="AF183" s="9"/>
      <c r="AG183" s="12"/>
      <c r="AH183" s="12"/>
      <c r="AI183" s="12"/>
      <c r="AJ183" s="12"/>
      <c r="AK183" s="9"/>
      <c r="AL183" s="12"/>
      <c r="AM183" s="12"/>
      <c r="AN183" s="12"/>
      <c r="AO183" s="12"/>
      <c r="AP183" s="12"/>
      <c r="AQ183" s="12"/>
      <c r="AR183" s="9"/>
      <c r="AS183" s="12"/>
      <c r="AT183" s="12"/>
      <c r="AU183" s="12"/>
      <c r="AV183" s="12"/>
      <c r="AW183" s="12"/>
      <c r="AX183" s="12"/>
      <c r="AY183" s="9"/>
      <c r="AZ183" s="12"/>
      <c r="BA183" s="12"/>
      <c r="BB183" s="9"/>
      <c r="BC183" s="12"/>
      <c r="BD183" s="12"/>
      <c r="BE183" s="12"/>
    </row>
    <row r="184" spans="1:57" ht="15.75" customHeight="1">
      <c r="A184" s="1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10"/>
      <c r="AE184" s="9"/>
      <c r="AF184" s="9"/>
      <c r="AG184" s="12"/>
      <c r="AH184" s="12"/>
      <c r="AI184" s="12"/>
      <c r="AJ184" s="12"/>
      <c r="AK184" s="9"/>
      <c r="AL184" s="12"/>
      <c r="AM184" s="12"/>
      <c r="AN184" s="12"/>
      <c r="AO184" s="12"/>
      <c r="AP184" s="12"/>
      <c r="AQ184" s="12"/>
      <c r="AR184" s="9"/>
      <c r="AS184" s="12"/>
      <c r="AT184" s="12"/>
      <c r="AU184" s="12"/>
      <c r="AV184" s="12"/>
      <c r="AW184" s="12"/>
      <c r="AX184" s="12"/>
      <c r="AY184" s="9"/>
      <c r="AZ184" s="12"/>
      <c r="BA184" s="12"/>
      <c r="BB184" s="9"/>
      <c r="BC184" s="12"/>
      <c r="BD184" s="12"/>
      <c r="BE184" s="12"/>
    </row>
    <row r="185" spans="1:57" ht="15.75" customHeight="1">
      <c r="A185" s="1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10"/>
      <c r="AE185" s="9"/>
      <c r="AF185" s="9"/>
      <c r="AG185" s="12"/>
      <c r="AH185" s="12"/>
      <c r="AI185" s="12"/>
      <c r="AJ185" s="12"/>
      <c r="AK185" s="9"/>
      <c r="AL185" s="12"/>
      <c r="AM185" s="12"/>
      <c r="AN185" s="12"/>
      <c r="AO185" s="12"/>
      <c r="AP185" s="12"/>
      <c r="AQ185" s="12"/>
      <c r="AR185" s="9"/>
      <c r="AS185" s="12"/>
      <c r="AT185" s="12"/>
      <c r="AU185" s="12"/>
      <c r="AV185" s="12"/>
      <c r="AW185" s="12"/>
      <c r="AX185" s="12"/>
      <c r="AY185" s="9"/>
      <c r="AZ185" s="12"/>
      <c r="BA185" s="12"/>
      <c r="BB185" s="9"/>
      <c r="BC185" s="12"/>
      <c r="BD185" s="12"/>
      <c r="BE185" s="12"/>
    </row>
    <row r="186" spans="1:57" ht="15.75" customHeight="1">
      <c r="A186" s="1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10"/>
      <c r="AE186" s="9"/>
      <c r="AF186" s="9"/>
      <c r="AG186" s="12"/>
      <c r="AH186" s="12"/>
      <c r="AI186" s="12"/>
      <c r="AJ186" s="12"/>
      <c r="AK186" s="9"/>
      <c r="AL186" s="12"/>
      <c r="AM186" s="12"/>
      <c r="AN186" s="12"/>
      <c r="AO186" s="12"/>
      <c r="AP186" s="12"/>
      <c r="AQ186" s="12"/>
      <c r="AR186" s="9"/>
      <c r="AS186" s="12"/>
      <c r="AT186" s="12"/>
      <c r="AU186" s="12"/>
      <c r="AV186" s="12"/>
      <c r="AW186" s="12"/>
      <c r="AX186" s="12"/>
      <c r="AY186" s="9"/>
      <c r="AZ186" s="12"/>
      <c r="BA186" s="12"/>
      <c r="BB186" s="9"/>
      <c r="BC186" s="12"/>
      <c r="BD186" s="12"/>
      <c r="BE186" s="12"/>
    </row>
    <row r="187" spans="1:57" ht="15.75" customHeight="1">
      <c r="A187" s="1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10"/>
      <c r="AE187" s="9"/>
      <c r="AF187" s="9"/>
      <c r="AG187" s="12"/>
      <c r="AH187" s="12"/>
      <c r="AI187" s="12"/>
      <c r="AJ187" s="12"/>
      <c r="AK187" s="9"/>
      <c r="AL187" s="12"/>
      <c r="AM187" s="12"/>
      <c r="AN187" s="12"/>
      <c r="AO187" s="12"/>
      <c r="AP187" s="12"/>
      <c r="AQ187" s="12"/>
      <c r="AR187" s="9"/>
      <c r="AS187" s="12"/>
      <c r="AT187" s="12"/>
      <c r="AU187" s="12"/>
      <c r="AV187" s="12"/>
      <c r="AW187" s="12"/>
      <c r="AX187" s="12"/>
      <c r="AY187" s="9"/>
      <c r="AZ187" s="12"/>
      <c r="BA187" s="12"/>
      <c r="BB187" s="9"/>
      <c r="BC187" s="12"/>
      <c r="BD187" s="12"/>
      <c r="BE187" s="12"/>
    </row>
    <row r="188" spans="1:57" ht="15.75" customHeight="1">
      <c r="A188" s="1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10"/>
      <c r="AE188" s="9"/>
      <c r="AF188" s="9"/>
      <c r="AG188" s="12"/>
      <c r="AH188" s="12"/>
      <c r="AI188" s="12"/>
      <c r="AJ188" s="12"/>
      <c r="AK188" s="9"/>
      <c r="AL188" s="12"/>
      <c r="AM188" s="12"/>
      <c r="AN188" s="12"/>
      <c r="AO188" s="12"/>
      <c r="AP188" s="12"/>
      <c r="AQ188" s="12"/>
      <c r="AR188" s="9"/>
      <c r="AS188" s="12"/>
      <c r="AT188" s="12"/>
      <c r="AU188" s="12"/>
      <c r="AV188" s="12"/>
      <c r="AW188" s="12"/>
      <c r="AX188" s="12"/>
      <c r="AY188" s="9"/>
      <c r="AZ188" s="12"/>
      <c r="BA188" s="12"/>
      <c r="BB188" s="9"/>
      <c r="BC188" s="12"/>
      <c r="BD188" s="12"/>
      <c r="BE188" s="12"/>
    </row>
    <row r="189" spans="1:57" ht="15.75" customHeight="1">
      <c r="A189" s="1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10"/>
      <c r="AE189" s="9"/>
      <c r="AF189" s="9"/>
      <c r="AG189" s="12"/>
      <c r="AH189" s="12"/>
      <c r="AI189" s="12"/>
      <c r="AJ189" s="12"/>
      <c r="AK189" s="9"/>
      <c r="AL189" s="12"/>
      <c r="AM189" s="12"/>
      <c r="AN189" s="12"/>
      <c r="AO189" s="12"/>
      <c r="AP189" s="12"/>
      <c r="AQ189" s="12"/>
      <c r="AR189" s="9"/>
      <c r="AS189" s="12"/>
      <c r="AT189" s="12"/>
      <c r="AU189" s="12"/>
      <c r="AV189" s="12"/>
      <c r="AW189" s="12"/>
      <c r="AX189" s="12"/>
      <c r="AY189" s="9"/>
      <c r="AZ189" s="12"/>
      <c r="BA189" s="12"/>
      <c r="BB189" s="9"/>
      <c r="BC189" s="12"/>
      <c r="BD189" s="12"/>
      <c r="BE189" s="12"/>
    </row>
    <row r="190" spans="1:57" ht="15.75" customHeight="1">
      <c r="A190" s="1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10"/>
      <c r="AE190" s="9"/>
      <c r="AF190" s="9"/>
      <c r="AG190" s="12"/>
      <c r="AH190" s="12"/>
      <c r="AI190" s="12"/>
      <c r="AJ190" s="12"/>
      <c r="AK190" s="9"/>
      <c r="AL190" s="12"/>
      <c r="AM190" s="12"/>
      <c r="AN190" s="12"/>
      <c r="AO190" s="12"/>
      <c r="AP190" s="12"/>
      <c r="AQ190" s="12"/>
      <c r="AR190" s="9"/>
      <c r="AS190" s="12"/>
      <c r="AT190" s="12"/>
      <c r="AU190" s="12"/>
      <c r="AV190" s="12"/>
      <c r="AW190" s="12"/>
      <c r="AX190" s="12"/>
      <c r="AY190" s="9"/>
      <c r="AZ190" s="12"/>
      <c r="BA190" s="12"/>
      <c r="BB190" s="9"/>
      <c r="BC190" s="12"/>
      <c r="BD190" s="12"/>
      <c r="BE190" s="12"/>
    </row>
    <row r="191" spans="1:57" ht="15.75" customHeight="1">
      <c r="A191" s="1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10"/>
      <c r="AE191" s="9"/>
      <c r="AF191" s="9"/>
      <c r="AG191" s="12"/>
      <c r="AH191" s="12"/>
      <c r="AI191" s="12"/>
      <c r="AJ191" s="12"/>
      <c r="AK191" s="9"/>
      <c r="AL191" s="12"/>
      <c r="AM191" s="12"/>
      <c r="AN191" s="12"/>
      <c r="AO191" s="12"/>
      <c r="AP191" s="12"/>
      <c r="AQ191" s="12"/>
      <c r="AR191" s="9"/>
      <c r="AS191" s="12"/>
      <c r="AT191" s="12"/>
      <c r="AU191" s="12"/>
      <c r="AV191" s="12"/>
      <c r="AW191" s="12"/>
      <c r="AX191" s="12"/>
      <c r="AY191" s="9"/>
      <c r="AZ191" s="12"/>
      <c r="BA191" s="12"/>
      <c r="BB191" s="9"/>
      <c r="BC191" s="12"/>
      <c r="BD191" s="12"/>
      <c r="BE191" s="12"/>
    </row>
    <row r="192" spans="1:57" ht="15.75" customHeight="1">
      <c r="A192" s="1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10"/>
      <c r="AE192" s="9"/>
      <c r="AF192" s="9"/>
      <c r="AG192" s="12"/>
      <c r="AH192" s="12"/>
      <c r="AI192" s="12"/>
      <c r="AJ192" s="12"/>
      <c r="AK192" s="9"/>
      <c r="AL192" s="12"/>
      <c r="AM192" s="12"/>
      <c r="AN192" s="12"/>
      <c r="AO192" s="12"/>
      <c r="AP192" s="12"/>
      <c r="AQ192" s="12"/>
      <c r="AR192" s="9"/>
      <c r="AS192" s="12"/>
      <c r="AT192" s="12"/>
      <c r="AU192" s="12"/>
      <c r="AV192" s="12"/>
      <c r="AW192" s="12"/>
      <c r="AX192" s="12"/>
      <c r="AY192" s="9"/>
      <c r="AZ192" s="12"/>
      <c r="BA192" s="12"/>
      <c r="BB192" s="9"/>
      <c r="BC192" s="12"/>
      <c r="BD192" s="12"/>
      <c r="BE192" s="12"/>
    </row>
    <row r="193" spans="1:57" ht="15.75" customHeight="1">
      <c r="A193" s="1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10"/>
      <c r="AE193" s="9"/>
      <c r="AF193" s="9"/>
      <c r="AG193" s="12"/>
      <c r="AH193" s="12"/>
      <c r="AI193" s="12"/>
      <c r="AJ193" s="12"/>
      <c r="AK193" s="9"/>
      <c r="AL193" s="12"/>
      <c r="AM193" s="12"/>
      <c r="AN193" s="12"/>
      <c r="AO193" s="12"/>
      <c r="AP193" s="12"/>
      <c r="AQ193" s="12"/>
      <c r="AR193" s="9"/>
      <c r="AS193" s="12"/>
      <c r="AT193" s="12"/>
      <c r="AU193" s="12"/>
      <c r="AV193" s="12"/>
      <c r="AW193" s="12"/>
      <c r="AX193" s="12"/>
      <c r="AY193" s="9"/>
      <c r="AZ193" s="12"/>
      <c r="BA193" s="12"/>
      <c r="BB193" s="9"/>
      <c r="BC193" s="12"/>
      <c r="BD193" s="12"/>
      <c r="BE193" s="12"/>
    </row>
    <row r="194" spans="1:57" ht="15.75" customHeight="1">
      <c r="A194" s="1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10"/>
      <c r="AE194" s="9"/>
      <c r="AF194" s="9"/>
      <c r="AG194" s="12"/>
      <c r="AH194" s="12"/>
      <c r="AI194" s="12"/>
      <c r="AJ194" s="12"/>
      <c r="AK194" s="9"/>
      <c r="AL194" s="12"/>
      <c r="AM194" s="12"/>
      <c r="AN194" s="12"/>
      <c r="AO194" s="12"/>
      <c r="AP194" s="12"/>
      <c r="AQ194" s="12"/>
      <c r="AR194" s="9"/>
      <c r="AS194" s="12"/>
      <c r="AT194" s="12"/>
      <c r="AU194" s="12"/>
      <c r="AV194" s="12"/>
      <c r="AW194" s="12"/>
      <c r="AX194" s="12"/>
      <c r="AY194" s="9"/>
      <c r="AZ194" s="12"/>
      <c r="BA194" s="12"/>
      <c r="BB194" s="9"/>
      <c r="BC194" s="12"/>
      <c r="BD194" s="12"/>
      <c r="BE194" s="12"/>
    </row>
    <row r="195" spans="1:57" ht="15.75" customHeight="1">
      <c r="A195" s="1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10"/>
      <c r="AE195" s="9"/>
      <c r="AF195" s="9"/>
      <c r="AG195" s="12"/>
      <c r="AH195" s="12"/>
      <c r="AI195" s="12"/>
      <c r="AJ195" s="12"/>
      <c r="AK195" s="9"/>
      <c r="AL195" s="12"/>
      <c r="AM195" s="12"/>
      <c r="AN195" s="12"/>
      <c r="AO195" s="12"/>
      <c r="AP195" s="12"/>
      <c r="AQ195" s="12"/>
      <c r="AR195" s="9"/>
      <c r="AS195" s="12"/>
      <c r="AT195" s="12"/>
      <c r="AU195" s="12"/>
      <c r="AV195" s="12"/>
      <c r="AW195" s="12"/>
      <c r="AX195" s="12"/>
      <c r="AY195" s="9"/>
      <c r="AZ195" s="12"/>
      <c r="BA195" s="12"/>
      <c r="BB195" s="9"/>
      <c r="BC195" s="12"/>
      <c r="BD195" s="12"/>
      <c r="BE195" s="12"/>
    </row>
    <row r="196" spans="1:57" ht="15.75" customHeight="1">
      <c r="A196" s="1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10"/>
      <c r="AE196" s="9"/>
      <c r="AF196" s="9"/>
      <c r="AG196" s="12"/>
      <c r="AH196" s="12"/>
      <c r="AI196" s="12"/>
      <c r="AJ196" s="12"/>
      <c r="AK196" s="9"/>
      <c r="AL196" s="12"/>
      <c r="AM196" s="12"/>
      <c r="AN196" s="12"/>
      <c r="AO196" s="12"/>
      <c r="AP196" s="12"/>
      <c r="AQ196" s="12"/>
      <c r="AR196" s="9"/>
      <c r="AS196" s="12"/>
      <c r="AT196" s="12"/>
      <c r="AU196" s="12"/>
      <c r="AV196" s="12"/>
      <c r="AW196" s="12"/>
      <c r="AX196" s="12"/>
      <c r="AY196" s="9"/>
      <c r="AZ196" s="12"/>
      <c r="BA196" s="12"/>
      <c r="BB196" s="9"/>
      <c r="BC196" s="12"/>
      <c r="BD196" s="12"/>
      <c r="BE196" s="12"/>
    </row>
    <row r="197" spans="1:57" ht="15.75" customHeight="1">
      <c r="A197" s="1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10"/>
      <c r="AE197" s="9"/>
      <c r="AF197" s="9"/>
      <c r="AG197" s="12"/>
      <c r="AH197" s="12"/>
      <c r="AI197" s="12"/>
      <c r="AJ197" s="12"/>
      <c r="AK197" s="9"/>
      <c r="AL197" s="12"/>
      <c r="AM197" s="12"/>
      <c r="AN197" s="12"/>
      <c r="AO197" s="12"/>
      <c r="AP197" s="12"/>
      <c r="AQ197" s="12"/>
      <c r="AR197" s="9"/>
      <c r="AS197" s="12"/>
      <c r="AT197" s="12"/>
      <c r="AU197" s="12"/>
      <c r="AV197" s="12"/>
      <c r="AW197" s="12"/>
      <c r="AX197" s="12"/>
      <c r="AY197" s="9"/>
      <c r="AZ197" s="12"/>
      <c r="BA197" s="12"/>
      <c r="BB197" s="9"/>
      <c r="BC197" s="12"/>
      <c r="BD197" s="12"/>
      <c r="BE197" s="12"/>
    </row>
    <row r="198" spans="1:57" ht="15.75" customHeight="1">
      <c r="A198" s="1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10"/>
      <c r="AE198" s="9"/>
      <c r="AF198" s="9"/>
      <c r="AG198" s="12"/>
      <c r="AH198" s="12"/>
      <c r="AI198" s="12"/>
      <c r="AJ198" s="12"/>
      <c r="AK198" s="9"/>
      <c r="AL198" s="12"/>
      <c r="AM198" s="12"/>
      <c r="AN198" s="12"/>
      <c r="AO198" s="12"/>
      <c r="AP198" s="12"/>
      <c r="AQ198" s="12"/>
      <c r="AR198" s="9"/>
      <c r="AS198" s="12"/>
      <c r="AT198" s="12"/>
      <c r="AU198" s="12"/>
      <c r="AV198" s="12"/>
      <c r="AW198" s="12"/>
      <c r="AX198" s="12"/>
      <c r="AY198" s="9"/>
      <c r="AZ198" s="12"/>
      <c r="BA198" s="12"/>
      <c r="BB198" s="9"/>
      <c r="BC198" s="12"/>
      <c r="BD198" s="12"/>
      <c r="BE198" s="12"/>
    </row>
    <row r="199" spans="1:57" ht="15.75" customHeight="1">
      <c r="A199" s="1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10"/>
      <c r="AE199" s="9"/>
      <c r="AF199" s="9"/>
      <c r="AG199" s="12"/>
      <c r="AH199" s="12"/>
      <c r="AI199" s="12"/>
      <c r="AJ199" s="12"/>
      <c r="AK199" s="9"/>
      <c r="AL199" s="12"/>
      <c r="AM199" s="12"/>
      <c r="AN199" s="12"/>
      <c r="AO199" s="12"/>
      <c r="AP199" s="12"/>
      <c r="AQ199" s="12"/>
      <c r="AR199" s="9"/>
      <c r="AS199" s="12"/>
      <c r="AT199" s="12"/>
      <c r="AU199" s="12"/>
      <c r="AV199" s="12"/>
      <c r="AW199" s="12"/>
      <c r="AX199" s="12"/>
      <c r="AY199" s="9"/>
      <c r="AZ199" s="12"/>
      <c r="BA199" s="12"/>
      <c r="BB199" s="9"/>
      <c r="BC199" s="12"/>
      <c r="BD199" s="12"/>
      <c r="BE199" s="12"/>
    </row>
    <row r="200" spans="1:57" ht="15.75" customHeight="1">
      <c r="A200" s="1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10"/>
      <c r="AE200" s="9"/>
      <c r="AF200" s="9"/>
      <c r="AG200" s="12"/>
      <c r="AH200" s="12"/>
      <c r="AI200" s="12"/>
      <c r="AJ200" s="12"/>
      <c r="AK200" s="9"/>
      <c r="AL200" s="12"/>
      <c r="AM200" s="12"/>
      <c r="AN200" s="12"/>
      <c r="AO200" s="12"/>
      <c r="AP200" s="12"/>
      <c r="AQ200" s="12"/>
      <c r="AR200" s="9"/>
      <c r="AS200" s="12"/>
      <c r="AT200" s="12"/>
      <c r="AU200" s="12"/>
      <c r="AV200" s="12"/>
      <c r="AW200" s="12"/>
      <c r="AX200" s="12"/>
      <c r="AY200" s="9"/>
      <c r="AZ200" s="12"/>
      <c r="BA200" s="12"/>
      <c r="BB200" s="9"/>
      <c r="BC200" s="12"/>
      <c r="BD200" s="12"/>
      <c r="BE200" s="12"/>
    </row>
    <row r="201" spans="1:57" ht="15.75" customHeight="1">
      <c r="A201" s="1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10"/>
      <c r="AE201" s="9"/>
      <c r="AF201" s="9"/>
      <c r="AG201" s="12"/>
      <c r="AH201" s="12"/>
      <c r="AI201" s="12"/>
      <c r="AJ201" s="12"/>
      <c r="AK201" s="9"/>
      <c r="AL201" s="12"/>
      <c r="AM201" s="12"/>
      <c r="AN201" s="12"/>
      <c r="AO201" s="12"/>
      <c r="AP201" s="12"/>
      <c r="AQ201" s="12"/>
      <c r="AR201" s="9"/>
      <c r="AS201" s="12"/>
      <c r="AT201" s="12"/>
      <c r="AU201" s="12"/>
      <c r="AV201" s="12"/>
      <c r="AW201" s="12"/>
      <c r="AX201" s="12"/>
      <c r="AY201" s="9"/>
      <c r="AZ201" s="12"/>
      <c r="BA201" s="12"/>
      <c r="BB201" s="9"/>
      <c r="BC201" s="12"/>
      <c r="BD201" s="12"/>
      <c r="BE201" s="12"/>
    </row>
    <row r="202" spans="1:57" ht="15.75" customHeight="1">
      <c r="A202" s="1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10"/>
      <c r="AE202" s="9"/>
      <c r="AF202" s="9"/>
      <c r="AG202" s="12"/>
      <c r="AH202" s="12"/>
      <c r="AI202" s="12"/>
      <c r="AJ202" s="12"/>
      <c r="AK202" s="9"/>
      <c r="AL202" s="12"/>
      <c r="AM202" s="12"/>
      <c r="AN202" s="12"/>
      <c r="AO202" s="12"/>
      <c r="AP202" s="12"/>
      <c r="AQ202" s="12"/>
      <c r="AR202" s="9"/>
      <c r="AS202" s="12"/>
      <c r="AT202" s="12"/>
      <c r="AU202" s="12"/>
      <c r="AV202" s="12"/>
      <c r="AW202" s="12"/>
      <c r="AX202" s="12"/>
      <c r="AY202" s="9"/>
      <c r="AZ202" s="12"/>
      <c r="BA202" s="12"/>
      <c r="BB202" s="9"/>
      <c r="BC202" s="12"/>
      <c r="BD202" s="12"/>
      <c r="BE202" s="12"/>
    </row>
    <row r="203" spans="1:57" ht="15.75" customHeight="1">
      <c r="A203" s="1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10"/>
      <c r="AE203" s="9"/>
      <c r="AF203" s="9"/>
      <c r="AG203" s="12"/>
      <c r="AH203" s="12"/>
      <c r="AI203" s="12"/>
      <c r="AJ203" s="12"/>
      <c r="AK203" s="9"/>
      <c r="AL203" s="12"/>
      <c r="AM203" s="12"/>
      <c r="AN203" s="12"/>
      <c r="AO203" s="12"/>
      <c r="AP203" s="12"/>
      <c r="AQ203" s="12"/>
      <c r="AR203" s="9"/>
      <c r="AS203" s="12"/>
      <c r="AT203" s="12"/>
      <c r="AU203" s="12"/>
      <c r="AV203" s="12"/>
      <c r="AW203" s="12"/>
      <c r="AX203" s="12"/>
      <c r="AY203" s="9"/>
      <c r="AZ203" s="12"/>
      <c r="BA203" s="12"/>
      <c r="BB203" s="9"/>
      <c r="BC203" s="12"/>
      <c r="BD203" s="12"/>
      <c r="BE203" s="12"/>
    </row>
    <row r="204" spans="1:57" ht="15.75" customHeight="1">
      <c r="A204" s="1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10"/>
      <c r="AE204" s="9"/>
      <c r="AF204" s="9"/>
      <c r="AG204" s="12"/>
      <c r="AH204" s="12"/>
      <c r="AI204" s="12"/>
      <c r="AJ204" s="12"/>
      <c r="AK204" s="9"/>
      <c r="AL204" s="12"/>
      <c r="AM204" s="12"/>
      <c r="AN204" s="12"/>
      <c r="AO204" s="12"/>
      <c r="AP204" s="12"/>
      <c r="AQ204" s="12"/>
      <c r="AR204" s="9"/>
      <c r="AS204" s="12"/>
      <c r="AT204" s="12"/>
      <c r="AU204" s="12"/>
      <c r="AV204" s="12"/>
      <c r="AW204" s="12"/>
      <c r="AX204" s="12"/>
      <c r="AY204" s="9"/>
      <c r="AZ204" s="12"/>
      <c r="BA204" s="12"/>
      <c r="BB204" s="9"/>
      <c r="BC204" s="12"/>
      <c r="BD204" s="12"/>
      <c r="BE204" s="12"/>
    </row>
    <row r="205" spans="1:57" ht="15.75" customHeight="1">
      <c r="A205" s="1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10"/>
      <c r="AE205" s="9"/>
      <c r="AF205" s="9"/>
      <c r="AG205" s="12"/>
      <c r="AH205" s="12"/>
      <c r="AI205" s="12"/>
      <c r="AJ205" s="12"/>
      <c r="AK205" s="9"/>
      <c r="AL205" s="12"/>
      <c r="AM205" s="12"/>
      <c r="AN205" s="12"/>
      <c r="AO205" s="12"/>
      <c r="AP205" s="12"/>
      <c r="AQ205" s="12"/>
      <c r="AR205" s="9"/>
      <c r="AS205" s="12"/>
      <c r="AT205" s="12"/>
      <c r="AU205" s="12"/>
      <c r="AV205" s="12"/>
      <c r="AW205" s="12"/>
      <c r="AX205" s="12"/>
      <c r="AY205" s="9"/>
      <c r="AZ205" s="12"/>
      <c r="BA205" s="12"/>
      <c r="BB205" s="9"/>
      <c r="BC205" s="12"/>
      <c r="BD205" s="12"/>
      <c r="BE205" s="12"/>
    </row>
    <row r="206" spans="1:57" ht="15.75" customHeight="1">
      <c r="A206" s="1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10"/>
      <c r="AE206" s="9"/>
      <c r="AF206" s="9"/>
      <c r="AG206" s="12"/>
      <c r="AH206" s="12"/>
      <c r="AI206" s="12"/>
      <c r="AJ206" s="12"/>
      <c r="AK206" s="9"/>
      <c r="AL206" s="12"/>
      <c r="AM206" s="12"/>
      <c r="AN206" s="12"/>
      <c r="AO206" s="12"/>
      <c r="AP206" s="12"/>
      <c r="AQ206" s="12"/>
      <c r="AR206" s="9"/>
      <c r="AS206" s="12"/>
      <c r="AT206" s="12"/>
      <c r="AU206" s="12"/>
      <c r="AV206" s="12"/>
      <c r="AW206" s="12"/>
      <c r="AX206" s="12"/>
      <c r="AY206" s="9"/>
      <c r="AZ206" s="12"/>
      <c r="BA206" s="12"/>
      <c r="BB206" s="9"/>
      <c r="BC206" s="12"/>
      <c r="BD206" s="12"/>
      <c r="BE206" s="12"/>
    </row>
    <row r="207" spans="1:57" ht="15.75" customHeight="1">
      <c r="A207" s="1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10"/>
      <c r="AE207" s="9"/>
      <c r="AF207" s="9"/>
      <c r="AG207" s="12"/>
      <c r="AH207" s="12"/>
      <c r="AI207" s="12"/>
      <c r="AJ207" s="12"/>
      <c r="AK207" s="9"/>
      <c r="AL207" s="12"/>
      <c r="AM207" s="12"/>
      <c r="AN207" s="12"/>
      <c r="AO207" s="12"/>
      <c r="AP207" s="12"/>
      <c r="AQ207" s="12"/>
      <c r="AR207" s="9"/>
      <c r="AS207" s="12"/>
      <c r="AT207" s="12"/>
      <c r="AU207" s="12"/>
      <c r="AV207" s="12"/>
      <c r="AW207" s="12"/>
      <c r="AX207" s="12"/>
      <c r="AY207" s="9"/>
      <c r="AZ207" s="12"/>
      <c r="BA207" s="12"/>
      <c r="BB207" s="9"/>
      <c r="BC207" s="12"/>
      <c r="BD207" s="12"/>
      <c r="BE207" s="12"/>
    </row>
    <row r="208" spans="1:57" ht="15.75" customHeight="1">
      <c r="A208" s="1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10"/>
      <c r="AE208" s="9"/>
      <c r="AF208" s="9"/>
      <c r="AG208" s="12"/>
      <c r="AH208" s="12"/>
      <c r="AI208" s="12"/>
      <c r="AJ208" s="12"/>
      <c r="AK208" s="9"/>
      <c r="AL208" s="12"/>
      <c r="AM208" s="12"/>
      <c r="AN208" s="12"/>
      <c r="AO208" s="12"/>
      <c r="AP208" s="12"/>
      <c r="AQ208" s="12"/>
      <c r="AR208" s="9"/>
      <c r="AS208" s="12"/>
      <c r="AT208" s="12"/>
      <c r="AU208" s="12"/>
      <c r="AV208" s="12"/>
      <c r="AW208" s="12"/>
      <c r="AX208" s="12"/>
      <c r="AY208" s="9"/>
      <c r="AZ208" s="12"/>
      <c r="BA208" s="12"/>
      <c r="BB208" s="9"/>
      <c r="BC208" s="12"/>
      <c r="BD208" s="12"/>
      <c r="BE208" s="12"/>
    </row>
    <row r="209" spans="1:57" ht="15.75" customHeight="1">
      <c r="A209" s="1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10"/>
      <c r="AE209" s="9"/>
      <c r="AF209" s="9"/>
      <c r="AG209" s="12"/>
      <c r="AH209" s="12"/>
      <c r="AI209" s="12"/>
      <c r="AJ209" s="12"/>
      <c r="AK209" s="9"/>
      <c r="AL209" s="12"/>
      <c r="AM209" s="12"/>
      <c r="AN209" s="12"/>
      <c r="AO209" s="12"/>
      <c r="AP209" s="12"/>
      <c r="AQ209" s="12"/>
      <c r="AR209" s="9"/>
      <c r="AS209" s="12"/>
      <c r="AT209" s="12"/>
      <c r="AU209" s="12"/>
      <c r="AV209" s="12"/>
      <c r="AW209" s="12"/>
      <c r="AX209" s="12"/>
      <c r="AY209" s="9"/>
      <c r="AZ209" s="12"/>
      <c r="BA209" s="12"/>
      <c r="BB209" s="9"/>
      <c r="BC209" s="12"/>
      <c r="BD209" s="12"/>
      <c r="BE209" s="12"/>
    </row>
    <row r="210" spans="1:57" ht="15.75" customHeight="1">
      <c r="A210" s="1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10"/>
      <c r="AE210" s="9"/>
      <c r="AF210" s="9"/>
      <c r="AG210" s="12"/>
      <c r="AH210" s="12"/>
      <c r="AI210" s="12"/>
      <c r="AJ210" s="12"/>
      <c r="AK210" s="9"/>
      <c r="AL210" s="12"/>
      <c r="AM210" s="12"/>
      <c r="AN210" s="12"/>
      <c r="AO210" s="12"/>
      <c r="AP210" s="12"/>
      <c r="AQ210" s="12"/>
      <c r="AR210" s="9"/>
      <c r="AS210" s="12"/>
      <c r="AT210" s="12"/>
      <c r="AU210" s="12"/>
      <c r="AV210" s="12"/>
      <c r="AW210" s="12"/>
      <c r="AX210" s="12"/>
      <c r="AY210" s="9"/>
      <c r="AZ210" s="12"/>
      <c r="BA210" s="12"/>
      <c r="BB210" s="9"/>
      <c r="BC210" s="12"/>
      <c r="BD210" s="12"/>
      <c r="BE210" s="12"/>
    </row>
    <row r="211" spans="1:57" ht="15.75" customHeight="1">
      <c r="A211" s="1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10"/>
      <c r="AE211" s="9"/>
      <c r="AF211" s="9"/>
      <c r="AG211" s="12"/>
      <c r="AH211" s="12"/>
      <c r="AI211" s="12"/>
      <c r="AJ211" s="12"/>
      <c r="AK211" s="9"/>
      <c r="AL211" s="12"/>
      <c r="AM211" s="12"/>
      <c r="AN211" s="12"/>
      <c r="AO211" s="12"/>
      <c r="AP211" s="12"/>
      <c r="AQ211" s="12"/>
      <c r="AR211" s="9"/>
      <c r="AS211" s="12"/>
      <c r="AT211" s="12"/>
      <c r="AU211" s="12"/>
      <c r="AV211" s="12"/>
      <c r="AW211" s="12"/>
      <c r="AX211" s="12"/>
      <c r="AY211" s="9"/>
      <c r="AZ211" s="12"/>
      <c r="BA211" s="12"/>
      <c r="BB211" s="9"/>
      <c r="BC211" s="12"/>
      <c r="BD211" s="12"/>
      <c r="BE211" s="12"/>
    </row>
    <row r="212" spans="1:57" ht="15.75" customHeight="1">
      <c r="A212" s="1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10"/>
      <c r="AE212" s="9"/>
      <c r="AF212" s="9"/>
      <c r="AG212" s="12"/>
      <c r="AH212" s="12"/>
      <c r="AI212" s="12"/>
      <c r="AJ212" s="12"/>
      <c r="AK212" s="9"/>
      <c r="AL212" s="12"/>
      <c r="AM212" s="12"/>
      <c r="AN212" s="12"/>
      <c r="AO212" s="12"/>
      <c r="AP212" s="12"/>
      <c r="AQ212" s="12"/>
      <c r="AR212" s="9"/>
      <c r="AS212" s="12"/>
      <c r="AT212" s="12"/>
      <c r="AU212" s="12"/>
      <c r="AV212" s="12"/>
      <c r="AW212" s="12"/>
      <c r="AX212" s="12"/>
      <c r="AY212" s="9"/>
      <c r="AZ212" s="12"/>
      <c r="BA212" s="12"/>
      <c r="BB212" s="9"/>
      <c r="BC212" s="12"/>
      <c r="BD212" s="12"/>
      <c r="BE212" s="12"/>
    </row>
    <row r="213" spans="1:57" ht="15.75" customHeight="1">
      <c r="A213" s="1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10"/>
      <c r="AE213" s="9"/>
      <c r="AF213" s="9"/>
      <c r="AG213" s="12"/>
      <c r="AH213" s="12"/>
      <c r="AI213" s="12"/>
      <c r="AJ213" s="12"/>
      <c r="AK213" s="9"/>
      <c r="AL213" s="12"/>
      <c r="AM213" s="12"/>
      <c r="AN213" s="12"/>
      <c r="AO213" s="12"/>
      <c r="AP213" s="12"/>
      <c r="AQ213" s="12"/>
      <c r="AR213" s="9"/>
      <c r="AS213" s="12"/>
      <c r="AT213" s="12"/>
      <c r="AU213" s="12"/>
      <c r="AV213" s="12"/>
      <c r="AW213" s="12"/>
      <c r="AX213" s="12"/>
      <c r="AY213" s="9"/>
      <c r="AZ213" s="12"/>
      <c r="BA213" s="12"/>
      <c r="BB213" s="9"/>
      <c r="BC213" s="12"/>
      <c r="BD213" s="12"/>
      <c r="BE213" s="12"/>
    </row>
    <row r="214" spans="1:57" ht="15.75" customHeight="1">
      <c r="A214" s="1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10"/>
      <c r="AE214" s="9"/>
      <c r="AF214" s="9"/>
      <c r="AG214" s="12"/>
      <c r="AH214" s="12"/>
      <c r="AI214" s="12"/>
      <c r="AJ214" s="12"/>
      <c r="AK214" s="9"/>
      <c r="AL214" s="12"/>
      <c r="AM214" s="12"/>
      <c r="AN214" s="12"/>
      <c r="AO214" s="12"/>
      <c r="AP214" s="12"/>
      <c r="AQ214" s="12"/>
      <c r="AR214" s="9"/>
      <c r="AS214" s="12"/>
      <c r="AT214" s="12"/>
      <c r="AU214" s="12"/>
      <c r="AV214" s="12"/>
      <c r="AW214" s="12"/>
      <c r="AX214" s="12"/>
      <c r="AY214" s="9"/>
      <c r="AZ214" s="12"/>
      <c r="BA214" s="12"/>
      <c r="BB214" s="9"/>
      <c r="BC214" s="12"/>
      <c r="BD214" s="12"/>
      <c r="BE214" s="12"/>
    </row>
    <row r="215" spans="1:57" ht="15.75" customHeight="1">
      <c r="A215" s="1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10"/>
      <c r="AE215" s="9"/>
      <c r="AF215" s="9"/>
      <c r="AG215" s="12"/>
      <c r="AH215" s="12"/>
      <c r="AI215" s="12"/>
      <c r="AJ215" s="12"/>
      <c r="AK215" s="9"/>
      <c r="AL215" s="12"/>
      <c r="AM215" s="12"/>
      <c r="AN215" s="12"/>
      <c r="AO215" s="12"/>
      <c r="AP215" s="12"/>
      <c r="AQ215" s="12"/>
      <c r="AR215" s="9"/>
      <c r="AS215" s="12"/>
      <c r="AT215" s="12"/>
      <c r="AU215" s="12"/>
      <c r="AV215" s="12"/>
      <c r="AW215" s="12"/>
      <c r="AX215" s="12"/>
      <c r="AY215" s="9"/>
      <c r="AZ215" s="12"/>
      <c r="BA215" s="12"/>
      <c r="BB215" s="9"/>
      <c r="BC215" s="12"/>
      <c r="BD215" s="12"/>
      <c r="BE215" s="12"/>
    </row>
    <row r="216" spans="1:57" ht="15.75" customHeight="1">
      <c r="A216" s="1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10"/>
      <c r="AE216" s="9"/>
      <c r="AF216" s="9"/>
      <c r="AG216" s="12"/>
      <c r="AH216" s="12"/>
      <c r="AI216" s="12"/>
      <c r="AJ216" s="12"/>
      <c r="AK216" s="9"/>
      <c r="AL216" s="12"/>
      <c r="AM216" s="12"/>
      <c r="AN216" s="12"/>
      <c r="AO216" s="12"/>
      <c r="AP216" s="12"/>
      <c r="AQ216" s="12"/>
      <c r="AR216" s="9"/>
      <c r="AS216" s="12"/>
      <c r="AT216" s="12"/>
      <c r="AU216" s="12"/>
      <c r="AV216" s="12"/>
      <c r="AW216" s="12"/>
      <c r="AX216" s="12"/>
      <c r="AY216" s="9"/>
      <c r="AZ216" s="12"/>
      <c r="BA216" s="12"/>
      <c r="BB216" s="9"/>
      <c r="BC216" s="12"/>
      <c r="BD216" s="12"/>
      <c r="BE216" s="12"/>
    </row>
    <row r="217" spans="1:57" ht="15.75" customHeight="1">
      <c r="A217" s="1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10"/>
      <c r="AE217" s="9"/>
      <c r="AF217" s="9"/>
      <c r="AG217" s="12"/>
      <c r="AH217" s="12"/>
      <c r="AI217" s="12"/>
      <c r="AJ217" s="12"/>
      <c r="AK217" s="9"/>
      <c r="AL217" s="12"/>
      <c r="AM217" s="12"/>
      <c r="AN217" s="12"/>
      <c r="AO217" s="12"/>
      <c r="AP217" s="12"/>
      <c r="AQ217" s="12"/>
      <c r="AR217" s="9"/>
      <c r="AS217" s="12"/>
      <c r="AT217" s="12"/>
      <c r="AU217" s="12"/>
      <c r="AV217" s="12"/>
      <c r="AW217" s="12"/>
      <c r="AX217" s="12"/>
      <c r="AY217" s="9"/>
      <c r="AZ217" s="12"/>
      <c r="BA217" s="12"/>
      <c r="BB217" s="9"/>
      <c r="BC217" s="12"/>
      <c r="BD217" s="12"/>
      <c r="BE217" s="12"/>
    </row>
    <row r="218" spans="1:57" ht="15.75" customHeight="1">
      <c r="A218" s="1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10"/>
      <c r="AE218" s="9"/>
      <c r="AF218" s="9"/>
      <c r="AG218" s="12"/>
      <c r="AH218" s="12"/>
      <c r="AI218" s="12"/>
      <c r="AJ218" s="12"/>
      <c r="AK218" s="9"/>
      <c r="AL218" s="12"/>
      <c r="AM218" s="12"/>
      <c r="AN218" s="12"/>
      <c r="AO218" s="12"/>
      <c r="AP218" s="12"/>
      <c r="AQ218" s="12"/>
      <c r="AR218" s="9"/>
      <c r="AS218" s="12"/>
      <c r="AT218" s="12"/>
      <c r="AU218" s="12"/>
      <c r="AV218" s="12"/>
      <c r="AW218" s="12"/>
      <c r="AX218" s="12"/>
      <c r="AY218" s="9"/>
      <c r="AZ218" s="12"/>
      <c r="BA218" s="12"/>
      <c r="BB218" s="9"/>
      <c r="BC218" s="12"/>
      <c r="BD218" s="12"/>
      <c r="BE218" s="12"/>
    </row>
    <row r="219" spans="1:57" ht="15.75" customHeight="1">
      <c r="A219" s="1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10"/>
      <c r="AE219" s="9"/>
      <c r="AF219" s="9"/>
      <c r="AG219" s="12"/>
      <c r="AH219" s="12"/>
      <c r="AI219" s="12"/>
      <c r="AJ219" s="12"/>
      <c r="AK219" s="9"/>
      <c r="AL219" s="12"/>
      <c r="AM219" s="12"/>
      <c r="AN219" s="12"/>
      <c r="AO219" s="12"/>
      <c r="AP219" s="12"/>
      <c r="AQ219" s="12"/>
      <c r="AR219" s="9"/>
      <c r="AS219" s="12"/>
      <c r="AT219" s="12"/>
      <c r="AU219" s="12"/>
      <c r="AV219" s="12"/>
      <c r="AW219" s="12"/>
      <c r="AX219" s="12"/>
      <c r="AY219" s="9"/>
      <c r="AZ219" s="12"/>
      <c r="BA219" s="12"/>
      <c r="BB219" s="9"/>
      <c r="BC219" s="12"/>
      <c r="BD219" s="12"/>
      <c r="BE219" s="12"/>
    </row>
    <row r="220" spans="1:57" ht="15.75" customHeight="1">
      <c r="A220" s="1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10"/>
      <c r="AE220" s="9"/>
      <c r="AF220" s="9"/>
      <c r="AG220" s="12"/>
      <c r="AH220" s="12"/>
      <c r="AI220" s="12"/>
      <c r="AJ220" s="12"/>
      <c r="AK220" s="9"/>
      <c r="AL220" s="12"/>
      <c r="AM220" s="12"/>
      <c r="AN220" s="12"/>
      <c r="AO220" s="12"/>
      <c r="AP220" s="12"/>
      <c r="AQ220" s="12"/>
      <c r="AR220" s="9"/>
      <c r="AS220" s="12"/>
      <c r="AT220" s="12"/>
      <c r="AU220" s="12"/>
      <c r="AV220" s="12"/>
      <c r="AW220" s="12"/>
      <c r="AX220" s="12"/>
      <c r="AY220" s="9"/>
      <c r="AZ220" s="12"/>
      <c r="BA220" s="12"/>
      <c r="BB220" s="9"/>
      <c r="BC220" s="12"/>
      <c r="BD220" s="12"/>
      <c r="BE220" s="12"/>
    </row>
    <row r="221" spans="1:57" ht="15.75" customHeight="1">
      <c r="A221" s="1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10"/>
      <c r="AE221" s="9"/>
      <c r="AF221" s="9"/>
      <c r="AG221" s="12"/>
      <c r="AH221" s="12"/>
      <c r="AI221" s="12"/>
      <c r="AJ221" s="12"/>
      <c r="AK221" s="9"/>
      <c r="AL221" s="12"/>
      <c r="AM221" s="12"/>
      <c r="AN221" s="12"/>
      <c r="AO221" s="12"/>
      <c r="AP221" s="12"/>
      <c r="AQ221" s="12"/>
      <c r="AR221" s="9"/>
      <c r="AS221" s="12"/>
      <c r="AT221" s="12"/>
      <c r="AU221" s="12"/>
      <c r="AV221" s="12"/>
      <c r="AW221" s="12"/>
      <c r="AX221" s="12"/>
      <c r="AY221" s="9"/>
      <c r="AZ221" s="12"/>
      <c r="BA221" s="12"/>
      <c r="BB221" s="9"/>
      <c r="BC221" s="12"/>
      <c r="BD221" s="12"/>
      <c r="BE221" s="12"/>
    </row>
    <row r="222" spans="1:57" ht="15.75" customHeight="1">
      <c r="A222" s="1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10"/>
      <c r="AE222" s="9"/>
      <c r="AF222" s="9"/>
      <c r="AG222" s="12"/>
      <c r="AH222" s="12"/>
      <c r="AI222" s="12"/>
      <c r="AJ222" s="12"/>
      <c r="AK222" s="9"/>
      <c r="AL222" s="12"/>
      <c r="AM222" s="12"/>
      <c r="AN222" s="12"/>
      <c r="AO222" s="12"/>
      <c r="AP222" s="12"/>
      <c r="AQ222" s="12"/>
      <c r="AR222" s="9"/>
      <c r="AS222" s="12"/>
      <c r="AT222" s="12"/>
      <c r="AU222" s="12"/>
      <c r="AV222" s="12"/>
      <c r="AW222" s="12"/>
      <c r="AX222" s="12"/>
      <c r="AY222" s="9"/>
      <c r="AZ222" s="12"/>
      <c r="BA222" s="12"/>
      <c r="BB222" s="9"/>
      <c r="BC222" s="12"/>
      <c r="BD222" s="12"/>
      <c r="BE222" s="12"/>
    </row>
    <row r="223" spans="1:57" ht="15.75" customHeight="1">
      <c r="A223" s="1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10"/>
      <c r="AE223" s="9"/>
      <c r="AF223" s="9"/>
      <c r="AG223" s="12"/>
      <c r="AH223" s="12"/>
      <c r="AI223" s="12"/>
      <c r="AJ223" s="12"/>
      <c r="AK223" s="9"/>
      <c r="AL223" s="12"/>
      <c r="AM223" s="12"/>
      <c r="AN223" s="12"/>
      <c r="AO223" s="12"/>
      <c r="AP223" s="12"/>
      <c r="AQ223" s="12"/>
      <c r="AR223" s="9"/>
      <c r="AS223" s="12"/>
      <c r="AT223" s="12"/>
      <c r="AU223" s="12"/>
      <c r="AV223" s="12"/>
      <c r="AW223" s="12"/>
      <c r="AX223" s="12"/>
      <c r="AY223" s="9"/>
      <c r="AZ223" s="12"/>
      <c r="BA223" s="12"/>
      <c r="BB223" s="9"/>
      <c r="BC223" s="12"/>
      <c r="BD223" s="12"/>
      <c r="BE223" s="12"/>
    </row>
    <row r="224" spans="1:57" ht="15.75" customHeight="1">
      <c r="A224" s="1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10"/>
      <c r="AE224" s="9"/>
      <c r="AF224" s="9"/>
      <c r="AG224" s="12"/>
      <c r="AH224" s="12"/>
      <c r="AI224" s="12"/>
      <c r="AJ224" s="12"/>
      <c r="AK224" s="9"/>
      <c r="AL224" s="12"/>
      <c r="AM224" s="12"/>
      <c r="AN224" s="12"/>
      <c r="AO224" s="12"/>
      <c r="AP224" s="12"/>
      <c r="AQ224" s="12"/>
      <c r="AR224" s="9"/>
      <c r="AS224" s="12"/>
      <c r="AT224" s="12"/>
      <c r="AU224" s="12"/>
      <c r="AV224" s="12"/>
      <c r="AW224" s="12"/>
      <c r="AX224" s="12"/>
      <c r="AY224" s="9"/>
      <c r="AZ224" s="12"/>
      <c r="BA224" s="12"/>
      <c r="BB224" s="9"/>
      <c r="BC224" s="12"/>
      <c r="BD224" s="12"/>
      <c r="BE224" s="12"/>
    </row>
    <row r="225" spans="1:57" ht="15.75" customHeight="1">
      <c r="A225" s="1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10"/>
      <c r="AE225" s="9"/>
      <c r="AF225" s="9"/>
      <c r="AG225" s="12"/>
      <c r="AH225" s="12"/>
      <c r="AI225" s="12"/>
      <c r="AJ225" s="12"/>
      <c r="AK225" s="9"/>
      <c r="AL225" s="12"/>
      <c r="AM225" s="12"/>
      <c r="AN225" s="12"/>
      <c r="AO225" s="12"/>
      <c r="AP225" s="12"/>
      <c r="AQ225" s="12"/>
      <c r="AR225" s="9"/>
      <c r="AS225" s="12"/>
      <c r="AT225" s="12"/>
      <c r="AU225" s="12"/>
      <c r="AV225" s="12"/>
      <c r="AW225" s="12"/>
      <c r="AX225" s="12"/>
      <c r="AY225" s="9"/>
      <c r="AZ225" s="12"/>
      <c r="BA225" s="12"/>
      <c r="BB225" s="9"/>
      <c r="BC225" s="12"/>
      <c r="BD225" s="12"/>
      <c r="BE225" s="12"/>
    </row>
    <row r="226" spans="1:57" ht="15.75" customHeight="1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10"/>
      <c r="AE226" s="9"/>
      <c r="AF226" s="9"/>
      <c r="AG226" s="12"/>
      <c r="AH226" s="12"/>
      <c r="AI226" s="12"/>
      <c r="AJ226" s="12"/>
      <c r="AK226" s="9"/>
      <c r="AL226" s="12"/>
      <c r="AM226" s="12"/>
      <c r="AN226" s="12"/>
      <c r="AO226" s="12"/>
      <c r="AP226" s="12"/>
      <c r="AQ226" s="12"/>
      <c r="AR226" s="9"/>
      <c r="AS226" s="12"/>
      <c r="AT226" s="12"/>
      <c r="AU226" s="12"/>
      <c r="AV226" s="12"/>
      <c r="AW226" s="12"/>
      <c r="AX226" s="12"/>
      <c r="AY226" s="9"/>
      <c r="AZ226" s="12"/>
      <c r="BA226" s="12"/>
      <c r="BB226" s="9"/>
      <c r="BC226" s="12"/>
      <c r="BD226" s="12"/>
      <c r="BE226" s="12"/>
    </row>
    <row r="227" spans="1:57" ht="15.75" customHeight="1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10"/>
      <c r="AE227" s="9"/>
      <c r="AF227" s="9"/>
      <c r="AG227" s="12"/>
      <c r="AH227" s="12"/>
      <c r="AI227" s="12"/>
      <c r="AJ227" s="12"/>
      <c r="AK227" s="9"/>
      <c r="AL227" s="12"/>
      <c r="AM227" s="12"/>
      <c r="AN227" s="12"/>
      <c r="AO227" s="12"/>
      <c r="AP227" s="12"/>
      <c r="AQ227" s="12"/>
      <c r="AR227" s="9"/>
      <c r="AS227" s="12"/>
      <c r="AT227" s="12"/>
      <c r="AU227" s="12"/>
      <c r="AV227" s="12"/>
      <c r="AW227" s="12"/>
      <c r="AX227" s="12"/>
      <c r="AY227" s="9"/>
      <c r="AZ227" s="12"/>
      <c r="BA227" s="12"/>
      <c r="BB227" s="9"/>
      <c r="BC227" s="12"/>
      <c r="BD227" s="12"/>
      <c r="BE227" s="12"/>
    </row>
    <row r="228" spans="1:57" ht="15.75" customHeight="1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10"/>
      <c r="AE228" s="9"/>
      <c r="AF228" s="9"/>
      <c r="AG228" s="12"/>
      <c r="AH228" s="12"/>
      <c r="AI228" s="12"/>
      <c r="AJ228" s="12"/>
      <c r="AK228" s="9"/>
      <c r="AL228" s="12"/>
      <c r="AM228" s="12"/>
      <c r="AN228" s="12"/>
      <c r="AO228" s="12"/>
      <c r="AP228" s="12"/>
      <c r="AQ228" s="12"/>
      <c r="AR228" s="9"/>
      <c r="AS228" s="12"/>
      <c r="AT228" s="12"/>
      <c r="AU228" s="12"/>
      <c r="AV228" s="12"/>
      <c r="AW228" s="12"/>
      <c r="AX228" s="12"/>
      <c r="AY228" s="9"/>
      <c r="AZ228" s="12"/>
      <c r="BA228" s="12"/>
      <c r="BB228" s="9"/>
      <c r="BC228" s="12"/>
      <c r="BD228" s="12"/>
      <c r="BE228" s="12"/>
    </row>
    <row r="229" spans="1:57" ht="15.75" customHeight="1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10"/>
      <c r="AE229" s="9"/>
      <c r="AF229" s="9"/>
      <c r="AG229" s="12"/>
      <c r="AH229" s="12"/>
      <c r="AI229" s="12"/>
      <c r="AJ229" s="12"/>
      <c r="AK229" s="9"/>
      <c r="AL229" s="12"/>
      <c r="AM229" s="12"/>
      <c r="AN229" s="12"/>
      <c r="AO229" s="12"/>
      <c r="AP229" s="12"/>
      <c r="AQ229" s="12"/>
      <c r="AR229" s="9"/>
      <c r="AS229" s="12"/>
      <c r="AT229" s="12"/>
      <c r="AU229" s="12"/>
      <c r="AV229" s="12"/>
      <c r="AW229" s="12"/>
      <c r="AX229" s="12"/>
      <c r="AY229" s="9"/>
      <c r="AZ229" s="12"/>
      <c r="BA229" s="12"/>
      <c r="BB229" s="9"/>
      <c r="BC229" s="12"/>
      <c r="BD229" s="12"/>
      <c r="BE229" s="12"/>
    </row>
    <row r="230" spans="1:57" ht="15.75" customHeight="1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10"/>
      <c r="AE230" s="9"/>
      <c r="AF230" s="9"/>
      <c r="AG230" s="12"/>
      <c r="AH230" s="12"/>
      <c r="AI230" s="12"/>
      <c r="AJ230" s="12"/>
      <c r="AK230" s="9"/>
      <c r="AL230" s="12"/>
      <c r="AM230" s="12"/>
      <c r="AN230" s="12"/>
      <c r="AO230" s="12"/>
      <c r="AP230" s="12"/>
      <c r="AQ230" s="12"/>
      <c r="AR230" s="9"/>
      <c r="AS230" s="12"/>
      <c r="AT230" s="12"/>
      <c r="AU230" s="12"/>
      <c r="AV230" s="12"/>
      <c r="AW230" s="12"/>
      <c r="AX230" s="12"/>
      <c r="AY230" s="9"/>
      <c r="AZ230" s="12"/>
      <c r="BA230" s="12"/>
      <c r="BB230" s="9"/>
      <c r="BC230" s="12"/>
      <c r="BD230" s="12"/>
      <c r="BE230" s="12"/>
    </row>
    <row r="231" spans="1:57" ht="15.75" customHeight="1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10"/>
      <c r="AE231" s="9"/>
      <c r="AF231" s="9"/>
      <c r="AG231" s="12"/>
      <c r="AH231" s="12"/>
      <c r="AI231" s="12"/>
      <c r="AJ231" s="12"/>
      <c r="AK231" s="9"/>
      <c r="AL231" s="12"/>
      <c r="AM231" s="12"/>
      <c r="AN231" s="12"/>
      <c r="AO231" s="12"/>
      <c r="AP231" s="12"/>
      <c r="AQ231" s="12"/>
      <c r="AR231" s="9"/>
      <c r="AS231" s="12"/>
      <c r="AT231" s="12"/>
      <c r="AU231" s="12"/>
      <c r="AV231" s="12"/>
      <c r="AW231" s="12"/>
      <c r="AX231" s="12"/>
      <c r="AY231" s="9"/>
      <c r="AZ231" s="12"/>
      <c r="BA231" s="12"/>
      <c r="BB231" s="9"/>
      <c r="BC231" s="12"/>
      <c r="BD231" s="12"/>
      <c r="BE231" s="12"/>
    </row>
    <row r="232" spans="1:57" ht="15.75" customHeight="1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10"/>
      <c r="AE232" s="9"/>
      <c r="AF232" s="9"/>
      <c r="AG232" s="12"/>
      <c r="AH232" s="12"/>
      <c r="AI232" s="12"/>
      <c r="AJ232" s="12"/>
      <c r="AK232" s="9"/>
      <c r="AL232" s="12"/>
      <c r="AM232" s="12"/>
      <c r="AN232" s="12"/>
      <c r="AO232" s="12"/>
      <c r="AP232" s="12"/>
      <c r="AQ232" s="12"/>
      <c r="AR232" s="9"/>
      <c r="AS232" s="12"/>
      <c r="AT232" s="12"/>
      <c r="AU232" s="12"/>
      <c r="AV232" s="12"/>
      <c r="AW232" s="12"/>
      <c r="AX232" s="12"/>
      <c r="AY232" s="9"/>
      <c r="AZ232" s="12"/>
      <c r="BA232" s="12"/>
      <c r="BB232" s="9"/>
      <c r="BC232" s="12"/>
      <c r="BD232" s="12"/>
      <c r="BE232" s="12"/>
    </row>
    <row r="233" spans="1:57" ht="15.75" customHeight="1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10"/>
      <c r="AE233" s="9"/>
      <c r="AF233" s="9"/>
      <c r="AG233" s="12"/>
      <c r="AH233" s="12"/>
      <c r="AI233" s="12"/>
      <c r="AJ233" s="12"/>
      <c r="AK233" s="9"/>
      <c r="AL233" s="12"/>
      <c r="AM233" s="12"/>
      <c r="AN233" s="12"/>
      <c r="AO233" s="12"/>
      <c r="AP233" s="12"/>
      <c r="AQ233" s="12"/>
      <c r="AR233" s="9"/>
      <c r="AS233" s="12"/>
      <c r="AT233" s="12"/>
      <c r="AU233" s="12"/>
      <c r="AV233" s="12"/>
      <c r="AW233" s="12"/>
      <c r="AX233" s="12"/>
      <c r="AY233" s="9"/>
      <c r="AZ233" s="12"/>
      <c r="BA233" s="12"/>
      <c r="BB233" s="9"/>
      <c r="BC233" s="12"/>
      <c r="BD233" s="12"/>
      <c r="BE233" s="12"/>
    </row>
    <row r="234" spans="1:57" ht="15.75" customHeight="1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10"/>
      <c r="AE234" s="9"/>
      <c r="AF234" s="9"/>
      <c r="AG234" s="12"/>
      <c r="AH234" s="12"/>
      <c r="AI234" s="12"/>
      <c r="AJ234" s="12"/>
      <c r="AK234" s="9"/>
      <c r="AL234" s="12"/>
      <c r="AM234" s="12"/>
      <c r="AN234" s="12"/>
      <c r="AO234" s="12"/>
      <c r="AP234" s="12"/>
      <c r="AQ234" s="12"/>
      <c r="AR234" s="9"/>
      <c r="AS234" s="12"/>
      <c r="AT234" s="12"/>
      <c r="AU234" s="12"/>
      <c r="AV234" s="12"/>
      <c r="AW234" s="12"/>
      <c r="AX234" s="12"/>
      <c r="AY234" s="9"/>
      <c r="AZ234" s="12"/>
      <c r="BA234" s="12"/>
      <c r="BB234" s="9"/>
      <c r="BC234" s="12"/>
      <c r="BD234" s="12"/>
      <c r="BE234" s="12"/>
    </row>
    <row r="235" spans="1:57" ht="15.75" customHeight="1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10"/>
      <c r="AE235" s="9"/>
      <c r="AF235" s="9"/>
      <c r="AG235" s="12"/>
      <c r="AH235" s="12"/>
      <c r="AI235" s="12"/>
      <c r="AJ235" s="12"/>
      <c r="AK235" s="9"/>
      <c r="AL235" s="12"/>
      <c r="AM235" s="12"/>
      <c r="AN235" s="12"/>
      <c r="AO235" s="12"/>
      <c r="AP235" s="12"/>
      <c r="AQ235" s="12"/>
      <c r="AR235" s="9"/>
      <c r="AS235" s="12"/>
      <c r="AT235" s="12"/>
      <c r="AU235" s="12"/>
      <c r="AV235" s="12"/>
      <c r="AW235" s="12"/>
      <c r="AX235" s="12"/>
      <c r="AY235" s="9"/>
      <c r="AZ235" s="12"/>
      <c r="BA235" s="12"/>
      <c r="BB235" s="9"/>
      <c r="BC235" s="12"/>
      <c r="BD235" s="12"/>
      <c r="BE235" s="12"/>
    </row>
    <row r="236" spans="1:57" ht="15.75" customHeight="1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10"/>
      <c r="AE236" s="9"/>
      <c r="AF236" s="9"/>
      <c r="AG236" s="12"/>
      <c r="AH236" s="12"/>
      <c r="AI236" s="12"/>
      <c r="AJ236" s="12"/>
      <c r="AK236" s="9"/>
      <c r="AL236" s="12"/>
      <c r="AM236" s="12"/>
      <c r="AN236" s="12"/>
      <c r="AO236" s="12"/>
      <c r="AP236" s="12"/>
      <c r="AQ236" s="12"/>
      <c r="AR236" s="9"/>
      <c r="AS236" s="12"/>
      <c r="AT236" s="12"/>
      <c r="AU236" s="12"/>
      <c r="AV236" s="12"/>
      <c r="AW236" s="12"/>
      <c r="AX236" s="12"/>
      <c r="AY236" s="9"/>
      <c r="AZ236" s="12"/>
      <c r="BA236" s="12"/>
      <c r="BB236" s="9"/>
      <c r="BC236" s="12"/>
      <c r="BD236" s="12"/>
      <c r="BE236" s="12"/>
    </row>
    <row r="237" spans="1:57" ht="15.75" customHeight="1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10"/>
      <c r="AE237" s="9"/>
      <c r="AF237" s="9"/>
      <c r="AG237" s="12"/>
      <c r="AH237" s="12"/>
      <c r="AI237" s="12"/>
      <c r="AJ237" s="12"/>
      <c r="AK237" s="9"/>
      <c r="AL237" s="12"/>
      <c r="AM237" s="12"/>
      <c r="AN237" s="12"/>
      <c r="AO237" s="12"/>
      <c r="AP237" s="12"/>
      <c r="AQ237" s="12"/>
      <c r="AR237" s="9"/>
      <c r="AS237" s="12"/>
      <c r="AT237" s="12"/>
      <c r="AU237" s="12"/>
      <c r="AV237" s="12"/>
      <c r="AW237" s="12"/>
      <c r="AX237" s="12"/>
      <c r="AY237" s="9"/>
      <c r="AZ237" s="12"/>
      <c r="BA237" s="12"/>
      <c r="BB237" s="9"/>
      <c r="BC237" s="12"/>
      <c r="BD237" s="12"/>
      <c r="BE237" s="12"/>
    </row>
    <row r="238" spans="1:57" ht="15.75" customHeight="1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10"/>
      <c r="AE238" s="9"/>
      <c r="AF238" s="9"/>
      <c r="AG238" s="12"/>
      <c r="AH238" s="12"/>
      <c r="AI238" s="12"/>
      <c r="AJ238" s="12"/>
      <c r="AK238" s="9"/>
      <c r="AL238" s="12"/>
      <c r="AM238" s="12"/>
      <c r="AN238" s="12"/>
      <c r="AO238" s="12"/>
      <c r="AP238" s="12"/>
      <c r="AQ238" s="12"/>
      <c r="AR238" s="9"/>
      <c r="AS238" s="12"/>
      <c r="AT238" s="12"/>
      <c r="AU238" s="12"/>
      <c r="AV238" s="12"/>
      <c r="AW238" s="12"/>
      <c r="AX238" s="12"/>
      <c r="AY238" s="9"/>
      <c r="AZ238" s="12"/>
      <c r="BA238" s="12"/>
      <c r="BB238" s="9"/>
      <c r="BC238" s="12"/>
      <c r="BD238" s="12"/>
      <c r="BE238" s="12"/>
    </row>
    <row r="239" spans="1:57" ht="15.75" customHeight="1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10"/>
      <c r="AE239" s="9"/>
      <c r="AF239" s="9"/>
      <c r="AG239" s="12"/>
      <c r="AH239" s="12"/>
      <c r="AI239" s="12"/>
      <c r="AJ239" s="12"/>
      <c r="AK239" s="9"/>
      <c r="AL239" s="12"/>
      <c r="AM239" s="12"/>
      <c r="AN239" s="12"/>
      <c r="AO239" s="12"/>
      <c r="AP239" s="12"/>
      <c r="AQ239" s="12"/>
      <c r="AR239" s="9"/>
      <c r="AS239" s="12"/>
      <c r="AT239" s="12"/>
      <c r="AU239" s="12"/>
      <c r="AV239" s="12"/>
      <c r="AW239" s="12"/>
      <c r="AX239" s="12"/>
      <c r="AY239" s="9"/>
      <c r="AZ239" s="12"/>
      <c r="BA239" s="12"/>
      <c r="BB239" s="9"/>
      <c r="BC239" s="12"/>
      <c r="BD239" s="12"/>
      <c r="BE239" s="12"/>
    </row>
    <row r="240" spans="1:57" ht="15.75" customHeight="1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10"/>
      <c r="AE240" s="9"/>
      <c r="AF240" s="9"/>
      <c r="AG240" s="12"/>
      <c r="AH240" s="12"/>
      <c r="AI240" s="12"/>
      <c r="AJ240" s="12"/>
      <c r="AK240" s="9"/>
      <c r="AL240" s="12"/>
      <c r="AM240" s="12"/>
      <c r="AN240" s="12"/>
      <c r="AO240" s="12"/>
      <c r="AP240" s="12"/>
      <c r="AQ240" s="12"/>
      <c r="AR240" s="9"/>
      <c r="AS240" s="12"/>
      <c r="AT240" s="12"/>
      <c r="AU240" s="12"/>
      <c r="AV240" s="12"/>
      <c r="AW240" s="12"/>
      <c r="AX240" s="12"/>
      <c r="AY240" s="9"/>
      <c r="AZ240" s="12"/>
      <c r="BA240" s="12"/>
      <c r="BB240" s="9"/>
      <c r="BC240" s="12"/>
      <c r="BD240" s="12"/>
      <c r="BE240" s="12"/>
    </row>
    <row r="241" spans="1:57" ht="15.75" customHeight="1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10"/>
      <c r="AE241" s="9"/>
      <c r="AF241" s="9"/>
      <c r="AG241" s="12"/>
      <c r="AH241" s="12"/>
      <c r="AI241" s="12"/>
      <c r="AJ241" s="12"/>
      <c r="AK241" s="9"/>
      <c r="AL241" s="12"/>
      <c r="AM241" s="12"/>
      <c r="AN241" s="12"/>
      <c r="AO241" s="12"/>
      <c r="AP241" s="12"/>
      <c r="AQ241" s="12"/>
      <c r="AR241" s="9"/>
      <c r="AS241" s="12"/>
      <c r="AT241" s="12"/>
      <c r="AU241" s="12"/>
      <c r="AV241" s="12"/>
      <c r="AW241" s="12"/>
      <c r="AX241" s="12"/>
      <c r="AY241" s="9"/>
      <c r="AZ241" s="12"/>
      <c r="BA241" s="12"/>
      <c r="BB241" s="9"/>
      <c r="BC241" s="12"/>
      <c r="BD241" s="12"/>
      <c r="BE241" s="12"/>
    </row>
    <row r="242" spans="1:57" ht="15.75" customHeight="1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10"/>
      <c r="AE242" s="9"/>
      <c r="AF242" s="9"/>
      <c r="AG242" s="12"/>
      <c r="AH242" s="12"/>
      <c r="AI242" s="12"/>
      <c r="AJ242" s="12"/>
      <c r="AK242" s="9"/>
      <c r="AL242" s="12"/>
      <c r="AM242" s="12"/>
      <c r="AN242" s="12"/>
      <c r="AO242" s="12"/>
      <c r="AP242" s="12"/>
      <c r="AQ242" s="12"/>
      <c r="AR242" s="9"/>
      <c r="AS242" s="12"/>
      <c r="AT242" s="12"/>
      <c r="AU242" s="12"/>
      <c r="AV242" s="12"/>
      <c r="AW242" s="12"/>
      <c r="AX242" s="12"/>
      <c r="AY242" s="9"/>
      <c r="AZ242" s="12"/>
      <c r="BA242" s="12"/>
      <c r="BB242" s="9"/>
      <c r="BC242" s="12"/>
      <c r="BD242" s="12"/>
      <c r="BE242" s="12"/>
    </row>
    <row r="243" spans="1:57" ht="15.75" customHeight="1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10"/>
      <c r="AE243" s="9"/>
      <c r="AF243" s="9"/>
      <c r="AG243" s="12"/>
      <c r="AH243" s="12"/>
      <c r="AI243" s="12"/>
      <c r="AJ243" s="12"/>
      <c r="AK243" s="9"/>
      <c r="AL243" s="12"/>
      <c r="AM243" s="12"/>
      <c r="AN243" s="12"/>
      <c r="AO243" s="12"/>
      <c r="AP243" s="12"/>
      <c r="AQ243" s="12"/>
      <c r="AR243" s="9"/>
      <c r="AS243" s="12"/>
      <c r="AT243" s="12"/>
      <c r="AU243" s="12"/>
      <c r="AV243" s="12"/>
      <c r="AW243" s="12"/>
      <c r="AX243" s="12"/>
      <c r="AY243" s="9"/>
      <c r="AZ243" s="12"/>
      <c r="BA243" s="12"/>
      <c r="BB243" s="9"/>
      <c r="BC243" s="12"/>
      <c r="BD243" s="12"/>
      <c r="BE243" s="12"/>
    </row>
    <row r="244" spans="1:57" ht="15.75" customHeight="1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10"/>
      <c r="AE244" s="9"/>
      <c r="AF244" s="9"/>
      <c r="AG244" s="12"/>
      <c r="AH244" s="12"/>
      <c r="AI244" s="12"/>
      <c r="AJ244" s="12"/>
      <c r="AK244" s="9"/>
      <c r="AL244" s="12"/>
      <c r="AM244" s="12"/>
      <c r="AN244" s="12"/>
      <c r="AO244" s="12"/>
      <c r="AP244" s="12"/>
      <c r="AQ244" s="12"/>
      <c r="AR244" s="9"/>
      <c r="AS244" s="12"/>
      <c r="AT244" s="12"/>
      <c r="AU244" s="12"/>
      <c r="AV244" s="12"/>
      <c r="AW244" s="12"/>
      <c r="AX244" s="12"/>
      <c r="AY244" s="9"/>
      <c r="AZ244" s="12"/>
      <c r="BA244" s="12"/>
      <c r="BB244" s="9"/>
      <c r="BC244" s="12"/>
      <c r="BD244" s="12"/>
      <c r="BE244" s="12"/>
    </row>
    <row r="245" spans="1:57" ht="15.75" customHeight="1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10"/>
      <c r="AE245" s="9"/>
      <c r="AF245" s="9"/>
      <c r="AG245" s="12"/>
      <c r="AH245" s="12"/>
      <c r="AI245" s="12"/>
      <c r="AJ245" s="12"/>
      <c r="AK245" s="9"/>
      <c r="AL245" s="12"/>
      <c r="AM245" s="12"/>
      <c r="AN245" s="12"/>
      <c r="AO245" s="12"/>
      <c r="AP245" s="12"/>
      <c r="AQ245" s="12"/>
      <c r="AR245" s="9"/>
      <c r="AS245" s="12"/>
      <c r="AT245" s="12"/>
      <c r="AU245" s="12"/>
      <c r="AV245" s="12"/>
      <c r="AW245" s="12"/>
      <c r="AX245" s="12"/>
      <c r="AY245" s="9"/>
      <c r="AZ245" s="12"/>
      <c r="BA245" s="12"/>
      <c r="BB245" s="9"/>
      <c r="BC245" s="12"/>
      <c r="BD245" s="12"/>
      <c r="BE245" s="12"/>
    </row>
    <row r="246" spans="1:57" ht="15.75" customHeight="1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10"/>
      <c r="AE246" s="9"/>
      <c r="AF246" s="9"/>
      <c r="AG246" s="12"/>
      <c r="AH246" s="12"/>
      <c r="AI246" s="12"/>
      <c r="AJ246" s="12"/>
      <c r="AK246" s="9"/>
      <c r="AL246" s="12"/>
      <c r="AM246" s="12"/>
      <c r="AN246" s="12"/>
      <c r="AO246" s="12"/>
      <c r="AP246" s="12"/>
      <c r="AQ246" s="12"/>
      <c r="AR246" s="9"/>
      <c r="AS246" s="12"/>
      <c r="AT246" s="12"/>
      <c r="AU246" s="12"/>
      <c r="AV246" s="12"/>
      <c r="AW246" s="12"/>
      <c r="AX246" s="12"/>
      <c r="AY246" s="9"/>
      <c r="AZ246" s="12"/>
      <c r="BA246" s="12"/>
      <c r="BB246" s="9"/>
      <c r="BC246" s="12"/>
      <c r="BD246" s="12"/>
      <c r="BE246" s="12"/>
    </row>
    <row r="247" spans="1:57" ht="15.75" customHeight="1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10"/>
      <c r="AE247" s="9"/>
      <c r="AF247" s="9"/>
      <c r="AG247" s="12"/>
      <c r="AH247" s="12"/>
      <c r="AI247" s="12"/>
      <c r="AJ247" s="12"/>
      <c r="AK247" s="9"/>
      <c r="AL247" s="12"/>
      <c r="AM247" s="12"/>
      <c r="AN247" s="12"/>
      <c r="AO247" s="12"/>
      <c r="AP247" s="12"/>
      <c r="AQ247" s="12"/>
      <c r="AR247" s="9"/>
      <c r="AS247" s="12"/>
      <c r="AT247" s="12"/>
      <c r="AU247" s="12"/>
      <c r="AV247" s="12"/>
      <c r="AW247" s="12"/>
      <c r="AX247" s="12"/>
      <c r="AY247" s="9"/>
      <c r="AZ247" s="12"/>
      <c r="BA247" s="12"/>
      <c r="BB247" s="9"/>
      <c r="BC247" s="12"/>
      <c r="BD247" s="12"/>
      <c r="BE247" s="12"/>
    </row>
    <row r="248" spans="1:57" ht="15.75" customHeight="1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10"/>
      <c r="AE248" s="9"/>
      <c r="AF248" s="9"/>
      <c r="AG248" s="12"/>
      <c r="AH248" s="12"/>
      <c r="AI248" s="12"/>
      <c r="AJ248" s="12"/>
      <c r="AK248" s="9"/>
      <c r="AL248" s="12"/>
      <c r="AM248" s="12"/>
      <c r="AN248" s="12"/>
      <c r="AO248" s="12"/>
      <c r="AP248" s="12"/>
      <c r="AQ248" s="12"/>
      <c r="AR248" s="9"/>
      <c r="AS248" s="12"/>
      <c r="AT248" s="12"/>
      <c r="AU248" s="12"/>
      <c r="AV248" s="12"/>
      <c r="AW248" s="12"/>
      <c r="AX248" s="12"/>
      <c r="AY248" s="9"/>
      <c r="AZ248" s="12"/>
      <c r="BA248" s="12"/>
      <c r="BB248" s="9"/>
      <c r="BC248" s="12"/>
      <c r="BD248" s="12"/>
      <c r="BE248" s="12"/>
    </row>
    <row r="249" spans="1:57" ht="15.75" customHeight="1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10"/>
      <c r="AE249" s="9"/>
      <c r="AF249" s="9"/>
      <c r="AG249" s="12"/>
      <c r="AH249" s="12"/>
      <c r="AI249" s="12"/>
      <c r="AJ249" s="12"/>
      <c r="AK249" s="9"/>
      <c r="AL249" s="12"/>
      <c r="AM249" s="12"/>
      <c r="AN249" s="12"/>
      <c r="AO249" s="12"/>
      <c r="AP249" s="12"/>
      <c r="AQ249" s="12"/>
      <c r="AR249" s="9"/>
      <c r="AS249" s="12"/>
      <c r="AT249" s="12"/>
      <c r="AU249" s="12"/>
      <c r="AV249" s="12"/>
      <c r="AW249" s="12"/>
      <c r="AX249" s="12"/>
      <c r="AY249" s="9"/>
      <c r="AZ249" s="12"/>
      <c r="BA249" s="12"/>
      <c r="BB249" s="9"/>
      <c r="BC249" s="12"/>
      <c r="BD249" s="12"/>
      <c r="BE249" s="12"/>
    </row>
    <row r="250" spans="1:57" ht="15.75" customHeight="1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10"/>
      <c r="AE250" s="9"/>
      <c r="AF250" s="9"/>
      <c r="AG250" s="12"/>
      <c r="AH250" s="12"/>
      <c r="AI250" s="12"/>
      <c r="AJ250" s="12"/>
      <c r="AK250" s="9"/>
      <c r="AL250" s="12"/>
      <c r="AM250" s="12"/>
      <c r="AN250" s="12"/>
      <c r="AO250" s="12"/>
      <c r="AP250" s="12"/>
      <c r="AQ250" s="12"/>
      <c r="AR250" s="9"/>
      <c r="AS250" s="12"/>
      <c r="AT250" s="12"/>
      <c r="AU250" s="12"/>
      <c r="AV250" s="12"/>
      <c r="AW250" s="12"/>
      <c r="AX250" s="12"/>
      <c r="AY250" s="9"/>
      <c r="AZ250" s="12"/>
      <c r="BA250" s="12"/>
      <c r="BB250" s="9"/>
      <c r="BC250" s="12"/>
      <c r="BD250" s="12"/>
      <c r="BE250" s="12"/>
    </row>
    <row r="251" spans="1:57" ht="15.75" customHeight="1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10"/>
      <c r="AE251" s="9"/>
      <c r="AF251" s="9"/>
      <c r="AG251" s="12"/>
      <c r="AH251" s="12"/>
      <c r="AI251" s="12"/>
      <c r="AJ251" s="12"/>
      <c r="AK251" s="9"/>
      <c r="AL251" s="12"/>
      <c r="AM251" s="12"/>
      <c r="AN251" s="12"/>
      <c r="AO251" s="12"/>
      <c r="AP251" s="12"/>
      <c r="AQ251" s="12"/>
      <c r="AR251" s="9"/>
      <c r="AS251" s="12"/>
      <c r="AT251" s="12"/>
      <c r="AU251" s="12"/>
      <c r="AV251" s="12"/>
      <c r="AW251" s="12"/>
      <c r="AX251" s="12"/>
      <c r="AY251" s="9"/>
      <c r="AZ251" s="12"/>
      <c r="BA251" s="12"/>
      <c r="BB251" s="9"/>
      <c r="BC251" s="12"/>
      <c r="BD251" s="12"/>
      <c r="BE251" s="12"/>
    </row>
    <row r="252" spans="1:57" ht="15.75" customHeight="1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10"/>
      <c r="AE252" s="9"/>
      <c r="AF252" s="9"/>
      <c r="AG252" s="12"/>
      <c r="AH252" s="12"/>
      <c r="AI252" s="12"/>
      <c r="AJ252" s="12"/>
      <c r="AK252" s="9"/>
      <c r="AL252" s="12"/>
      <c r="AM252" s="12"/>
      <c r="AN252" s="12"/>
      <c r="AO252" s="12"/>
      <c r="AP252" s="12"/>
      <c r="AQ252" s="12"/>
      <c r="AR252" s="9"/>
      <c r="AS252" s="12"/>
      <c r="AT252" s="12"/>
      <c r="AU252" s="12"/>
      <c r="AV252" s="12"/>
      <c r="AW252" s="12"/>
      <c r="AX252" s="12"/>
      <c r="AY252" s="9"/>
      <c r="AZ252" s="12"/>
      <c r="BA252" s="12"/>
      <c r="BB252" s="9"/>
      <c r="BC252" s="12"/>
      <c r="BD252" s="12"/>
      <c r="BE252" s="12"/>
    </row>
    <row r="253" spans="1:57" ht="15.75" customHeight="1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10"/>
      <c r="AE253" s="9"/>
      <c r="AF253" s="9"/>
      <c r="AG253" s="12"/>
      <c r="AH253" s="12"/>
      <c r="AI253" s="12"/>
      <c r="AJ253" s="12"/>
      <c r="AK253" s="9"/>
      <c r="AL253" s="12"/>
      <c r="AM253" s="12"/>
      <c r="AN253" s="12"/>
      <c r="AO253" s="12"/>
      <c r="AP253" s="12"/>
      <c r="AQ253" s="12"/>
      <c r="AR253" s="9"/>
      <c r="AS253" s="12"/>
      <c r="AT253" s="12"/>
      <c r="AU253" s="12"/>
      <c r="AV253" s="12"/>
      <c r="AW253" s="12"/>
      <c r="AX253" s="12"/>
      <c r="AY253" s="9"/>
      <c r="AZ253" s="12"/>
      <c r="BA253" s="12"/>
      <c r="BB253" s="9"/>
      <c r="BC253" s="12"/>
      <c r="BD253" s="12"/>
      <c r="BE253" s="12"/>
    </row>
    <row r="254" spans="1:57" ht="15.75" customHeight="1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10"/>
      <c r="AE254" s="9"/>
      <c r="AF254" s="9"/>
      <c r="AG254" s="12"/>
      <c r="AH254" s="12"/>
      <c r="AI254" s="12"/>
      <c r="AJ254" s="12"/>
      <c r="AK254" s="9"/>
      <c r="AL254" s="12"/>
      <c r="AM254" s="12"/>
      <c r="AN254" s="12"/>
      <c r="AO254" s="12"/>
      <c r="AP254" s="12"/>
      <c r="AQ254" s="12"/>
      <c r="AR254" s="9"/>
      <c r="AS254" s="12"/>
      <c r="AT254" s="12"/>
      <c r="AU254" s="12"/>
      <c r="AV254" s="12"/>
      <c r="AW254" s="12"/>
      <c r="AX254" s="12"/>
      <c r="AY254" s="9"/>
      <c r="AZ254" s="12"/>
      <c r="BA254" s="12"/>
      <c r="BB254" s="9"/>
      <c r="BC254" s="12"/>
      <c r="BD254" s="12"/>
      <c r="BE254" s="12"/>
    </row>
    <row r="255" spans="1:57" ht="15.75" customHeight="1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10"/>
      <c r="AE255" s="9"/>
      <c r="AF255" s="9"/>
      <c r="AG255" s="12"/>
      <c r="AH255" s="12"/>
      <c r="AI255" s="12"/>
      <c r="AJ255" s="12"/>
      <c r="AK255" s="9"/>
      <c r="AL255" s="12"/>
      <c r="AM255" s="12"/>
      <c r="AN255" s="12"/>
      <c r="AO255" s="12"/>
      <c r="AP255" s="12"/>
      <c r="AQ255" s="12"/>
      <c r="AR255" s="9"/>
      <c r="AS255" s="12"/>
      <c r="AT255" s="12"/>
      <c r="AU255" s="12"/>
      <c r="AV255" s="12"/>
      <c r="AW255" s="12"/>
      <c r="AX255" s="12"/>
      <c r="AY255" s="9"/>
      <c r="AZ255" s="12"/>
      <c r="BA255" s="12"/>
      <c r="BB255" s="9"/>
      <c r="BC255" s="12"/>
      <c r="BD255" s="12"/>
      <c r="BE255" s="12"/>
    </row>
    <row r="256" spans="1:57" ht="15.75" customHeight="1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10"/>
      <c r="AE256" s="9"/>
      <c r="AF256" s="9"/>
      <c r="AG256" s="12"/>
      <c r="AH256" s="12"/>
      <c r="AI256" s="12"/>
      <c r="AJ256" s="12"/>
      <c r="AK256" s="9"/>
      <c r="AL256" s="12"/>
      <c r="AM256" s="12"/>
      <c r="AN256" s="12"/>
      <c r="AO256" s="12"/>
      <c r="AP256" s="12"/>
      <c r="AQ256" s="12"/>
      <c r="AR256" s="9"/>
      <c r="AS256" s="12"/>
      <c r="AT256" s="12"/>
      <c r="AU256" s="12"/>
      <c r="AV256" s="12"/>
      <c r="AW256" s="12"/>
      <c r="AX256" s="12"/>
      <c r="AY256" s="9"/>
      <c r="AZ256" s="12"/>
      <c r="BA256" s="12"/>
      <c r="BB256" s="9"/>
      <c r="BC256" s="12"/>
      <c r="BD256" s="12"/>
      <c r="BE256" s="12"/>
    </row>
    <row r="257" spans="1:57" ht="15.75" customHeight="1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10"/>
      <c r="AE257" s="9"/>
      <c r="AF257" s="9"/>
      <c r="AG257" s="12"/>
      <c r="AH257" s="12"/>
      <c r="AI257" s="12"/>
      <c r="AJ257" s="12"/>
      <c r="AK257" s="9"/>
      <c r="AL257" s="12"/>
      <c r="AM257" s="12"/>
      <c r="AN257" s="12"/>
      <c r="AO257" s="12"/>
      <c r="AP257" s="12"/>
      <c r="AQ257" s="12"/>
      <c r="AR257" s="9"/>
      <c r="AS257" s="12"/>
      <c r="AT257" s="12"/>
      <c r="AU257" s="12"/>
      <c r="AV257" s="12"/>
      <c r="AW257" s="12"/>
      <c r="AX257" s="12"/>
      <c r="AY257" s="9"/>
      <c r="AZ257" s="12"/>
      <c r="BA257" s="12"/>
      <c r="BB257" s="9"/>
      <c r="BC257" s="12"/>
      <c r="BD257" s="12"/>
      <c r="BE257" s="12"/>
    </row>
    <row r="258" spans="1:57" ht="15.75" customHeight="1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10"/>
      <c r="AE258" s="9"/>
      <c r="AF258" s="9"/>
      <c r="AG258" s="12"/>
      <c r="AH258" s="12"/>
      <c r="AI258" s="12"/>
      <c r="AJ258" s="12"/>
      <c r="AK258" s="9"/>
      <c r="AL258" s="12"/>
      <c r="AM258" s="12"/>
      <c r="AN258" s="12"/>
      <c r="AO258" s="12"/>
      <c r="AP258" s="12"/>
      <c r="AQ258" s="12"/>
      <c r="AR258" s="9"/>
      <c r="AS258" s="12"/>
      <c r="AT258" s="12"/>
      <c r="AU258" s="12"/>
      <c r="AV258" s="12"/>
      <c r="AW258" s="12"/>
      <c r="AX258" s="12"/>
      <c r="AY258" s="9"/>
      <c r="AZ258" s="12"/>
      <c r="BA258" s="12"/>
      <c r="BB258" s="9"/>
      <c r="BC258" s="12"/>
      <c r="BD258" s="12"/>
      <c r="BE258" s="12"/>
    </row>
    <row r="259" spans="1:57" ht="15.75" customHeight="1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10"/>
      <c r="AE259" s="9"/>
      <c r="AF259" s="9"/>
      <c r="AG259" s="12"/>
      <c r="AH259" s="12"/>
      <c r="AI259" s="12"/>
      <c r="AJ259" s="12"/>
      <c r="AK259" s="9"/>
      <c r="AL259" s="12"/>
      <c r="AM259" s="12"/>
      <c r="AN259" s="12"/>
      <c r="AO259" s="12"/>
      <c r="AP259" s="12"/>
      <c r="AQ259" s="12"/>
      <c r="AR259" s="9"/>
      <c r="AS259" s="12"/>
      <c r="AT259" s="12"/>
      <c r="AU259" s="12"/>
      <c r="AV259" s="12"/>
      <c r="AW259" s="12"/>
      <c r="AX259" s="12"/>
      <c r="AY259" s="9"/>
      <c r="AZ259" s="12"/>
      <c r="BA259" s="12"/>
      <c r="BB259" s="9"/>
      <c r="BC259" s="12"/>
      <c r="BD259" s="12"/>
      <c r="BE259" s="12"/>
    </row>
    <row r="260" spans="1:57" ht="15.75" customHeight="1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10"/>
      <c r="AE260" s="9"/>
      <c r="AF260" s="9"/>
      <c r="AG260" s="12"/>
      <c r="AH260" s="12"/>
      <c r="AI260" s="12"/>
      <c r="AJ260" s="12"/>
      <c r="AK260" s="9"/>
      <c r="AL260" s="12"/>
      <c r="AM260" s="12"/>
      <c r="AN260" s="12"/>
      <c r="AO260" s="12"/>
      <c r="AP260" s="12"/>
      <c r="AQ260" s="12"/>
      <c r="AR260" s="9"/>
      <c r="AS260" s="12"/>
      <c r="AT260" s="12"/>
      <c r="AU260" s="12"/>
      <c r="AV260" s="12"/>
      <c r="AW260" s="12"/>
      <c r="AX260" s="12"/>
      <c r="AY260" s="9"/>
      <c r="AZ260" s="12"/>
      <c r="BA260" s="12"/>
      <c r="BB260" s="9"/>
      <c r="BC260" s="12"/>
      <c r="BD260" s="12"/>
      <c r="BE260" s="12"/>
    </row>
    <row r="261" spans="1:57" ht="15.75" customHeight="1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10"/>
      <c r="AE261" s="9"/>
      <c r="AF261" s="9"/>
      <c r="AG261" s="12"/>
      <c r="AH261" s="12"/>
      <c r="AI261" s="12"/>
      <c r="AJ261" s="12"/>
      <c r="AK261" s="9"/>
      <c r="AL261" s="12"/>
      <c r="AM261" s="12"/>
      <c r="AN261" s="12"/>
      <c r="AO261" s="12"/>
      <c r="AP261" s="12"/>
      <c r="AQ261" s="12"/>
      <c r="AR261" s="9"/>
      <c r="AS261" s="12"/>
      <c r="AT261" s="12"/>
      <c r="AU261" s="12"/>
      <c r="AV261" s="12"/>
      <c r="AW261" s="12"/>
      <c r="AX261" s="12"/>
      <c r="AY261" s="9"/>
      <c r="AZ261" s="12"/>
      <c r="BA261" s="12"/>
      <c r="BB261" s="9"/>
      <c r="BC261" s="12"/>
      <c r="BD261" s="12"/>
      <c r="BE261" s="12"/>
    </row>
    <row r="262" spans="1:57" ht="15.75" customHeight="1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10"/>
      <c r="AE262" s="9"/>
      <c r="AF262" s="9"/>
      <c r="AG262" s="12"/>
      <c r="AH262" s="12"/>
      <c r="AI262" s="12"/>
      <c r="AJ262" s="12"/>
      <c r="AK262" s="9"/>
      <c r="AL262" s="12"/>
      <c r="AM262" s="12"/>
      <c r="AN262" s="12"/>
      <c r="AO262" s="12"/>
      <c r="AP262" s="12"/>
      <c r="AQ262" s="12"/>
      <c r="AR262" s="9"/>
      <c r="AS262" s="12"/>
      <c r="AT262" s="12"/>
      <c r="AU262" s="12"/>
      <c r="AV262" s="12"/>
      <c r="AW262" s="12"/>
      <c r="AX262" s="12"/>
      <c r="AY262" s="9"/>
      <c r="AZ262" s="12"/>
      <c r="BA262" s="12"/>
      <c r="BB262" s="9"/>
      <c r="BC262" s="12"/>
      <c r="BD262" s="12"/>
      <c r="BE262" s="12"/>
    </row>
    <row r="263" spans="1:57" ht="15.75" customHeight="1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10"/>
      <c r="AE263" s="9"/>
      <c r="AF263" s="9"/>
      <c r="AG263" s="12"/>
      <c r="AH263" s="12"/>
      <c r="AI263" s="12"/>
      <c r="AJ263" s="12"/>
      <c r="AK263" s="9"/>
      <c r="AL263" s="12"/>
      <c r="AM263" s="12"/>
      <c r="AN263" s="12"/>
      <c r="AO263" s="12"/>
      <c r="AP263" s="12"/>
      <c r="AQ263" s="12"/>
      <c r="AR263" s="9"/>
      <c r="AS263" s="12"/>
      <c r="AT263" s="12"/>
      <c r="AU263" s="12"/>
      <c r="AV263" s="12"/>
      <c r="AW263" s="12"/>
      <c r="AX263" s="12"/>
      <c r="AY263" s="9"/>
      <c r="AZ263" s="12"/>
      <c r="BA263" s="12"/>
      <c r="BB263" s="9"/>
      <c r="BC263" s="12"/>
      <c r="BD263" s="12"/>
      <c r="BE263" s="12"/>
    </row>
    <row r="264" spans="1:57" ht="15.75" customHeight="1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10"/>
      <c r="AE264" s="9"/>
      <c r="AF264" s="9"/>
      <c r="AG264" s="12"/>
      <c r="AH264" s="12"/>
      <c r="AI264" s="12"/>
      <c r="AJ264" s="12"/>
      <c r="AK264" s="9"/>
      <c r="AL264" s="12"/>
      <c r="AM264" s="12"/>
      <c r="AN264" s="12"/>
      <c r="AO264" s="12"/>
      <c r="AP264" s="12"/>
      <c r="AQ264" s="12"/>
      <c r="AR264" s="9"/>
      <c r="AS264" s="12"/>
      <c r="AT264" s="12"/>
      <c r="AU264" s="12"/>
      <c r="AV264" s="12"/>
      <c r="AW264" s="12"/>
      <c r="AX264" s="12"/>
      <c r="AY264" s="9"/>
      <c r="AZ264" s="12"/>
      <c r="BA264" s="12"/>
      <c r="BB264" s="9"/>
      <c r="BC264" s="12"/>
      <c r="BD264" s="12"/>
      <c r="BE264" s="12"/>
    </row>
    <row r="265" spans="1:57" ht="15.75" customHeight="1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10"/>
      <c r="AE265" s="9"/>
      <c r="AF265" s="9"/>
      <c r="AG265" s="12"/>
      <c r="AH265" s="12"/>
      <c r="AI265" s="12"/>
      <c r="AJ265" s="12"/>
      <c r="AK265" s="9"/>
      <c r="AL265" s="12"/>
      <c r="AM265" s="12"/>
      <c r="AN265" s="12"/>
      <c r="AO265" s="12"/>
      <c r="AP265" s="12"/>
      <c r="AQ265" s="12"/>
      <c r="AR265" s="9"/>
      <c r="AS265" s="12"/>
      <c r="AT265" s="12"/>
      <c r="AU265" s="12"/>
      <c r="AV265" s="12"/>
      <c r="AW265" s="12"/>
      <c r="AX265" s="12"/>
      <c r="AY265" s="9"/>
      <c r="AZ265" s="12"/>
      <c r="BA265" s="12"/>
      <c r="BB265" s="9"/>
      <c r="BC265" s="12"/>
      <c r="BD265" s="12"/>
      <c r="BE265" s="12"/>
    </row>
    <row r="266" spans="1:57" ht="15.75" customHeight="1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10"/>
      <c r="AE266" s="9"/>
      <c r="AF266" s="9"/>
      <c r="AG266" s="12"/>
      <c r="AH266" s="12"/>
      <c r="AI266" s="12"/>
      <c r="AJ266" s="12"/>
      <c r="AK266" s="9"/>
      <c r="AL266" s="12"/>
      <c r="AM266" s="12"/>
      <c r="AN266" s="12"/>
      <c r="AO266" s="12"/>
      <c r="AP266" s="12"/>
      <c r="AQ266" s="12"/>
      <c r="AR266" s="9"/>
      <c r="AS266" s="12"/>
      <c r="AT266" s="12"/>
      <c r="AU266" s="12"/>
      <c r="AV266" s="12"/>
      <c r="AW266" s="12"/>
      <c r="AX266" s="12"/>
      <c r="AY266" s="9"/>
      <c r="AZ266" s="12"/>
      <c r="BA266" s="12"/>
      <c r="BB266" s="9"/>
      <c r="BC266" s="12"/>
      <c r="BD266" s="12"/>
      <c r="BE266" s="12"/>
    </row>
    <row r="267" spans="1:57" ht="15.75" customHeight="1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10"/>
      <c r="AE267" s="9"/>
      <c r="AF267" s="9"/>
      <c r="AG267" s="12"/>
      <c r="AH267" s="12"/>
      <c r="AI267" s="12"/>
      <c r="AJ267" s="12"/>
      <c r="AK267" s="9"/>
      <c r="AL267" s="12"/>
      <c r="AM267" s="12"/>
      <c r="AN267" s="12"/>
      <c r="AO267" s="12"/>
      <c r="AP267" s="12"/>
      <c r="AQ267" s="12"/>
      <c r="AR267" s="9"/>
      <c r="AS267" s="12"/>
      <c r="AT267" s="12"/>
      <c r="AU267" s="12"/>
      <c r="AV267" s="12"/>
      <c r="AW267" s="12"/>
      <c r="AX267" s="12"/>
      <c r="AY267" s="9"/>
      <c r="AZ267" s="12"/>
      <c r="BA267" s="12"/>
      <c r="BB267" s="9"/>
      <c r="BC267" s="12"/>
      <c r="BD267" s="12"/>
      <c r="BE267" s="12"/>
    </row>
    <row r="268" spans="1:57" ht="15.75" customHeight="1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10"/>
      <c r="AE268" s="9"/>
      <c r="AF268" s="9"/>
      <c r="AG268" s="12"/>
      <c r="AH268" s="12"/>
      <c r="AI268" s="12"/>
      <c r="AJ268" s="12"/>
      <c r="AK268" s="9"/>
      <c r="AL268" s="12"/>
      <c r="AM268" s="12"/>
      <c r="AN268" s="12"/>
      <c r="AO268" s="12"/>
      <c r="AP268" s="12"/>
      <c r="AQ268" s="12"/>
      <c r="AR268" s="9"/>
      <c r="AS268" s="12"/>
      <c r="AT268" s="12"/>
      <c r="AU268" s="12"/>
      <c r="AV268" s="12"/>
      <c r="AW268" s="12"/>
      <c r="AX268" s="12"/>
      <c r="AY268" s="9"/>
      <c r="AZ268" s="12"/>
      <c r="BA268" s="12"/>
      <c r="BB268" s="9"/>
      <c r="BC268" s="12"/>
      <c r="BD268" s="12"/>
      <c r="BE268" s="12"/>
    </row>
    <row r="269" spans="1:57" ht="15.75" customHeight="1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10"/>
      <c r="AE269" s="9"/>
      <c r="AF269" s="9"/>
      <c r="AG269" s="12"/>
      <c r="AH269" s="12"/>
      <c r="AI269" s="12"/>
      <c r="AJ269" s="12"/>
      <c r="AK269" s="9"/>
      <c r="AL269" s="12"/>
      <c r="AM269" s="12"/>
      <c r="AN269" s="12"/>
      <c r="AO269" s="12"/>
      <c r="AP269" s="12"/>
      <c r="AQ269" s="12"/>
      <c r="AR269" s="9"/>
      <c r="AS269" s="12"/>
      <c r="AT269" s="12"/>
      <c r="AU269" s="12"/>
      <c r="AV269" s="12"/>
      <c r="AW269" s="12"/>
      <c r="AX269" s="12"/>
      <c r="AY269" s="9"/>
      <c r="AZ269" s="12"/>
      <c r="BA269" s="12"/>
      <c r="BB269" s="9"/>
      <c r="BC269" s="12"/>
      <c r="BD269" s="12"/>
      <c r="BE269" s="12"/>
    </row>
    <row r="270" spans="1:57" ht="15.75" customHeight="1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10"/>
      <c r="AE270" s="9"/>
      <c r="AF270" s="9"/>
      <c r="AG270" s="12"/>
      <c r="AH270" s="12"/>
      <c r="AI270" s="12"/>
      <c r="AJ270" s="12"/>
      <c r="AK270" s="9"/>
      <c r="AL270" s="12"/>
      <c r="AM270" s="12"/>
      <c r="AN270" s="12"/>
      <c r="AO270" s="12"/>
      <c r="AP270" s="12"/>
      <c r="AQ270" s="12"/>
      <c r="AR270" s="9"/>
      <c r="AS270" s="12"/>
      <c r="AT270" s="12"/>
      <c r="AU270" s="12"/>
      <c r="AV270" s="12"/>
      <c r="AW270" s="12"/>
      <c r="AX270" s="12"/>
      <c r="AY270" s="9"/>
      <c r="AZ270" s="12"/>
      <c r="BA270" s="12"/>
      <c r="BB270" s="9"/>
      <c r="BC270" s="12"/>
      <c r="BD270" s="12"/>
      <c r="BE270" s="12"/>
    </row>
    <row r="271" spans="1:57" ht="15.75" customHeight="1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10"/>
      <c r="AE271" s="9"/>
      <c r="AF271" s="9"/>
      <c r="AG271" s="12"/>
      <c r="AH271" s="12"/>
      <c r="AI271" s="12"/>
      <c r="AJ271" s="12"/>
      <c r="AK271" s="9"/>
      <c r="AL271" s="12"/>
      <c r="AM271" s="12"/>
      <c r="AN271" s="12"/>
      <c r="AO271" s="12"/>
      <c r="AP271" s="12"/>
      <c r="AQ271" s="12"/>
      <c r="AR271" s="9"/>
      <c r="AS271" s="12"/>
      <c r="AT271" s="12"/>
      <c r="AU271" s="12"/>
      <c r="AV271" s="12"/>
      <c r="AW271" s="12"/>
      <c r="AX271" s="12"/>
      <c r="AY271" s="9"/>
      <c r="AZ271" s="12"/>
      <c r="BA271" s="12"/>
      <c r="BB271" s="9"/>
      <c r="BC271" s="12"/>
      <c r="BD271" s="12"/>
      <c r="BE271" s="12"/>
    </row>
    <row r="272" spans="1:57" ht="15.75" customHeight="1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10"/>
      <c r="AE272" s="9"/>
      <c r="AF272" s="9"/>
      <c r="AG272" s="12"/>
      <c r="AH272" s="12"/>
      <c r="AI272" s="12"/>
      <c r="AJ272" s="12"/>
      <c r="AK272" s="9"/>
      <c r="AL272" s="12"/>
      <c r="AM272" s="12"/>
      <c r="AN272" s="12"/>
      <c r="AO272" s="12"/>
      <c r="AP272" s="12"/>
      <c r="AQ272" s="12"/>
      <c r="AR272" s="9"/>
      <c r="AS272" s="12"/>
      <c r="AT272" s="12"/>
      <c r="AU272" s="12"/>
      <c r="AV272" s="12"/>
      <c r="AW272" s="12"/>
      <c r="AX272" s="12"/>
      <c r="AY272" s="9"/>
      <c r="AZ272" s="12"/>
      <c r="BA272" s="12"/>
      <c r="BB272" s="9"/>
      <c r="BC272" s="12"/>
      <c r="BD272" s="12"/>
      <c r="BE272" s="12"/>
    </row>
    <row r="273" spans="1:57" ht="15.75" customHeight="1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10"/>
      <c r="AE273" s="9"/>
      <c r="AF273" s="9"/>
      <c r="AG273" s="12"/>
      <c r="AH273" s="12"/>
      <c r="AI273" s="12"/>
      <c r="AJ273" s="12"/>
      <c r="AK273" s="9"/>
      <c r="AL273" s="12"/>
      <c r="AM273" s="12"/>
      <c r="AN273" s="12"/>
      <c r="AO273" s="12"/>
      <c r="AP273" s="12"/>
      <c r="AQ273" s="12"/>
      <c r="AR273" s="9"/>
      <c r="AS273" s="12"/>
      <c r="AT273" s="12"/>
      <c r="AU273" s="12"/>
      <c r="AV273" s="12"/>
      <c r="AW273" s="12"/>
      <c r="AX273" s="12"/>
      <c r="AY273" s="9"/>
      <c r="AZ273" s="12"/>
      <c r="BA273" s="12"/>
      <c r="BB273" s="9"/>
      <c r="BC273" s="12"/>
      <c r="BD273" s="12"/>
      <c r="BE273" s="12"/>
    </row>
    <row r="274" spans="1:57" ht="15.75" customHeight="1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10"/>
      <c r="AE274" s="9"/>
      <c r="AF274" s="9"/>
      <c r="AG274" s="12"/>
      <c r="AH274" s="12"/>
      <c r="AI274" s="12"/>
      <c r="AJ274" s="12"/>
      <c r="AK274" s="9"/>
      <c r="AL274" s="12"/>
      <c r="AM274" s="12"/>
      <c r="AN274" s="12"/>
      <c r="AO274" s="12"/>
      <c r="AP274" s="12"/>
      <c r="AQ274" s="12"/>
      <c r="AR274" s="9"/>
      <c r="AS274" s="12"/>
      <c r="AT274" s="12"/>
      <c r="AU274" s="12"/>
      <c r="AV274" s="12"/>
      <c r="AW274" s="12"/>
      <c r="AX274" s="12"/>
      <c r="AY274" s="9"/>
      <c r="AZ274" s="12"/>
      <c r="BA274" s="12"/>
      <c r="BB274" s="9"/>
      <c r="BC274" s="12"/>
      <c r="BD274" s="12"/>
      <c r="BE274" s="12"/>
    </row>
    <row r="275" spans="1:57" ht="15.75" customHeight="1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10"/>
      <c r="AE275" s="9"/>
      <c r="AF275" s="9"/>
      <c r="AG275" s="12"/>
      <c r="AH275" s="12"/>
      <c r="AI275" s="12"/>
      <c r="AJ275" s="12"/>
      <c r="AK275" s="9"/>
      <c r="AL275" s="12"/>
      <c r="AM275" s="12"/>
      <c r="AN275" s="12"/>
      <c r="AO275" s="12"/>
      <c r="AP275" s="12"/>
      <c r="AQ275" s="12"/>
      <c r="AR275" s="9"/>
      <c r="AS275" s="12"/>
      <c r="AT275" s="12"/>
      <c r="AU275" s="12"/>
      <c r="AV275" s="12"/>
      <c r="AW275" s="12"/>
      <c r="AX275" s="12"/>
      <c r="AY275" s="9"/>
      <c r="AZ275" s="12"/>
      <c r="BA275" s="12"/>
      <c r="BB275" s="9"/>
      <c r="BC275" s="12"/>
      <c r="BD275" s="12"/>
      <c r="BE275" s="12"/>
    </row>
    <row r="276" spans="1:57" ht="15.75" customHeight="1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10"/>
      <c r="AE276" s="9"/>
      <c r="AF276" s="9"/>
      <c r="AG276" s="12"/>
      <c r="AH276" s="12"/>
      <c r="AI276" s="12"/>
      <c r="AJ276" s="12"/>
      <c r="AK276" s="9"/>
      <c r="AL276" s="12"/>
      <c r="AM276" s="12"/>
      <c r="AN276" s="12"/>
      <c r="AO276" s="12"/>
      <c r="AP276" s="12"/>
      <c r="AQ276" s="12"/>
      <c r="AR276" s="9"/>
      <c r="AS276" s="12"/>
      <c r="AT276" s="12"/>
      <c r="AU276" s="12"/>
      <c r="AV276" s="12"/>
      <c r="AW276" s="12"/>
      <c r="AX276" s="12"/>
      <c r="AY276" s="9"/>
      <c r="AZ276" s="12"/>
      <c r="BA276" s="12"/>
      <c r="BB276" s="9"/>
      <c r="BC276" s="12"/>
      <c r="BD276" s="12"/>
      <c r="BE276" s="12"/>
    </row>
    <row r="277" spans="1:57" ht="15.75" customHeight="1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10"/>
      <c r="AE277" s="9"/>
      <c r="AF277" s="9"/>
      <c r="AG277" s="12"/>
      <c r="AH277" s="12"/>
      <c r="AI277" s="12"/>
      <c r="AJ277" s="12"/>
      <c r="AK277" s="9"/>
      <c r="AL277" s="12"/>
      <c r="AM277" s="12"/>
      <c r="AN277" s="12"/>
      <c r="AO277" s="12"/>
      <c r="AP277" s="12"/>
      <c r="AQ277" s="12"/>
      <c r="AR277" s="9"/>
      <c r="AS277" s="12"/>
      <c r="AT277" s="12"/>
      <c r="AU277" s="12"/>
      <c r="AV277" s="12"/>
      <c r="AW277" s="12"/>
      <c r="AX277" s="12"/>
      <c r="AY277" s="9"/>
      <c r="AZ277" s="12"/>
      <c r="BA277" s="12"/>
      <c r="BB277" s="9"/>
      <c r="BC277" s="12"/>
      <c r="BD277" s="12"/>
      <c r="BE277" s="12"/>
    </row>
    <row r="278" spans="1:57" ht="15.75" customHeight="1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10"/>
      <c r="AE278" s="9"/>
      <c r="AF278" s="9"/>
      <c r="AG278" s="12"/>
      <c r="AH278" s="12"/>
      <c r="AI278" s="12"/>
      <c r="AJ278" s="12"/>
      <c r="AK278" s="9"/>
      <c r="AL278" s="12"/>
      <c r="AM278" s="12"/>
      <c r="AN278" s="12"/>
      <c r="AO278" s="12"/>
      <c r="AP278" s="12"/>
      <c r="AQ278" s="12"/>
      <c r="AR278" s="9"/>
      <c r="AS278" s="12"/>
      <c r="AT278" s="12"/>
      <c r="AU278" s="12"/>
      <c r="AV278" s="12"/>
      <c r="AW278" s="12"/>
      <c r="AX278" s="12"/>
      <c r="AY278" s="9"/>
      <c r="AZ278" s="12"/>
      <c r="BA278" s="12"/>
      <c r="BB278" s="9"/>
      <c r="BC278" s="12"/>
      <c r="BD278" s="12"/>
      <c r="BE278" s="12"/>
    </row>
    <row r="279" spans="1:57" ht="15.75" customHeight="1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10"/>
      <c r="AE279" s="9"/>
      <c r="AF279" s="9"/>
      <c r="AG279" s="12"/>
      <c r="AH279" s="12"/>
      <c r="AI279" s="12"/>
      <c r="AJ279" s="12"/>
      <c r="AK279" s="9"/>
      <c r="AL279" s="12"/>
      <c r="AM279" s="12"/>
      <c r="AN279" s="12"/>
      <c r="AO279" s="12"/>
      <c r="AP279" s="12"/>
      <c r="AQ279" s="12"/>
      <c r="AR279" s="9"/>
      <c r="AS279" s="12"/>
      <c r="AT279" s="12"/>
      <c r="AU279" s="12"/>
      <c r="AV279" s="12"/>
      <c r="AW279" s="12"/>
      <c r="AX279" s="12"/>
      <c r="AY279" s="9"/>
      <c r="AZ279" s="12"/>
      <c r="BA279" s="12"/>
      <c r="BB279" s="9"/>
      <c r="BC279" s="12"/>
      <c r="BD279" s="12"/>
      <c r="BE279" s="12"/>
    </row>
    <row r="280" spans="1:57" ht="15.75" customHeight="1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10"/>
      <c r="AE280" s="9"/>
      <c r="AF280" s="9"/>
      <c r="AG280" s="12"/>
      <c r="AH280" s="12"/>
      <c r="AI280" s="12"/>
      <c r="AJ280" s="12"/>
      <c r="AK280" s="9"/>
      <c r="AL280" s="12"/>
      <c r="AM280" s="12"/>
      <c r="AN280" s="12"/>
      <c r="AO280" s="12"/>
      <c r="AP280" s="12"/>
      <c r="AQ280" s="12"/>
      <c r="AR280" s="9"/>
      <c r="AS280" s="12"/>
      <c r="AT280" s="12"/>
      <c r="AU280" s="12"/>
      <c r="AV280" s="12"/>
      <c r="AW280" s="12"/>
      <c r="AX280" s="12"/>
      <c r="AY280" s="9"/>
      <c r="AZ280" s="12"/>
      <c r="BA280" s="12"/>
      <c r="BB280" s="9"/>
      <c r="BC280" s="12"/>
      <c r="BD280" s="12"/>
      <c r="BE280" s="12"/>
    </row>
    <row r="281" spans="1:57" ht="15.75" customHeight="1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10"/>
      <c r="AE281" s="9"/>
      <c r="AF281" s="9"/>
      <c r="AG281" s="12"/>
      <c r="AH281" s="12"/>
      <c r="AI281" s="12"/>
      <c r="AJ281" s="12"/>
      <c r="AK281" s="9"/>
      <c r="AL281" s="12"/>
      <c r="AM281" s="12"/>
      <c r="AN281" s="12"/>
      <c r="AO281" s="12"/>
      <c r="AP281" s="12"/>
      <c r="AQ281" s="12"/>
      <c r="AR281" s="9"/>
      <c r="AS281" s="12"/>
      <c r="AT281" s="12"/>
      <c r="AU281" s="12"/>
      <c r="AV281" s="12"/>
      <c r="AW281" s="12"/>
      <c r="AX281" s="12"/>
      <c r="AY281" s="9"/>
      <c r="AZ281" s="12"/>
      <c r="BA281" s="12"/>
      <c r="BB281" s="9"/>
      <c r="BC281" s="12"/>
      <c r="BD281" s="12"/>
      <c r="BE281" s="12"/>
    </row>
    <row r="282" spans="1:57" ht="15.75" customHeight="1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10"/>
      <c r="AE282" s="9"/>
      <c r="AF282" s="9"/>
      <c r="AG282" s="12"/>
      <c r="AH282" s="12"/>
      <c r="AI282" s="12"/>
      <c r="AJ282" s="12"/>
      <c r="AK282" s="9"/>
      <c r="AL282" s="12"/>
      <c r="AM282" s="12"/>
      <c r="AN282" s="12"/>
      <c r="AO282" s="12"/>
      <c r="AP282" s="12"/>
      <c r="AQ282" s="12"/>
      <c r="AR282" s="9"/>
      <c r="AS282" s="12"/>
      <c r="AT282" s="12"/>
      <c r="AU282" s="12"/>
      <c r="AV282" s="12"/>
      <c r="AW282" s="12"/>
      <c r="AX282" s="12"/>
      <c r="AY282" s="9"/>
      <c r="AZ282" s="12"/>
      <c r="BA282" s="12"/>
      <c r="BB282" s="9"/>
      <c r="BC282" s="12"/>
      <c r="BD282" s="12"/>
      <c r="BE282" s="12"/>
    </row>
    <row r="283" spans="1:57" ht="15.75" customHeight="1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10"/>
      <c r="AE283" s="9"/>
      <c r="AF283" s="9"/>
      <c r="AG283" s="12"/>
      <c r="AH283" s="12"/>
      <c r="AI283" s="12"/>
      <c r="AJ283" s="12"/>
      <c r="AK283" s="9"/>
      <c r="AL283" s="12"/>
      <c r="AM283" s="12"/>
      <c r="AN283" s="12"/>
      <c r="AO283" s="12"/>
      <c r="AP283" s="12"/>
      <c r="AQ283" s="12"/>
      <c r="AR283" s="9"/>
      <c r="AS283" s="12"/>
      <c r="AT283" s="12"/>
      <c r="AU283" s="12"/>
      <c r="AV283" s="12"/>
      <c r="AW283" s="12"/>
      <c r="AX283" s="12"/>
      <c r="AY283" s="9"/>
      <c r="AZ283" s="12"/>
      <c r="BA283" s="12"/>
      <c r="BB283" s="9"/>
      <c r="BC283" s="12"/>
      <c r="BD283" s="12"/>
      <c r="BE283" s="12"/>
    </row>
    <row r="284" spans="1:57" ht="15.75" customHeight="1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10"/>
      <c r="AE284" s="9"/>
      <c r="AF284" s="9"/>
      <c r="AG284" s="12"/>
      <c r="AH284" s="12"/>
      <c r="AI284" s="12"/>
      <c r="AJ284" s="12"/>
      <c r="AK284" s="9"/>
      <c r="AL284" s="12"/>
      <c r="AM284" s="12"/>
      <c r="AN284" s="12"/>
      <c r="AO284" s="12"/>
      <c r="AP284" s="12"/>
      <c r="AQ284" s="12"/>
      <c r="AR284" s="9"/>
      <c r="AS284" s="12"/>
      <c r="AT284" s="12"/>
      <c r="AU284" s="12"/>
      <c r="AV284" s="12"/>
      <c r="AW284" s="12"/>
      <c r="AX284" s="12"/>
      <c r="AY284" s="9"/>
      <c r="AZ284" s="12"/>
      <c r="BA284" s="12"/>
      <c r="BB284" s="9"/>
      <c r="BC284" s="12"/>
      <c r="BD284" s="12"/>
      <c r="BE284" s="12"/>
    </row>
    <row r="285" spans="1:57" ht="15.75" customHeight="1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10"/>
      <c r="AE285" s="9"/>
      <c r="AF285" s="9"/>
      <c r="AG285" s="12"/>
      <c r="AH285" s="12"/>
      <c r="AI285" s="12"/>
      <c r="AJ285" s="12"/>
      <c r="AK285" s="9"/>
      <c r="AL285" s="12"/>
      <c r="AM285" s="12"/>
      <c r="AN285" s="12"/>
      <c r="AO285" s="12"/>
      <c r="AP285" s="12"/>
      <c r="AQ285" s="12"/>
      <c r="AR285" s="9"/>
      <c r="AS285" s="12"/>
      <c r="AT285" s="12"/>
      <c r="AU285" s="12"/>
      <c r="AV285" s="12"/>
      <c r="AW285" s="12"/>
      <c r="AX285" s="12"/>
      <c r="AY285" s="9"/>
      <c r="AZ285" s="12"/>
      <c r="BA285" s="12"/>
      <c r="BB285" s="9"/>
      <c r="BC285" s="12"/>
      <c r="BD285" s="12"/>
      <c r="BE285" s="12"/>
    </row>
    <row r="286" spans="1:57" ht="15.75" customHeight="1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10"/>
      <c r="AE286" s="9"/>
      <c r="AF286" s="9"/>
      <c r="AG286" s="12"/>
      <c r="AH286" s="12"/>
      <c r="AI286" s="12"/>
      <c r="AJ286" s="12"/>
      <c r="AK286" s="9"/>
      <c r="AL286" s="12"/>
      <c r="AM286" s="12"/>
      <c r="AN286" s="12"/>
      <c r="AO286" s="12"/>
      <c r="AP286" s="12"/>
      <c r="AQ286" s="12"/>
      <c r="AR286" s="9"/>
      <c r="AS286" s="12"/>
      <c r="AT286" s="12"/>
      <c r="AU286" s="12"/>
      <c r="AV286" s="12"/>
      <c r="AW286" s="12"/>
      <c r="AX286" s="12"/>
      <c r="AY286" s="9"/>
      <c r="AZ286" s="12"/>
      <c r="BA286" s="12"/>
      <c r="BB286" s="9"/>
      <c r="BC286" s="12"/>
      <c r="BD286" s="12"/>
      <c r="BE286" s="12"/>
    </row>
    <row r="287" spans="1:57" ht="15.75" customHeight="1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10"/>
      <c r="AE287" s="9"/>
      <c r="AF287" s="9"/>
      <c r="AG287" s="12"/>
      <c r="AH287" s="12"/>
      <c r="AI287" s="12"/>
      <c r="AJ287" s="12"/>
      <c r="AK287" s="9"/>
      <c r="AL287" s="12"/>
      <c r="AM287" s="12"/>
      <c r="AN287" s="12"/>
      <c r="AO287" s="12"/>
      <c r="AP287" s="12"/>
      <c r="AQ287" s="12"/>
      <c r="AR287" s="9"/>
      <c r="AS287" s="12"/>
      <c r="AT287" s="12"/>
      <c r="AU287" s="12"/>
      <c r="AV287" s="12"/>
      <c r="AW287" s="12"/>
      <c r="AX287" s="12"/>
      <c r="AY287" s="9"/>
      <c r="AZ287" s="12"/>
      <c r="BA287" s="12"/>
      <c r="BB287" s="9"/>
      <c r="BC287" s="12"/>
      <c r="BD287" s="12"/>
      <c r="BE287" s="12"/>
    </row>
    <row r="288" spans="1:57" ht="15.75" customHeight="1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10"/>
      <c r="AE288" s="9"/>
      <c r="AF288" s="9"/>
      <c r="AG288" s="12"/>
      <c r="AH288" s="12"/>
      <c r="AI288" s="12"/>
      <c r="AJ288" s="12"/>
      <c r="AK288" s="9"/>
      <c r="AL288" s="12"/>
      <c r="AM288" s="12"/>
      <c r="AN288" s="12"/>
      <c r="AO288" s="12"/>
      <c r="AP288" s="12"/>
      <c r="AQ288" s="12"/>
      <c r="AR288" s="9"/>
      <c r="AS288" s="12"/>
      <c r="AT288" s="12"/>
      <c r="AU288" s="12"/>
      <c r="AV288" s="12"/>
      <c r="AW288" s="12"/>
      <c r="AX288" s="12"/>
      <c r="AY288" s="9"/>
      <c r="AZ288" s="12"/>
      <c r="BA288" s="12"/>
      <c r="BB288" s="9"/>
      <c r="BC288" s="12"/>
      <c r="BD288" s="12"/>
      <c r="BE288" s="12"/>
    </row>
    <row r="289" spans="1:57" ht="15.75" customHeight="1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10"/>
      <c r="AE289" s="9"/>
      <c r="AF289" s="9"/>
      <c r="AG289" s="12"/>
      <c r="AH289" s="12"/>
      <c r="AI289" s="12"/>
      <c r="AJ289" s="12"/>
      <c r="AK289" s="9"/>
      <c r="AL289" s="12"/>
      <c r="AM289" s="12"/>
      <c r="AN289" s="12"/>
      <c r="AO289" s="12"/>
      <c r="AP289" s="12"/>
      <c r="AQ289" s="12"/>
      <c r="AR289" s="9"/>
      <c r="AS289" s="12"/>
      <c r="AT289" s="12"/>
      <c r="AU289" s="12"/>
      <c r="AV289" s="12"/>
      <c r="AW289" s="12"/>
      <c r="AX289" s="12"/>
      <c r="AY289" s="9"/>
      <c r="AZ289" s="12"/>
      <c r="BA289" s="12"/>
      <c r="BB289" s="9"/>
      <c r="BC289" s="12"/>
      <c r="BD289" s="12"/>
      <c r="BE289" s="12"/>
    </row>
    <row r="290" spans="1:57" ht="15.75" customHeight="1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10"/>
      <c r="AE290" s="9"/>
      <c r="AF290" s="9"/>
      <c r="AG290" s="12"/>
      <c r="AH290" s="12"/>
      <c r="AI290" s="12"/>
      <c r="AJ290" s="12"/>
      <c r="AK290" s="9"/>
      <c r="AL290" s="12"/>
      <c r="AM290" s="12"/>
      <c r="AN290" s="12"/>
      <c r="AO290" s="12"/>
      <c r="AP290" s="12"/>
      <c r="AQ290" s="12"/>
      <c r="AR290" s="9"/>
      <c r="AS290" s="12"/>
      <c r="AT290" s="12"/>
      <c r="AU290" s="12"/>
      <c r="AV290" s="12"/>
      <c r="AW290" s="12"/>
      <c r="AX290" s="12"/>
      <c r="AY290" s="9"/>
      <c r="AZ290" s="12"/>
      <c r="BA290" s="12"/>
      <c r="BB290" s="9"/>
      <c r="BC290" s="12"/>
      <c r="BD290" s="12"/>
      <c r="BE290" s="12"/>
    </row>
    <row r="291" spans="1:57" ht="15.75" customHeight="1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10"/>
      <c r="AE291" s="9"/>
      <c r="AF291" s="9"/>
      <c r="AG291" s="12"/>
      <c r="AH291" s="12"/>
      <c r="AI291" s="12"/>
      <c r="AJ291" s="12"/>
      <c r="AK291" s="9"/>
      <c r="AL291" s="12"/>
      <c r="AM291" s="12"/>
      <c r="AN291" s="12"/>
      <c r="AO291" s="12"/>
      <c r="AP291" s="12"/>
      <c r="AQ291" s="12"/>
      <c r="AR291" s="9"/>
      <c r="AS291" s="12"/>
      <c r="AT291" s="12"/>
      <c r="AU291" s="12"/>
      <c r="AV291" s="12"/>
      <c r="AW291" s="12"/>
      <c r="AX291" s="12"/>
      <c r="AY291" s="9"/>
      <c r="AZ291" s="12"/>
      <c r="BA291" s="12"/>
      <c r="BB291" s="9"/>
      <c r="BC291" s="12"/>
      <c r="BD291" s="12"/>
      <c r="BE291" s="12"/>
    </row>
    <row r="292" spans="1:57" ht="15.75" customHeight="1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10"/>
      <c r="AE292" s="9"/>
      <c r="AF292" s="9"/>
      <c r="AG292" s="12"/>
      <c r="AH292" s="12"/>
      <c r="AI292" s="12"/>
      <c r="AJ292" s="12"/>
      <c r="AK292" s="9"/>
      <c r="AL292" s="12"/>
      <c r="AM292" s="12"/>
      <c r="AN292" s="12"/>
      <c r="AO292" s="12"/>
      <c r="AP292" s="12"/>
      <c r="AQ292" s="12"/>
      <c r="AR292" s="9"/>
      <c r="AS292" s="12"/>
      <c r="AT292" s="12"/>
      <c r="AU292" s="12"/>
      <c r="AV292" s="12"/>
      <c r="AW292" s="12"/>
      <c r="AX292" s="12"/>
      <c r="AY292" s="9"/>
      <c r="AZ292" s="12"/>
      <c r="BA292" s="12"/>
      <c r="BB292" s="9"/>
      <c r="BC292" s="12"/>
      <c r="BD292" s="12"/>
      <c r="BE292" s="12"/>
    </row>
    <row r="293" spans="1:57" ht="15.75" customHeight="1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10"/>
      <c r="AE293" s="9"/>
      <c r="AF293" s="9"/>
      <c r="AG293" s="12"/>
      <c r="AH293" s="12"/>
      <c r="AI293" s="12"/>
      <c r="AJ293" s="12"/>
      <c r="AK293" s="9"/>
      <c r="AL293" s="12"/>
      <c r="AM293" s="12"/>
      <c r="AN293" s="12"/>
      <c r="AO293" s="12"/>
      <c r="AP293" s="12"/>
      <c r="AQ293" s="12"/>
      <c r="AR293" s="9"/>
      <c r="AS293" s="12"/>
      <c r="AT293" s="12"/>
      <c r="AU293" s="12"/>
      <c r="AV293" s="12"/>
      <c r="AW293" s="12"/>
      <c r="AX293" s="12"/>
      <c r="AY293" s="9"/>
      <c r="AZ293" s="12"/>
      <c r="BA293" s="12"/>
      <c r="BB293" s="9"/>
      <c r="BC293" s="12"/>
      <c r="BD293" s="12"/>
      <c r="BE293" s="12"/>
    </row>
    <row r="294" spans="1:57" ht="15.75" customHeight="1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10"/>
      <c r="AE294" s="9"/>
      <c r="AF294" s="9"/>
      <c r="AG294" s="12"/>
      <c r="AH294" s="12"/>
      <c r="AI294" s="12"/>
      <c r="AJ294" s="12"/>
      <c r="AK294" s="9"/>
      <c r="AL294" s="12"/>
      <c r="AM294" s="12"/>
      <c r="AN294" s="12"/>
      <c r="AO294" s="12"/>
      <c r="AP294" s="12"/>
      <c r="AQ294" s="12"/>
      <c r="AR294" s="9"/>
      <c r="AS294" s="12"/>
      <c r="AT294" s="12"/>
      <c r="AU294" s="12"/>
      <c r="AV294" s="12"/>
      <c r="AW294" s="12"/>
      <c r="AX294" s="12"/>
      <c r="AY294" s="9"/>
      <c r="AZ294" s="12"/>
      <c r="BA294" s="12"/>
      <c r="BB294" s="9"/>
      <c r="BC294" s="12"/>
      <c r="BD294" s="12"/>
      <c r="BE294" s="12"/>
    </row>
    <row r="295" spans="1:57" ht="15.75" customHeight="1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10"/>
      <c r="AE295" s="9"/>
      <c r="AF295" s="9"/>
      <c r="AG295" s="12"/>
      <c r="AH295" s="12"/>
      <c r="AI295" s="12"/>
      <c r="AJ295" s="12"/>
      <c r="AK295" s="9"/>
      <c r="AL295" s="12"/>
      <c r="AM295" s="12"/>
      <c r="AN295" s="12"/>
      <c r="AO295" s="12"/>
      <c r="AP295" s="12"/>
      <c r="AQ295" s="12"/>
      <c r="AR295" s="9"/>
      <c r="AS295" s="12"/>
      <c r="AT295" s="12"/>
      <c r="AU295" s="12"/>
      <c r="AV295" s="12"/>
      <c r="AW295" s="12"/>
      <c r="AX295" s="12"/>
      <c r="AY295" s="9"/>
      <c r="AZ295" s="12"/>
      <c r="BA295" s="12"/>
      <c r="BB295" s="9"/>
      <c r="BC295" s="12"/>
      <c r="BD295" s="12"/>
      <c r="BE295" s="12"/>
    </row>
    <row r="296" spans="1:57" ht="15.75" customHeight="1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10"/>
      <c r="AE296" s="9"/>
      <c r="AF296" s="9"/>
      <c r="AG296" s="12"/>
      <c r="AH296" s="12"/>
      <c r="AI296" s="12"/>
      <c r="AJ296" s="12"/>
      <c r="AK296" s="9"/>
      <c r="AL296" s="12"/>
      <c r="AM296" s="12"/>
      <c r="AN296" s="12"/>
      <c r="AO296" s="12"/>
      <c r="AP296" s="12"/>
      <c r="AQ296" s="12"/>
      <c r="AR296" s="9"/>
      <c r="AS296" s="12"/>
      <c r="AT296" s="12"/>
      <c r="AU296" s="12"/>
      <c r="AV296" s="12"/>
      <c r="AW296" s="12"/>
      <c r="AX296" s="12"/>
      <c r="AY296" s="9"/>
      <c r="AZ296" s="12"/>
      <c r="BA296" s="12"/>
      <c r="BB296" s="9"/>
      <c r="BC296" s="12"/>
      <c r="BD296" s="12"/>
      <c r="BE296" s="12"/>
    </row>
    <row r="297" spans="1:57" ht="15.75" customHeight="1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10"/>
      <c r="AE297" s="9"/>
      <c r="AF297" s="9"/>
      <c r="AG297" s="12"/>
      <c r="AH297" s="12"/>
      <c r="AI297" s="12"/>
      <c r="AJ297" s="12"/>
      <c r="AK297" s="9"/>
      <c r="AL297" s="12"/>
      <c r="AM297" s="12"/>
      <c r="AN297" s="12"/>
      <c r="AO297" s="12"/>
      <c r="AP297" s="12"/>
      <c r="AQ297" s="12"/>
      <c r="AR297" s="9"/>
      <c r="AS297" s="12"/>
      <c r="AT297" s="12"/>
      <c r="AU297" s="12"/>
      <c r="AV297" s="12"/>
      <c r="AW297" s="12"/>
      <c r="AX297" s="12"/>
      <c r="AY297" s="9"/>
      <c r="AZ297" s="12"/>
      <c r="BA297" s="12"/>
      <c r="BB297" s="9"/>
      <c r="BC297" s="12"/>
      <c r="BD297" s="12"/>
      <c r="BE297" s="12"/>
    </row>
    <row r="298" spans="1:57" ht="15.75" customHeight="1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10"/>
      <c r="AE298" s="9"/>
      <c r="AF298" s="9"/>
      <c r="AG298" s="12"/>
      <c r="AH298" s="12"/>
      <c r="AI298" s="12"/>
      <c r="AJ298" s="12"/>
      <c r="AK298" s="9"/>
      <c r="AL298" s="12"/>
      <c r="AM298" s="12"/>
      <c r="AN298" s="12"/>
      <c r="AO298" s="12"/>
      <c r="AP298" s="12"/>
      <c r="AQ298" s="12"/>
      <c r="AR298" s="9"/>
      <c r="AS298" s="12"/>
      <c r="AT298" s="12"/>
      <c r="AU298" s="12"/>
      <c r="AV298" s="12"/>
      <c r="AW298" s="12"/>
      <c r="AX298" s="12"/>
      <c r="AY298" s="9"/>
      <c r="AZ298" s="12"/>
      <c r="BA298" s="12"/>
      <c r="BB298" s="9"/>
      <c r="BC298" s="12"/>
      <c r="BD298" s="12"/>
      <c r="BE298" s="12"/>
    </row>
    <row r="299" spans="1:57" ht="15.75" customHeight="1"/>
    <row r="300" spans="1:57" ht="15.75" customHeight="1">
      <c r="A300" s="1" t="s">
        <v>32</v>
      </c>
      <c r="D300" s="5">
        <f>MIN(D4:D298)</f>
        <v>1</v>
      </c>
      <c r="E300" s="5">
        <f t="shared" ref="E300:AD300" si="35">MIN(E4:E298)</f>
        <v>3</v>
      </c>
      <c r="F300" s="5">
        <f t="shared" si="35"/>
        <v>1</v>
      </c>
      <c r="G300" s="5">
        <f t="shared" si="35"/>
        <v>3</v>
      </c>
      <c r="H300" s="5">
        <f t="shared" si="35"/>
        <v>0</v>
      </c>
      <c r="I300" s="5">
        <f t="shared" si="35"/>
        <v>0</v>
      </c>
      <c r="J300" s="5"/>
      <c r="K300" s="5">
        <f t="shared" si="35"/>
        <v>0</v>
      </c>
      <c r="L300" s="5">
        <f t="shared" si="35"/>
        <v>0</v>
      </c>
      <c r="M300" s="5">
        <f t="shared" si="35"/>
        <v>0</v>
      </c>
      <c r="N300" s="5">
        <f t="shared" si="35"/>
        <v>0</v>
      </c>
      <c r="O300" s="5">
        <f t="shared" si="35"/>
        <v>0</v>
      </c>
      <c r="P300" s="5">
        <f t="shared" si="35"/>
        <v>0</v>
      </c>
      <c r="Q300" s="5"/>
      <c r="R300" s="5">
        <f t="shared" si="35"/>
        <v>0</v>
      </c>
      <c r="S300" s="5">
        <f t="shared" si="35"/>
        <v>0</v>
      </c>
      <c r="T300" s="5">
        <f t="shared" si="35"/>
        <v>0</v>
      </c>
      <c r="U300" s="5">
        <f t="shared" si="35"/>
        <v>0</v>
      </c>
      <c r="V300" s="5">
        <f t="shared" si="35"/>
        <v>0</v>
      </c>
      <c r="W300" s="5">
        <f t="shared" si="35"/>
        <v>0</v>
      </c>
      <c r="X300" s="5"/>
      <c r="Y300" s="5">
        <f t="shared" si="35"/>
        <v>0</v>
      </c>
      <c r="Z300" s="5">
        <f t="shared" si="35"/>
        <v>0</v>
      </c>
      <c r="AA300" s="5"/>
      <c r="AB300" s="5">
        <f t="shared" si="35"/>
        <v>0</v>
      </c>
      <c r="AC300" s="5">
        <f t="shared" si="35"/>
        <v>0</v>
      </c>
      <c r="AD300" s="5">
        <f t="shared" si="35"/>
        <v>0</v>
      </c>
    </row>
    <row r="301" spans="1:57" ht="15.75" customHeight="1">
      <c r="A301" s="1" t="s">
        <v>33</v>
      </c>
      <c r="D301" s="5">
        <f>MAX(D4:D298)</f>
        <v>40</v>
      </c>
      <c r="E301" s="5">
        <f t="shared" ref="E301:AD301" si="36">MAX(E4:E298)</f>
        <v>1465</v>
      </c>
      <c r="F301" s="5">
        <f t="shared" si="36"/>
        <v>40</v>
      </c>
      <c r="G301" s="5">
        <f t="shared" si="36"/>
        <v>1465</v>
      </c>
      <c r="H301" s="5">
        <f t="shared" si="36"/>
        <v>0.66700000000000004</v>
      </c>
      <c r="I301" s="5">
        <f t="shared" si="36"/>
        <v>24.6</v>
      </c>
      <c r="J301" s="5"/>
      <c r="K301" s="5">
        <f t="shared" si="36"/>
        <v>1</v>
      </c>
      <c r="L301" s="5">
        <f t="shared" si="36"/>
        <v>1</v>
      </c>
      <c r="M301" s="5">
        <f t="shared" si="36"/>
        <v>1</v>
      </c>
      <c r="N301" s="5">
        <f t="shared" si="36"/>
        <v>0.33300000000000002</v>
      </c>
      <c r="O301" s="5">
        <f t="shared" si="36"/>
        <v>1</v>
      </c>
      <c r="P301" s="5">
        <f t="shared" si="36"/>
        <v>1</v>
      </c>
      <c r="Q301" s="5"/>
      <c r="R301" s="5">
        <f t="shared" si="36"/>
        <v>1</v>
      </c>
      <c r="S301" s="5">
        <f t="shared" si="36"/>
        <v>1</v>
      </c>
      <c r="T301" s="5">
        <f t="shared" si="36"/>
        <v>1</v>
      </c>
      <c r="U301" s="5">
        <f t="shared" si="36"/>
        <v>0.83299999999999996</v>
      </c>
      <c r="V301" s="5">
        <f t="shared" si="36"/>
        <v>1</v>
      </c>
      <c r="W301" s="5">
        <f t="shared" si="36"/>
        <v>1</v>
      </c>
      <c r="X301" s="5"/>
      <c r="Y301" s="5">
        <f t="shared" si="36"/>
        <v>1</v>
      </c>
      <c r="Z301" s="5">
        <f t="shared" si="36"/>
        <v>1</v>
      </c>
      <c r="AA301" s="5"/>
      <c r="AB301" s="5">
        <f t="shared" si="36"/>
        <v>1</v>
      </c>
      <c r="AC301" s="5">
        <f t="shared" si="36"/>
        <v>1</v>
      </c>
      <c r="AD301" s="5">
        <f t="shared" si="36"/>
        <v>1.0009999999999999</v>
      </c>
    </row>
    <row r="302" spans="1:57" ht="15.75" customHeight="1">
      <c r="A302" s="1" t="s">
        <v>34</v>
      </c>
      <c r="D302" s="5">
        <f>AVERAGE(D4:D298)</f>
        <v>28.738853503184714</v>
      </c>
      <c r="E302" s="5">
        <f t="shared" ref="E302:AD302" si="37">AVERAGE(E4:E298)</f>
        <v>614.61783439490443</v>
      </c>
      <c r="F302" s="5">
        <f t="shared" si="37"/>
        <v>28.738853503184714</v>
      </c>
      <c r="G302" s="5">
        <f t="shared" si="37"/>
        <v>614.61783439490443</v>
      </c>
      <c r="H302" s="5">
        <f t="shared" si="37"/>
        <v>0.40697452229299358</v>
      </c>
      <c r="I302" s="5">
        <f t="shared" si="37"/>
        <v>13.136942675159236</v>
      </c>
      <c r="J302" s="5"/>
      <c r="K302" s="5">
        <f t="shared" si="37"/>
        <v>0.65428025477707008</v>
      </c>
      <c r="L302" s="5">
        <f t="shared" si="37"/>
        <v>0.21053503184713374</v>
      </c>
      <c r="M302" s="5">
        <f t="shared" si="37"/>
        <v>0.25019745222929951</v>
      </c>
      <c r="N302" s="5">
        <f t="shared" si="37"/>
        <v>9.7165605095541396E-2</v>
      </c>
      <c r="O302" s="5">
        <f t="shared" si="37"/>
        <v>9.2025477707006378E-2</v>
      </c>
      <c r="P302" s="5">
        <f t="shared" si="37"/>
        <v>0.33935668789808926</v>
      </c>
      <c r="Q302" s="5"/>
      <c r="R302" s="5">
        <f t="shared" si="37"/>
        <v>0.4548789808917198</v>
      </c>
      <c r="S302" s="5">
        <f t="shared" si="37"/>
        <v>0.61192993630573245</v>
      </c>
      <c r="T302" s="5">
        <f t="shared" si="37"/>
        <v>0.38004458598726121</v>
      </c>
      <c r="U302" s="5">
        <f t="shared" si="37"/>
        <v>0.30728662420382163</v>
      </c>
      <c r="V302" s="5">
        <f t="shared" si="37"/>
        <v>0.30408917197452218</v>
      </c>
      <c r="W302" s="5">
        <f t="shared" si="37"/>
        <v>0.27182802547770707</v>
      </c>
      <c r="X302" s="5"/>
      <c r="Y302" s="5">
        <f t="shared" si="37"/>
        <v>0.59330573248407636</v>
      </c>
      <c r="Z302" s="5">
        <f t="shared" si="37"/>
        <v>0.75771337579617848</v>
      </c>
      <c r="AA302" s="5"/>
      <c r="AB302" s="5">
        <f t="shared" si="37"/>
        <v>0.20407006369426745</v>
      </c>
      <c r="AC302" s="5">
        <f t="shared" si="37"/>
        <v>0.26276433121019105</v>
      </c>
      <c r="AD302" s="5">
        <f t="shared" si="37"/>
        <v>0.68730754140127392</v>
      </c>
    </row>
    <row r="303" spans="1:57" ht="15.75" customHeight="1"/>
    <row r="304" spans="1:5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</sheetData>
  <autoFilter ref="A3:AD3"/>
  <mergeCells count="12">
    <mergeCell ref="AL2:AQ2"/>
    <mergeCell ref="AS2:AX2"/>
    <mergeCell ref="AZ2:BA2"/>
    <mergeCell ref="BC2:BD2"/>
    <mergeCell ref="A1:AD1"/>
    <mergeCell ref="AG2:AJ2"/>
    <mergeCell ref="AG1:BE1"/>
    <mergeCell ref="R2:W2"/>
    <mergeCell ref="Y2:Z2"/>
    <mergeCell ref="AB2:AC2"/>
    <mergeCell ref="A2:I2"/>
    <mergeCell ref="K2:P2"/>
  </mergeCells>
  <conditionalFormatting sqref="D4:D298">
    <cfRule type="colorScale" priority="2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:E298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4:H298">
    <cfRule type="colorScale" priority="2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4:I298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K4:K298">
    <cfRule type="colorScale" priority="2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4:L298">
    <cfRule type="colorScale" priority="2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4:M298">
    <cfRule type="colorScale" priority="2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4:N298">
    <cfRule type="colorScale" priority="3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O4:O298">
    <cfRule type="colorScale" priority="3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P4:P298">
    <cfRule type="colorScale" priority="3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4:R298">
    <cfRule type="colorScale" priority="3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S4:S298">
    <cfRule type="colorScale" priority="3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T4:T298">
    <cfRule type="colorScale" priority="3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U4:U298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V4:V298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W4:W298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Y4:Y298">
    <cfRule type="colorScale" priority="3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Z4:Z298">
    <cfRule type="colorScale" priority="4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B4:AB298">
    <cfRule type="colorScale" priority="4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C4:AC298">
    <cfRule type="colorScale" priority="4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D4:AD298">
    <cfRule type="colorScale" priority="22">
      <colorScale>
        <cfvo type="min" val="0"/>
        <cfvo type="percentile" val="50"/>
        <cfvo type="max" val="0"/>
        <color rgb="FF63BE7B"/>
        <color theme="0"/>
        <color rgb="FFF8696B"/>
      </colorScale>
    </cfRule>
  </conditionalFormatting>
  <conditionalFormatting sqref="AH4:AH298">
    <cfRule type="colorScale" priority="20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H4:AX4 AG4:AG298 AH5:AJ298 AL5:AQ298 AS5:AX298">
    <cfRule type="colorScale" priority="2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I4:AI298">
    <cfRule type="colorScale" priority="1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J4:AJ298">
    <cfRule type="colorScale" priority="18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L4:AL298">
    <cfRule type="colorScale" priority="1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M4:AM298">
    <cfRule type="colorScale" priority="1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N4:AN298">
    <cfRule type="colorScale" priority="1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O4:AO298">
    <cfRule type="colorScale" priority="1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P4:AP298">
    <cfRule type="colorScale" priority="1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Q4:AQ298">
    <cfRule type="colorScale" priority="1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S4:AS298">
    <cfRule type="colorScale" priority="1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T4:AT298">
    <cfRule type="colorScale" priority="10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U4:AU298">
    <cfRule type="colorScale" priority="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V4:AV298">
    <cfRule type="colorScale" priority="8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W4:AW298">
    <cfRule type="colorScale" priority="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X4:AX298">
    <cfRule type="colorScale" priority="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Z4:AZ298">
    <cfRule type="colorScale" priority="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A4:BA298">
    <cfRule type="colorScale" priority="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C4:BC298">
    <cfRule type="colorScale" priority="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D4:BD298">
    <cfRule type="colorScale" priority="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E4:BE298">
    <cfRule type="colorScale" priority="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  <ignoredErrors>
    <ignoredError sqref="U3 N3 AO3 AV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EXP</vt:lpstr>
      <vt:lpstr>TOTAL_BASIC</vt:lpstr>
      <vt:lpstr>PER_GAME_BASIC</vt:lpstr>
      <vt:lpstr>ADVANCED</vt:lpstr>
      <vt:lpstr>SHOOTING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 Clement</dc:creator>
  <cp:lastModifiedBy>Ghislain CLEMENT</cp:lastModifiedBy>
  <dcterms:created xsi:type="dcterms:W3CDTF">2025-02-21T07:49:38Z</dcterms:created>
  <dcterms:modified xsi:type="dcterms:W3CDTF">2025-11-01T16:23:05Z</dcterms:modified>
</cp:coreProperties>
</file>