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der-Pension-Replication-1\Tables\"/>
    </mc:Choice>
  </mc:AlternateContent>
  <xr:revisionPtr revIDLastSave="0" documentId="8_{CB21EF18-DBFC-4F17-856B-BCBDA1AC3EA7}" xr6:coauthVersionLast="47" xr6:coauthVersionMax="47" xr10:uidLastSave="{00000000-0000-0000-0000-000000000000}"/>
  <bookViews>
    <workbookView xWindow="-108" yWindow="-108" windowWidth="19416" windowHeight="10416" firstSheet="3" activeTab="6" xr2:uid="{00000000-000D-0000-FFFF-FFFF00000000}"/>
  </bookViews>
  <sheets>
    <sheet name="CounterfGap" sheetId="1" r:id="rId1"/>
    <sheet name="CounterfGapGithub" sheetId="5" r:id="rId2"/>
    <sheet name="CounterfGapCompare" sheetId="6" r:id="rId3"/>
    <sheet name="CounterfBehav" sheetId="2" r:id="rId4"/>
    <sheet name="CounterfBehavGithub" sheetId="7" r:id="rId5"/>
    <sheet name="CounterfBehavCompare" sheetId="8" r:id="rId6"/>
    <sheet name="CondCovchge" sheetId="3" r:id="rId7"/>
    <sheet name="CondCovchgeGithub" sheetId="9" r:id="rId8"/>
    <sheet name="CondCovchgeCompare" sheetId="10" r:id="rId9"/>
    <sheet name="LFPchge" sheetId="4" r:id="rId10"/>
    <sheet name="LFPchgeGithub" sheetId="11" r:id="rId11"/>
    <sheet name="LFPchgeCompare" sheetId="12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2" l="1"/>
  <c r="J19" i="12"/>
  <c r="I19" i="12"/>
  <c r="F19" i="12"/>
  <c r="E19" i="12"/>
  <c r="D19" i="12"/>
  <c r="K18" i="12"/>
  <c r="J18" i="12"/>
  <c r="I18" i="12"/>
  <c r="F18" i="12"/>
  <c r="E18" i="12"/>
  <c r="D18" i="12"/>
  <c r="K15" i="12"/>
  <c r="J15" i="12"/>
  <c r="I15" i="12"/>
  <c r="F15" i="12"/>
  <c r="E15" i="12"/>
  <c r="D15" i="12"/>
  <c r="K14" i="12"/>
  <c r="J14" i="12"/>
  <c r="I14" i="12"/>
  <c r="F14" i="12"/>
  <c r="E14" i="12"/>
  <c r="D14" i="12"/>
  <c r="K13" i="12"/>
  <c r="J13" i="12"/>
  <c r="I13" i="12"/>
  <c r="F13" i="12"/>
  <c r="E13" i="12"/>
  <c r="D13" i="12"/>
  <c r="K12" i="12"/>
  <c r="J12" i="12"/>
  <c r="I12" i="12"/>
  <c r="F12" i="12"/>
  <c r="E12" i="12"/>
  <c r="D12" i="12"/>
  <c r="K9" i="12"/>
  <c r="J9" i="12"/>
  <c r="I9" i="12"/>
  <c r="F9" i="12"/>
  <c r="E9" i="12"/>
  <c r="D9" i="12"/>
  <c r="K8" i="12"/>
  <c r="J8" i="12"/>
  <c r="I8" i="12"/>
  <c r="F8" i="12"/>
  <c r="E8" i="12"/>
  <c r="D8" i="12"/>
  <c r="K7" i="12"/>
  <c r="J7" i="12"/>
  <c r="I7" i="12"/>
  <c r="F7" i="12"/>
  <c r="E7" i="12"/>
  <c r="D7" i="12"/>
  <c r="K6" i="12"/>
  <c r="J6" i="12"/>
  <c r="I6" i="12"/>
  <c r="F6" i="12"/>
  <c r="E6" i="12"/>
  <c r="D6" i="12"/>
  <c r="K5" i="12"/>
  <c r="J5" i="12"/>
  <c r="I5" i="12"/>
  <c r="F5" i="12"/>
  <c r="E5" i="12"/>
  <c r="D5" i="12"/>
  <c r="L19" i="11"/>
  <c r="G19" i="11"/>
  <c r="L18" i="11"/>
  <c r="G18" i="11"/>
  <c r="L15" i="11"/>
  <c r="G15" i="11"/>
  <c r="L14" i="11"/>
  <c r="G14" i="11"/>
  <c r="L13" i="11"/>
  <c r="G13" i="11"/>
  <c r="L12" i="11"/>
  <c r="G12" i="11"/>
  <c r="L9" i="11"/>
  <c r="G9" i="11"/>
  <c r="L8" i="11"/>
  <c r="G8" i="11"/>
  <c r="L7" i="11"/>
  <c r="G7" i="11"/>
  <c r="L6" i="11"/>
  <c r="G6" i="11"/>
  <c r="L5" i="11"/>
  <c r="G5" i="11"/>
  <c r="K17" i="10"/>
  <c r="J17" i="10"/>
  <c r="I17" i="10"/>
  <c r="F17" i="10"/>
  <c r="E17" i="10"/>
  <c r="D17" i="10"/>
  <c r="K16" i="10"/>
  <c r="J16" i="10"/>
  <c r="I16" i="10"/>
  <c r="F16" i="10"/>
  <c r="E16" i="10"/>
  <c r="D16" i="10"/>
  <c r="K13" i="10"/>
  <c r="J13" i="10"/>
  <c r="I13" i="10"/>
  <c r="F13" i="10"/>
  <c r="E13" i="10"/>
  <c r="D13" i="10"/>
  <c r="K12" i="10"/>
  <c r="J12" i="10"/>
  <c r="I12" i="10"/>
  <c r="F12" i="10"/>
  <c r="E12" i="10"/>
  <c r="D12" i="10"/>
  <c r="K11" i="10"/>
  <c r="J11" i="10"/>
  <c r="I11" i="10"/>
  <c r="F11" i="10"/>
  <c r="E11" i="10"/>
  <c r="D11" i="10"/>
  <c r="K10" i="10"/>
  <c r="J10" i="10"/>
  <c r="I10" i="10"/>
  <c r="F10" i="10"/>
  <c r="E10" i="10"/>
  <c r="D10" i="10"/>
  <c r="K7" i="10"/>
  <c r="J7" i="10"/>
  <c r="I7" i="10"/>
  <c r="F7" i="10"/>
  <c r="E7" i="10"/>
  <c r="D7" i="10"/>
  <c r="K6" i="10"/>
  <c r="J6" i="10"/>
  <c r="I6" i="10"/>
  <c r="F6" i="10"/>
  <c r="E6" i="10"/>
  <c r="D6" i="10"/>
  <c r="K5" i="10"/>
  <c r="J5" i="10"/>
  <c r="I5" i="10"/>
  <c r="F5" i="10"/>
  <c r="E5" i="10"/>
  <c r="D5" i="10"/>
  <c r="L17" i="9"/>
  <c r="G17" i="9"/>
  <c r="L16" i="9"/>
  <c r="G16" i="9"/>
  <c r="L13" i="9"/>
  <c r="G13" i="9"/>
  <c r="L12" i="9"/>
  <c r="G12" i="9"/>
  <c r="L11" i="9"/>
  <c r="G11" i="9"/>
  <c r="L10" i="9"/>
  <c r="G10" i="9"/>
  <c r="L7" i="9"/>
  <c r="G7" i="9"/>
  <c r="L6" i="9"/>
  <c r="G6" i="9"/>
  <c r="L5" i="9"/>
  <c r="G5" i="9"/>
  <c r="U23" i="8"/>
  <c r="T23" i="8"/>
  <c r="S23" i="8"/>
  <c r="R23" i="8"/>
  <c r="Q23" i="8"/>
  <c r="P23" i="8"/>
  <c r="O23" i="8"/>
  <c r="N23" i="8"/>
  <c r="M23" i="8"/>
  <c r="U22" i="8"/>
  <c r="T22" i="8"/>
  <c r="S22" i="8"/>
  <c r="R22" i="8"/>
  <c r="Q22" i="8"/>
  <c r="P22" i="8"/>
  <c r="O22" i="8"/>
  <c r="N22" i="8"/>
  <c r="M22" i="8"/>
  <c r="U21" i="8"/>
  <c r="T21" i="8"/>
  <c r="S21" i="8"/>
  <c r="R21" i="8"/>
  <c r="Q21" i="8"/>
  <c r="P21" i="8"/>
  <c r="O21" i="8"/>
  <c r="N21" i="8"/>
  <c r="M21" i="8"/>
  <c r="U20" i="8"/>
  <c r="T20" i="8"/>
  <c r="S20" i="8"/>
  <c r="R20" i="8"/>
  <c r="Q20" i="8"/>
  <c r="P20" i="8"/>
  <c r="O20" i="8"/>
  <c r="N20" i="8"/>
  <c r="M20" i="8"/>
  <c r="U19" i="8"/>
  <c r="T19" i="8"/>
  <c r="S19" i="8"/>
  <c r="R19" i="8"/>
  <c r="Q19" i="8"/>
  <c r="P19" i="8"/>
  <c r="O19" i="8"/>
  <c r="N19" i="8"/>
  <c r="M19" i="8"/>
  <c r="U18" i="8"/>
  <c r="T18" i="8"/>
  <c r="S18" i="8"/>
  <c r="R18" i="8"/>
  <c r="Q18" i="8"/>
  <c r="P18" i="8"/>
  <c r="O18" i="8"/>
  <c r="N18" i="8"/>
  <c r="M18" i="8"/>
  <c r="U15" i="8"/>
  <c r="T15" i="8"/>
  <c r="S15" i="8"/>
  <c r="R15" i="8"/>
  <c r="Q15" i="8"/>
  <c r="P15" i="8"/>
  <c r="O15" i="8"/>
  <c r="N15" i="8"/>
  <c r="M15" i="8"/>
  <c r="U13" i="8"/>
  <c r="T13" i="8"/>
  <c r="S13" i="8"/>
  <c r="R13" i="8"/>
  <c r="Q13" i="8"/>
  <c r="P13" i="8"/>
  <c r="O13" i="8"/>
  <c r="N13" i="8"/>
  <c r="M13" i="8"/>
  <c r="U12" i="8"/>
  <c r="T12" i="8"/>
  <c r="S12" i="8"/>
  <c r="R12" i="8"/>
  <c r="Q12" i="8"/>
  <c r="P12" i="8"/>
  <c r="O12" i="8"/>
  <c r="N12" i="8"/>
  <c r="M12" i="8"/>
  <c r="U10" i="8"/>
  <c r="T10" i="8"/>
  <c r="S10" i="8"/>
  <c r="R10" i="8"/>
  <c r="Q10" i="8"/>
  <c r="P10" i="8"/>
  <c r="O10" i="8"/>
  <c r="N10" i="8"/>
  <c r="M10" i="8"/>
  <c r="U9" i="8"/>
  <c r="T9" i="8"/>
  <c r="S9" i="8"/>
  <c r="R9" i="8"/>
  <c r="Q9" i="8"/>
  <c r="P9" i="8"/>
  <c r="O9" i="8"/>
  <c r="N9" i="8"/>
  <c r="M9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17" i="7"/>
  <c r="T17" i="7"/>
  <c r="S17" i="7"/>
  <c r="R17" i="7"/>
  <c r="Q17" i="7"/>
  <c r="P17" i="7"/>
  <c r="O17" i="7"/>
  <c r="N17" i="7"/>
  <c r="M17" i="7"/>
  <c r="K17" i="7"/>
  <c r="J17" i="7"/>
  <c r="I17" i="7"/>
  <c r="H17" i="7"/>
  <c r="G17" i="7"/>
  <c r="F17" i="7"/>
  <c r="E17" i="7"/>
  <c r="D17" i="7"/>
  <c r="C17" i="7"/>
  <c r="K15" i="7"/>
  <c r="J15" i="7"/>
  <c r="I15" i="7"/>
  <c r="H15" i="7"/>
  <c r="G15" i="7"/>
  <c r="F15" i="7"/>
  <c r="E15" i="7"/>
  <c r="D15" i="7"/>
  <c r="C15" i="7"/>
  <c r="K13" i="7"/>
  <c r="J13" i="7"/>
  <c r="I13" i="7"/>
  <c r="H13" i="7"/>
  <c r="G13" i="7"/>
  <c r="F13" i="7"/>
  <c r="E13" i="7"/>
  <c r="D13" i="7"/>
  <c r="C13" i="7"/>
  <c r="K12" i="7"/>
  <c r="J12" i="7"/>
  <c r="I12" i="7"/>
  <c r="H12" i="7"/>
  <c r="G12" i="7"/>
  <c r="F12" i="7"/>
  <c r="E12" i="7"/>
  <c r="D12" i="7"/>
  <c r="C12" i="7"/>
  <c r="K10" i="7"/>
  <c r="J10" i="7"/>
  <c r="I10" i="7"/>
  <c r="H10" i="7"/>
  <c r="G10" i="7"/>
  <c r="F10" i="7"/>
  <c r="E10" i="7"/>
  <c r="D10" i="7"/>
  <c r="C10" i="7"/>
  <c r="K9" i="7"/>
  <c r="J9" i="7"/>
  <c r="I9" i="7"/>
  <c r="H9" i="7"/>
  <c r="G9" i="7"/>
  <c r="F9" i="7"/>
  <c r="E9" i="7"/>
  <c r="D9" i="7"/>
  <c r="C9" i="7"/>
  <c r="K7" i="7"/>
  <c r="J7" i="7"/>
  <c r="I7" i="7"/>
  <c r="H7" i="7"/>
  <c r="G7" i="7"/>
  <c r="F7" i="7"/>
  <c r="E7" i="7"/>
  <c r="D7" i="7"/>
  <c r="C7" i="7"/>
  <c r="K6" i="7"/>
  <c r="J6" i="7"/>
  <c r="I6" i="7"/>
  <c r="H6" i="7"/>
  <c r="G6" i="7"/>
  <c r="F6" i="7"/>
  <c r="E6" i="7"/>
  <c r="D6" i="7"/>
  <c r="C6" i="7"/>
  <c r="K25" i="6"/>
  <c r="J25" i="6"/>
  <c r="I25" i="6"/>
  <c r="H25" i="6"/>
  <c r="G25" i="6"/>
  <c r="F25" i="6"/>
  <c r="E25" i="6"/>
  <c r="D25" i="6"/>
  <c r="C25" i="6"/>
  <c r="K24" i="6"/>
  <c r="J24" i="6"/>
  <c r="I24" i="6"/>
  <c r="H24" i="6"/>
  <c r="G24" i="6"/>
  <c r="F24" i="6"/>
  <c r="E24" i="6"/>
  <c r="D24" i="6"/>
  <c r="C24" i="6"/>
  <c r="K23" i="6"/>
  <c r="J23" i="6"/>
  <c r="I23" i="6"/>
  <c r="H23" i="6"/>
  <c r="G23" i="6"/>
  <c r="F23" i="6"/>
  <c r="E23" i="6"/>
  <c r="D23" i="6"/>
  <c r="C23" i="6"/>
  <c r="K21" i="6"/>
  <c r="J21" i="6"/>
  <c r="I21" i="6"/>
  <c r="H21" i="6"/>
  <c r="G21" i="6"/>
  <c r="F21" i="6"/>
  <c r="E21" i="6"/>
  <c r="D21" i="6"/>
  <c r="C21" i="6"/>
  <c r="K20" i="6"/>
  <c r="J20" i="6"/>
  <c r="I20" i="6"/>
  <c r="H20" i="6"/>
  <c r="G20" i="6"/>
  <c r="F20" i="6"/>
  <c r="E20" i="6"/>
  <c r="D20" i="6"/>
  <c r="C20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11" i="6"/>
  <c r="J11" i="6"/>
  <c r="I11" i="6"/>
  <c r="H11" i="6"/>
  <c r="G11" i="6"/>
  <c r="F11" i="6"/>
  <c r="E11" i="6"/>
  <c r="D11" i="6"/>
  <c r="C11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K7" i="6"/>
  <c r="J7" i="6"/>
  <c r="I7" i="6"/>
  <c r="H7" i="6"/>
  <c r="G7" i="6"/>
  <c r="F7" i="6"/>
  <c r="E7" i="6"/>
  <c r="D7" i="6"/>
  <c r="C7" i="6"/>
  <c r="K5" i="6"/>
  <c r="J5" i="6"/>
  <c r="I5" i="6"/>
  <c r="H5" i="6"/>
  <c r="G5" i="6"/>
  <c r="F5" i="6"/>
  <c r="E5" i="6"/>
  <c r="D5" i="6"/>
  <c r="C5" i="6"/>
</calcChain>
</file>

<file path=xl/sharedStrings.xml><?xml version="1.0" encoding="utf-8"?>
<sst xmlns="http://schemas.openxmlformats.org/spreadsheetml/2006/main" count="96" uniqueCount="51">
  <si>
    <t>Total Gender  Gap</t>
  </si>
  <si>
    <t>By Terciles</t>
  </si>
  <si>
    <t>Tercile 1</t>
  </si>
  <si>
    <t>Tercile 2</t>
  </si>
  <si>
    <t>Tercile 3</t>
  </si>
  <si>
    <t>By Schooling</t>
  </si>
  <si>
    <t>No HS</t>
  </si>
  <si>
    <t>Some HS</t>
  </si>
  <si>
    <t>HS Grad</t>
  </si>
  <si>
    <t>College Grad</t>
  </si>
  <si>
    <t>By Yrs. Of Formal Exp.</t>
  </si>
  <si>
    <t>Less than 10 years</t>
  </si>
  <si>
    <t>11-20 years</t>
  </si>
  <si>
    <t>20+ years</t>
  </si>
  <si>
    <t>By marital status</t>
  </si>
  <si>
    <t>single</t>
  </si>
  <si>
    <t>married</t>
  </si>
  <si>
    <t>By Number of Children</t>
  </si>
  <si>
    <t>No Children</t>
  </si>
  <si>
    <t>1-2 Children</t>
  </si>
  <si>
    <t>3 or more Children</t>
  </si>
  <si>
    <t>Old System</t>
  </si>
  <si>
    <t>2008 reform</t>
  </si>
  <si>
    <t>Equal retirement age</t>
  </si>
  <si>
    <t>Contribution split</t>
  </si>
  <si>
    <t>Extra spousal contribution</t>
  </si>
  <si>
    <t>Gender neutral life tables</t>
  </si>
  <si>
    <t>Reform without child bonus</t>
  </si>
  <si>
    <t>Reform without divorce rule</t>
  </si>
  <si>
    <t>All features</t>
  </si>
  <si>
    <t>System Costs</t>
  </si>
  <si>
    <t>Household Assets</t>
  </si>
  <si>
    <t>Women</t>
  </si>
  <si>
    <t>Men</t>
  </si>
  <si>
    <t>Pension Assets</t>
  </si>
  <si>
    <t>Years Contributed</t>
  </si>
  <si>
    <t>Pre-retirement LFP</t>
  </si>
  <si>
    <t>Married</t>
  </si>
  <si>
    <t>Single</t>
  </si>
  <si>
    <t>By Marital Status</t>
  </si>
  <si>
    <t>College Graduate</t>
  </si>
  <si>
    <t>HS Graduate</t>
  </si>
  <si>
    <t>60-64</t>
  </si>
  <si>
    <t>55-59</t>
  </si>
  <si>
    <t>50-54</t>
  </si>
  <si>
    <t xml:space="preserve"> By Age</t>
  </si>
  <si>
    <t>%$\Delta$</t>
  </si>
  <si>
    <t>$\Delta$</t>
  </si>
  <si>
    <t>Old system</t>
  </si>
  <si>
    <t>70-74</t>
  </si>
  <si>
    <t>65-69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</si>
</sst>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N25"/>
  <sheetViews>
    <sheetView workbookViewId="0"/>
  </sheetViews>
  <sheetFormatPr defaultRowHeight="14.4" x14ac:dyDescent="0.3"/>
  <sheetData>
    <row r="5" spans="3:14" x14ac:dyDescent="0.3">
      <c r="C5">
        <v>0.44348442554473877</v>
      </c>
      <c r="D5">
        <v>0.22896133363246918</v>
      </c>
      <c r="E5">
        <v>0.11840442568063736</v>
      </c>
      <c r="F5">
        <v>0.20431147515773773</v>
      </c>
      <c r="G5">
        <v>0.21651329100131989</v>
      </c>
      <c r="H5">
        <v>0.20381981134414673</v>
      </c>
      <c r="I5">
        <v>0.27193605899810791</v>
      </c>
      <c r="J5">
        <v>0.24582833051681519</v>
      </c>
      <c r="K5">
        <v>3.8445957005023956E-2</v>
      </c>
      <c r="L5">
        <v>0.22781035304069519</v>
      </c>
      <c r="M5">
        <v>0.27200096845626831</v>
      </c>
      <c r="N5">
        <v>0.2907329797744751</v>
      </c>
    </row>
    <row r="7" spans="3:14" x14ac:dyDescent="0.3">
      <c r="C7">
        <v>0.89124369621276855</v>
      </c>
      <c r="D7">
        <v>6.4549155533313751E-2</v>
      </c>
      <c r="E7">
        <v>2.1802542731165886E-2</v>
      </c>
      <c r="F7">
        <v>7.2471746243536472E-3</v>
      </c>
      <c r="G7">
        <v>2.2311601787805557E-2</v>
      </c>
      <c r="H7">
        <v>4.7063440084457397E-2</v>
      </c>
      <c r="I7">
        <v>-1.2524244375526905E-2</v>
      </c>
      <c r="J7">
        <v>5.5560257285833359E-2</v>
      </c>
      <c r="K7">
        <v>-3.2088696956634521E-2</v>
      </c>
    </row>
    <row r="8" spans="3:14" x14ac:dyDescent="0.3">
      <c r="C8">
        <v>0.48665472865104675</v>
      </c>
      <c r="D8">
        <v>0.16729754209518433</v>
      </c>
      <c r="E8">
        <v>0.13381496071815491</v>
      </c>
      <c r="F8">
        <v>0.13829916715621948</v>
      </c>
      <c r="G8">
        <v>0.16326463222503662</v>
      </c>
      <c r="H8">
        <v>0.15694786608219147</v>
      </c>
      <c r="I8">
        <v>0.21695950627326965</v>
      </c>
      <c r="J8">
        <v>0.1587241142988205</v>
      </c>
      <c r="K8">
        <v>9.5904596149921417E-2</v>
      </c>
    </row>
    <row r="9" spans="3:14" x14ac:dyDescent="0.3">
      <c r="C9">
        <v>0.28937384486198425</v>
      </c>
      <c r="D9">
        <v>0.30228611826896667</v>
      </c>
      <c r="E9">
        <v>0.13651710748672485</v>
      </c>
      <c r="F9">
        <v>0.28817632794380188</v>
      </c>
      <c r="G9">
        <v>0.29368674755096436</v>
      </c>
      <c r="H9">
        <v>0.26816326379776001</v>
      </c>
      <c r="I9">
        <v>0.32368487119674683</v>
      </c>
      <c r="J9">
        <v>0.33243826031684875</v>
      </c>
      <c r="K9">
        <v>2.9554804787039757E-2</v>
      </c>
    </row>
    <row r="11" spans="3:14" x14ac:dyDescent="0.3">
      <c r="C11">
        <v>0.48957377672195435</v>
      </c>
      <c r="D11">
        <v>0.21541604399681091</v>
      </c>
      <c r="E11">
        <v>0.17812846601009369</v>
      </c>
      <c r="F11">
        <v>0.18865150213241577</v>
      </c>
      <c r="G11">
        <v>0.19709432125091553</v>
      </c>
      <c r="H11">
        <v>0.20139855146408081</v>
      </c>
      <c r="I11">
        <v>0.2750820517539978</v>
      </c>
      <c r="J11">
        <v>0.22044369578361511</v>
      </c>
      <c r="K11">
        <v>0.12964095175266266</v>
      </c>
      <c r="L11">
        <v>0.16116431355476379</v>
      </c>
      <c r="M11">
        <v>0.4542999267578125</v>
      </c>
      <c r="N11">
        <v>0.28160011768341064</v>
      </c>
    </row>
    <row r="12" spans="3:14" x14ac:dyDescent="0.3">
      <c r="C12">
        <v>0.5687023401260376</v>
      </c>
      <c r="D12">
        <v>0.29732921719551086</v>
      </c>
      <c r="E12">
        <v>0.22157789766788483</v>
      </c>
      <c r="F12">
        <v>0.27426210045814514</v>
      </c>
      <c r="G12">
        <v>0.28333258628845215</v>
      </c>
      <c r="H12">
        <v>0.27799445390701294</v>
      </c>
      <c r="I12">
        <v>0.34077185392379761</v>
      </c>
      <c r="J12">
        <v>0.30821540951728821</v>
      </c>
      <c r="K12">
        <v>0.14798274636268616</v>
      </c>
      <c r="L12">
        <v>0.33513778448104858</v>
      </c>
      <c r="M12">
        <v>0.45564031600952148</v>
      </c>
      <c r="N12">
        <v>0.35572928190231323</v>
      </c>
    </row>
    <row r="13" spans="3:14" x14ac:dyDescent="0.3">
      <c r="C13">
        <v>0.30634033679962158</v>
      </c>
      <c r="D13">
        <v>0.16892336308956146</v>
      </c>
      <c r="E13">
        <v>-3.3179134130477905E-2</v>
      </c>
      <c r="F13">
        <v>0.14027257263660431</v>
      </c>
      <c r="G13">
        <v>0.16081774234771729</v>
      </c>
      <c r="H13">
        <v>0.12513856589794159</v>
      </c>
      <c r="I13">
        <v>0.1954466849565506</v>
      </c>
      <c r="J13">
        <v>0.19183126091957092</v>
      </c>
      <c r="K13">
        <v>-0.15620817244052887</v>
      </c>
      <c r="L13">
        <v>0.19977207481861115</v>
      </c>
      <c r="M13">
        <v>-5.2466681227087975E-3</v>
      </c>
      <c r="N13">
        <v>0.22211050987243652</v>
      </c>
    </row>
    <row r="14" spans="3:14" x14ac:dyDescent="0.3">
      <c r="C14">
        <v>0.22006668150424957</v>
      </c>
      <c r="D14">
        <v>0.11943374574184418</v>
      </c>
      <c r="E14">
        <v>-0.19750536978244781</v>
      </c>
      <c r="F14">
        <v>0.10480491071939468</v>
      </c>
      <c r="G14">
        <v>0.12360069900751114</v>
      </c>
      <c r="H14">
        <v>7.0491291582584381E-2</v>
      </c>
      <c r="I14">
        <v>0.13563056290149689</v>
      </c>
      <c r="J14">
        <v>0.18463115394115448</v>
      </c>
      <c r="K14">
        <v>-0.33762916922569275</v>
      </c>
      <c r="L14">
        <v>0.12588340044021606</v>
      </c>
      <c r="M14">
        <v>-0.18692727386951447</v>
      </c>
      <c r="N14">
        <v>0.19831734895706177</v>
      </c>
    </row>
    <row r="16" spans="3:14" x14ac:dyDescent="0.3">
      <c r="C16">
        <v>0.16684779524803162</v>
      </c>
      <c r="D16">
        <v>-3.7285618018358946E-3</v>
      </c>
      <c r="E16">
        <v>-5.2678868174552917E-2</v>
      </c>
      <c r="F16">
        <v>-4.7735657542943954E-2</v>
      </c>
      <c r="G16">
        <v>-2.2554872557520866E-2</v>
      </c>
      <c r="H16">
        <v>-1.7161622643470764E-2</v>
      </c>
      <c r="I16">
        <v>7.7519990503787994E-2</v>
      </c>
      <c r="J16">
        <v>-1.6722127795219421E-2</v>
      </c>
      <c r="K16">
        <v>-0.10435444116592407</v>
      </c>
      <c r="L16">
        <v>-8.0718593671917915E-3</v>
      </c>
      <c r="M16">
        <v>0.11863408237695694</v>
      </c>
      <c r="N16">
        <v>6.9428451359272003E-2</v>
      </c>
    </row>
    <row r="17" spans="3:14" x14ac:dyDescent="0.3">
      <c r="C17">
        <v>0.23638588190078735</v>
      </c>
      <c r="D17">
        <v>0.14726082980632782</v>
      </c>
      <c r="E17">
        <v>2.1069051697850227E-2</v>
      </c>
      <c r="F17">
        <v>0.11560788750648499</v>
      </c>
      <c r="G17">
        <v>0.12726396322250366</v>
      </c>
      <c r="H17">
        <v>0.11514831334352493</v>
      </c>
      <c r="I17">
        <v>0.18627026677131653</v>
      </c>
      <c r="J17">
        <v>9.8450593650341034E-2</v>
      </c>
      <c r="K17">
        <v>-9.8312176764011383E-2</v>
      </c>
      <c r="L17">
        <v>0.18655623495578766</v>
      </c>
      <c r="M17">
        <v>-8.2648254930973053E-2</v>
      </c>
      <c r="N17">
        <v>0.14639447629451752</v>
      </c>
    </row>
    <row r="18" spans="3:14" x14ac:dyDescent="0.3">
      <c r="C18">
        <v>7.1458473801612854E-2</v>
      </c>
      <c r="D18">
        <v>-1.4548891922459006E-3</v>
      </c>
      <c r="E18">
        <v>-0.28949499130249023</v>
      </c>
      <c r="F18">
        <v>-1.4512362889945507E-2</v>
      </c>
      <c r="G18">
        <v>3.9922860451042652E-3</v>
      </c>
      <c r="H18">
        <v>-6.2326408922672272E-2</v>
      </c>
      <c r="I18">
        <v>2.0529091358184814E-2</v>
      </c>
      <c r="J18">
        <v>6.6383063793182373E-2</v>
      </c>
      <c r="K18">
        <v>-0.42339599132537842</v>
      </c>
      <c r="L18">
        <v>-1.2931198813021183E-2</v>
      </c>
      <c r="M18">
        <v>-0.32777035236358643</v>
      </c>
      <c r="N18">
        <v>8.9845284819602966E-2</v>
      </c>
    </row>
    <row r="20" spans="3:14" x14ac:dyDescent="0.3">
      <c r="C20">
        <v>0.2775065004825592</v>
      </c>
      <c r="D20">
        <v>0.12406738102436066</v>
      </c>
      <c r="E20">
        <v>-4.0020197629928589E-3</v>
      </c>
      <c r="F20">
        <v>0.10179375112056732</v>
      </c>
      <c r="G20">
        <v>0.12581455707550049</v>
      </c>
      <c r="H20">
        <v>0.10052421689033508</v>
      </c>
      <c r="I20">
        <v>0.15831239521503448</v>
      </c>
      <c r="J20">
        <v>0.15343444049358368</v>
      </c>
      <c r="K20">
        <v>-7.3219910264015198E-2</v>
      </c>
      <c r="L20">
        <v>0.12666593492031097</v>
      </c>
      <c r="M20">
        <v>4.0139682590961456E-2</v>
      </c>
      <c r="N20">
        <v>0.19543667137622833</v>
      </c>
    </row>
    <row r="21" spans="3:14" x14ac:dyDescent="0.3">
      <c r="C21">
        <v>0.63857835531234741</v>
      </c>
      <c r="D21">
        <v>0.35398843884468079</v>
      </c>
      <c r="E21">
        <v>0.26404303312301636</v>
      </c>
      <c r="F21">
        <v>0.32457157969474792</v>
      </c>
      <c r="G21">
        <v>0.32529714703559875</v>
      </c>
      <c r="H21">
        <v>0.3270515501499176</v>
      </c>
      <c r="I21">
        <v>0.40497660636901855</v>
      </c>
      <c r="J21">
        <v>0.35978075861930847</v>
      </c>
      <c r="K21">
        <v>0.17307603359222412</v>
      </c>
      <c r="L21">
        <v>0.34469890594482422</v>
      </c>
      <c r="M21">
        <v>0.52090251445770264</v>
      </c>
      <c r="N21">
        <v>0.40769508481025696</v>
      </c>
    </row>
    <row r="23" spans="3:14" x14ac:dyDescent="0.3">
      <c r="C23">
        <v>-0.10286075621843338</v>
      </c>
      <c r="D23">
        <v>6.8588055670261383E-2</v>
      </c>
      <c r="E23">
        <v>-0.1077708825469017</v>
      </c>
      <c r="F23">
        <v>1.7463492229580879E-2</v>
      </c>
      <c r="G23">
        <v>7.3837094008922577E-2</v>
      </c>
      <c r="H23">
        <v>3.6947891116142273E-2</v>
      </c>
      <c r="I23">
        <v>6.8588055670261383E-2</v>
      </c>
      <c r="J23">
        <v>-6.2680902192369103E-4</v>
      </c>
      <c r="K23">
        <v>-0.19352906942367554</v>
      </c>
      <c r="L23">
        <v>2.1104687824845314E-2</v>
      </c>
      <c r="M23">
        <v>-0.50702917575836182</v>
      </c>
      <c r="N23">
        <v>-6.2680902192369103E-4</v>
      </c>
    </row>
    <row r="24" spans="3:14" x14ac:dyDescent="0.3">
      <c r="C24">
        <v>0.25035938620567322</v>
      </c>
      <c r="D24">
        <v>9.7033366560935974E-2</v>
      </c>
      <c r="E24">
        <v>-7.5191102921962738E-2</v>
      </c>
      <c r="F24">
        <v>7.2291277348995209E-2</v>
      </c>
      <c r="G24">
        <v>8.5175372660160065E-2</v>
      </c>
      <c r="H24">
        <v>6.1744272708892822E-2</v>
      </c>
      <c r="I24">
        <v>0.12490758299827576</v>
      </c>
      <c r="J24">
        <v>0.12452211976051331</v>
      </c>
      <c r="K24">
        <v>-0.17560262978076935</v>
      </c>
      <c r="L24">
        <v>8.9055009186267853E-2</v>
      </c>
      <c r="M24">
        <v>-2.2794730961322784E-2</v>
      </c>
      <c r="N24">
        <v>0.15172502398490906</v>
      </c>
    </row>
    <row r="25" spans="3:14" x14ac:dyDescent="0.3">
      <c r="C25">
        <v>0.59910839796066284</v>
      </c>
      <c r="D25">
        <v>0.31801947951316833</v>
      </c>
      <c r="E25">
        <v>0.24550960958003998</v>
      </c>
      <c r="F25">
        <v>0.29963067173957825</v>
      </c>
      <c r="G25">
        <v>0.30361586809158325</v>
      </c>
      <c r="H25">
        <v>0.29883575439453125</v>
      </c>
      <c r="I25">
        <v>0.37150809168815613</v>
      </c>
      <c r="J25">
        <v>0.34469902515411377</v>
      </c>
      <c r="K25">
        <v>0.17641429603099823</v>
      </c>
      <c r="L25">
        <v>0.32629194855690002</v>
      </c>
      <c r="M25">
        <v>0.50082242488861084</v>
      </c>
      <c r="N25">
        <v>0.40083140134811401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5:K19"/>
  <sheetViews>
    <sheetView workbookViewId="0"/>
  </sheetViews>
  <sheetFormatPr defaultRowHeight="14.4" x14ac:dyDescent="0.3"/>
  <sheetData>
    <row r="5" spans="4:11" x14ac:dyDescent="0.3">
      <c r="D5">
        <v>0.82148787778146792</v>
      </c>
      <c r="E5">
        <v>0.83742942544005317</v>
      </c>
      <c r="F5">
        <v>1.5941547658585187E-2</v>
      </c>
      <c r="I5">
        <v>0.67039764359351983</v>
      </c>
      <c r="J5">
        <v>0.66759941089837993</v>
      </c>
      <c r="K5">
        <v>-2.7982326951399117E-3</v>
      </c>
    </row>
    <row r="6" spans="4:11" x14ac:dyDescent="0.3">
      <c r="D6">
        <v>0.78755325060196335</v>
      </c>
      <c r="E6">
        <v>0.84682348583070943</v>
      </c>
      <c r="F6">
        <v>5.9270235228746061E-2</v>
      </c>
      <c r="I6">
        <v>0.50713640469738031</v>
      </c>
      <c r="J6">
        <v>0.50623306233062326</v>
      </c>
      <c r="K6">
        <v>-9.0334236675700087E-4</v>
      </c>
    </row>
    <row r="7" spans="4:11" x14ac:dyDescent="0.3">
      <c r="D7">
        <v>0.75564873049149783</v>
      </c>
      <c r="E7">
        <v>0.72676450034940598</v>
      </c>
      <c r="F7">
        <v>-2.8884230142091776E-2</v>
      </c>
      <c r="I7">
        <v>0.34851988899167435</v>
      </c>
      <c r="J7">
        <v>0.32493061979648474</v>
      </c>
      <c r="K7">
        <v>-2.3589269195189638E-2</v>
      </c>
    </row>
    <row r="8" spans="4:11" x14ac:dyDescent="0.3">
      <c r="D8">
        <v>0.38128834355828223</v>
      </c>
      <c r="E8">
        <v>0.32730061349693251</v>
      </c>
      <c r="F8">
        <v>-5.3987730061349694E-2</v>
      </c>
      <c r="I8">
        <v>0.11854304635761589</v>
      </c>
      <c r="J8">
        <v>7.8145695364238404E-2</v>
      </c>
      <c r="K8">
        <v>-4.0397350993377483E-2</v>
      </c>
    </row>
    <row r="9" spans="4:11" x14ac:dyDescent="0.3">
      <c r="D9">
        <v>0.24920634920634921</v>
      </c>
      <c r="E9">
        <v>0.23730158730158729</v>
      </c>
      <c r="F9">
        <v>-1.1904761904761904E-2</v>
      </c>
      <c r="I9">
        <v>4.6645935139937804E-2</v>
      </c>
      <c r="J9">
        <v>2.7543314082629944E-2</v>
      </c>
      <c r="K9">
        <v>-1.9102621057307864E-2</v>
      </c>
    </row>
    <row r="12" spans="4:11" x14ac:dyDescent="0.3">
      <c r="D12">
        <v>0.59058709364386219</v>
      </c>
      <c r="E12">
        <v>0.61242115477923342</v>
      </c>
      <c r="F12">
        <v>2.1834061135371178E-2</v>
      </c>
      <c r="I12">
        <v>0.19636217465581349</v>
      </c>
      <c r="J12">
        <v>0.18028338860416038</v>
      </c>
      <c r="K12">
        <v>-1.60787860516531E-2</v>
      </c>
    </row>
    <row r="13" spans="4:11" x14ac:dyDescent="0.3">
      <c r="D13">
        <v>0.74192336589030805</v>
      </c>
      <c r="E13">
        <v>0.74511645379413971</v>
      </c>
      <c r="F13">
        <v>3.1930879038317055E-3</v>
      </c>
      <c r="I13">
        <v>0.483507376098127</v>
      </c>
      <c r="J13">
        <v>0.466600364661031</v>
      </c>
      <c r="K13">
        <v>-1.6907011437095974E-2</v>
      </c>
    </row>
    <row r="14" spans="4:11" x14ac:dyDescent="0.3">
      <c r="D14">
        <v>0.74693705111956066</v>
      </c>
      <c r="E14">
        <v>0.72982678495986486</v>
      </c>
      <c r="F14">
        <v>-1.7110266159695818E-2</v>
      </c>
      <c r="I14">
        <v>0.72843723313407349</v>
      </c>
      <c r="J14">
        <v>0.71883005977796754</v>
      </c>
      <c r="K14">
        <v>-9.6071733561058931E-3</v>
      </c>
    </row>
    <row r="15" spans="4:11" x14ac:dyDescent="0.3">
      <c r="D15">
        <v>0.65605658709106984</v>
      </c>
      <c r="E15">
        <v>0.58974358974358976</v>
      </c>
      <c r="F15">
        <v>-6.6312997347480113E-2</v>
      </c>
      <c r="I15">
        <v>0.83546325878594252</v>
      </c>
      <c r="J15">
        <v>0.84824281150159742</v>
      </c>
      <c r="K15">
        <v>1.2779552715654952E-2</v>
      </c>
    </row>
    <row r="18" spans="4:11" x14ac:dyDescent="0.3">
      <c r="D18">
        <v>0.61917315757938884</v>
      </c>
      <c r="E18">
        <v>0.68352306770521265</v>
      </c>
      <c r="F18">
        <v>6.4349910125823848E-2</v>
      </c>
      <c r="I18">
        <v>0.49696502553232491</v>
      </c>
      <c r="J18">
        <v>0.44387705944696021</v>
      </c>
      <c r="K18">
        <v>-5.3087966085364681E-2</v>
      </c>
    </row>
    <row r="19" spans="4:11" x14ac:dyDescent="0.3">
      <c r="D19">
        <v>0.69564225416381475</v>
      </c>
      <c r="E19">
        <v>0.66134306791390984</v>
      </c>
      <c r="F19">
        <v>-3.4299186249904932E-2</v>
      </c>
      <c r="I19">
        <v>0.36140715709210641</v>
      </c>
      <c r="J19">
        <v>0.38393553418247983</v>
      </c>
      <c r="K19">
        <v>2.2528377090373451E-2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19"/>
  <sheetViews>
    <sheetView workbookViewId="0">
      <selection activeCell="J22" sqref="J22"/>
    </sheetView>
  </sheetViews>
  <sheetFormatPr defaultRowHeight="14.4" x14ac:dyDescent="0.3"/>
  <cols>
    <col min="2" max="2" width="21.6640625" customWidth="1"/>
    <col min="3" max="3" width="2.109375" customWidth="1"/>
    <col min="4" max="5" width="9.33203125" bestFit="1" customWidth="1"/>
    <col min="6" max="7" width="8.77734375" customWidth="1"/>
    <col min="8" max="8" width="1.21875" customWidth="1"/>
    <col min="9" max="10" width="9.33203125" bestFit="1" customWidth="1"/>
    <col min="11" max="11" width="10" bestFit="1" customWidth="1"/>
  </cols>
  <sheetData>
    <row r="2" spans="1:12" x14ac:dyDescent="0.3">
      <c r="D2" s="1" t="s">
        <v>33</v>
      </c>
      <c r="E2" s="1"/>
      <c r="F2" s="1"/>
      <c r="G2" s="1"/>
      <c r="I2" s="1" t="s">
        <v>32</v>
      </c>
      <c r="J2" s="1"/>
      <c r="K2" s="1"/>
      <c r="L2" s="1"/>
    </row>
    <row r="3" spans="1:12" x14ac:dyDescent="0.3">
      <c r="D3" t="s">
        <v>48</v>
      </c>
      <c r="E3" t="s">
        <v>22</v>
      </c>
      <c r="F3" t="s">
        <v>47</v>
      </c>
      <c r="G3" t="s">
        <v>46</v>
      </c>
      <c r="I3" t="s">
        <v>48</v>
      </c>
      <c r="J3" t="s">
        <v>22</v>
      </c>
      <c r="K3" t="s">
        <v>47</v>
      </c>
      <c r="L3" t="s">
        <v>46</v>
      </c>
    </row>
    <row r="4" spans="1:12" x14ac:dyDescent="0.3">
      <c r="A4" s="1" t="s">
        <v>45</v>
      </c>
      <c r="B4" s="1"/>
    </row>
    <row r="5" spans="1:12" x14ac:dyDescent="0.3">
      <c r="B5" t="s">
        <v>44</v>
      </c>
      <c r="D5">
        <v>0.83716802524322897</v>
      </c>
      <c r="E5">
        <v>0.85570602156192477</v>
      </c>
      <c r="F5">
        <v>1.8537996318695765E-2</v>
      </c>
      <c r="G5">
        <f>F5/D5</f>
        <v>2.2143698468786808E-2</v>
      </c>
      <c r="I5">
        <v>0.66348213768745301</v>
      </c>
      <c r="J5">
        <v>0.660645011869608</v>
      </c>
      <c r="K5">
        <v>-2.8371258178449422E-3</v>
      </c>
      <c r="L5">
        <f>K5/I5</f>
        <v>-4.2761148442272447E-3</v>
      </c>
    </row>
    <row r="6" spans="1:12" x14ac:dyDescent="0.3">
      <c r="B6" t="s">
        <v>43</v>
      </c>
      <c r="D6">
        <v>0.80081985213381157</v>
      </c>
      <c r="E6">
        <v>0.84635092599370476</v>
      </c>
      <c r="F6">
        <v>4.5531073859893127E-2</v>
      </c>
      <c r="G6">
        <f>F6/D6</f>
        <v>5.6855575868372948E-2</v>
      </c>
      <c r="I6">
        <v>0.49944398109535726</v>
      </c>
      <c r="J6">
        <v>0.49513483458437585</v>
      </c>
      <c r="K6">
        <v>-4.3091465109813733E-3</v>
      </c>
      <c r="L6">
        <f>K6/I6</f>
        <v>-8.627887559142778E-3</v>
      </c>
    </row>
    <row r="7" spans="1:12" x14ac:dyDescent="0.3">
      <c r="B7" t="s">
        <v>42</v>
      </c>
      <c r="D7">
        <v>0.76859956236323856</v>
      </c>
      <c r="E7">
        <v>0.74033552151714077</v>
      </c>
      <c r="F7">
        <v>-2.8264040846097738E-2</v>
      </c>
      <c r="G7">
        <f>F7/D7</f>
        <v>-3.6773428232502958E-2</v>
      </c>
      <c r="I7">
        <v>0.32461835409721002</v>
      </c>
      <c r="J7">
        <v>0.29127917178452362</v>
      </c>
      <c r="K7">
        <v>-3.3339182312686434E-2</v>
      </c>
      <c r="L7">
        <f>K7/I7</f>
        <v>-0.10270270270270271</v>
      </c>
    </row>
    <row r="8" spans="1:12" x14ac:dyDescent="0.3">
      <c r="B8" t="s">
        <v>50</v>
      </c>
      <c r="D8">
        <v>0.38488344148041337</v>
      </c>
      <c r="E8">
        <v>0.33405431386685891</v>
      </c>
      <c r="F8">
        <v>-5.0829127613554431E-2</v>
      </c>
      <c r="G8">
        <f>F8/D8</f>
        <v>-0.13206369029035278</v>
      </c>
      <c r="I8">
        <v>0.10399522957662492</v>
      </c>
      <c r="J8">
        <v>5.6410256410256411E-2</v>
      </c>
      <c r="K8">
        <v>-4.7584973166368512E-2</v>
      </c>
      <c r="L8">
        <f>K8/I8</f>
        <v>-0.45756880733944955</v>
      </c>
    </row>
    <row r="9" spans="1:12" x14ac:dyDescent="0.3">
      <c r="B9" t="s">
        <v>49</v>
      </c>
      <c r="D9">
        <v>0.26227795193312436</v>
      </c>
      <c r="E9">
        <v>0.24466338259441708</v>
      </c>
      <c r="F9">
        <v>-1.7614569338707271E-2</v>
      </c>
      <c r="G9">
        <f>F9/D9</f>
        <v>-6.7159931701764375E-2</v>
      </c>
      <c r="I9">
        <v>3.859978121581497E-2</v>
      </c>
      <c r="J9">
        <v>3.1411157993436474E-2</v>
      </c>
      <c r="K9">
        <v>-7.1886232223784966E-3</v>
      </c>
      <c r="L9">
        <f>K9/I9</f>
        <v>-0.18623481781376519</v>
      </c>
    </row>
    <row r="11" spans="1:12" x14ac:dyDescent="0.3">
      <c r="A11" s="1" t="s">
        <v>5</v>
      </c>
      <c r="B11" s="1"/>
    </row>
    <row r="12" spans="1:12" x14ac:dyDescent="0.3">
      <c r="B12" t="s">
        <v>6</v>
      </c>
      <c r="D12">
        <v>0.59796312421913456</v>
      </c>
      <c r="E12">
        <v>0.61587097262711543</v>
      </c>
      <c r="F12">
        <v>1.7907848407980917E-2</v>
      </c>
      <c r="G12">
        <f>F12/D12</f>
        <v>2.9948081549955676E-2</v>
      </c>
      <c r="I12">
        <v>0.1699087687551836</v>
      </c>
      <c r="J12">
        <v>0.15136092889994723</v>
      </c>
      <c r="K12">
        <v>-1.8547839855236371E-2</v>
      </c>
      <c r="L12">
        <f>K12/I12</f>
        <v>-0.10916352340803194</v>
      </c>
    </row>
    <row r="13" spans="1:12" x14ac:dyDescent="0.3">
      <c r="B13" t="s">
        <v>7</v>
      </c>
      <c r="D13">
        <v>0.75478442177377314</v>
      </c>
      <c r="E13">
        <v>0.75091220492962996</v>
      </c>
      <c r="F13">
        <v>-3.8722168441432721E-3</v>
      </c>
      <c r="G13">
        <f>F13/D13</f>
        <v>-5.130228887134965E-3</v>
      </c>
      <c r="I13">
        <v>0.47549484601277431</v>
      </c>
      <c r="J13">
        <v>0.46347941567065071</v>
      </c>
      <c r="K13">
        <v>-1.201543034212357E-2</v>
      </c>
      <c r="L13">
        <f>K13/I13</f>
        <v>-2.5269317728421333E-2</v>
      </c>
    </row>
    <row r="14" spans="1:12" x14ac:dyDescent="0.3">
      <c r="B14" t="s">
        <v>41</v>
      </c>
      <c r="D14">
        <v>0.75772518080210383</v>
      </c>
      <c r="E14">
        <v>0.73668639053254437</v>
      </c>
      <c r="F14">
        <v>-2.1038790269559501E-2</v>
      </c>
      <c r="G14">
        <f>F14/D14</f>
        <v>-2.7765726681127985E-2</v>
      </c>
      <c r="I14">
        <v>0.71182548794489098</v>
      </c>
      <c r="J14">
        <v>0.69312776775463347</v>
      </c>
      <c r="K14">
        <v>-1.8697720190257505E-2</v>
      </c>
      <c r="L14">
        <f>K14/I14</f>
        <v>-2.6267281105990782E-2</v>
      </c>
    </row>
    <row r="15" spans="1:12" x14ac:dyDescent="0.3">
      <c r="B15" t="s">
        <v>40</v>
      </c>
      <c r="D15">
        <v>0.67145862552594671</v>
      </c>
      <c r="E15">
        <v>0.63218793828892006</v>
      </c>
      <c r="F15">
        <v>-3.9270687237026647E-2</v>
      </c>
      <c r="G15">
        <f>F15/D15</f>
        <v>-5.848563968668407E-2</v>
      </c>
      <c r="I15">
        <v>0.83373639661426846</v>
      </c>
      <c r="J15">
        <v>0.82587666263603388</v>
      </c>
      <c r="K15">
        <v>-7.8597339782345826E-3</v>
      </c>
      <c r="L15">
        <f>K15/I15</f>
        <v>-9.4271211022480053E-3</v>
      </c>
    </row>
    <row r="17" spans="1:12" x14ac:dyDescent="0.3">
      <c r="A17" s="1" t="s">
        <v>39</v>
      </c>
      <c r="B17" s="1"/>
    </row>
    <row r="18" spans="1:12" x14ac:dyDescent="0.3">
      <c r="B18" t="s">
        <v>38</v>
      </c>
      <c r="D18">
        <v>0.61535149101087305</v>
      </c>
      <c r="E18">
        <v>0.67160081817203143</v>
      </c>
      <c r="F18">
        <v>5.6249327161158359E-2</v>
      </c>
      <c r="G18">
        <f>F18/D18</f>
        <v>9.1410076976906937E-2</v>
      </c>
      <c r="I18">
        <v>0.47271085283493008</v>
      </c>
      <c r="J18">
        <v>0.47066907491754356</v>
      </c>
      <c r="K18">
        <v>-2.0417779173865242E-3</v>
      </c>
      <c r="L18">
        <f>K18/I18</f>
        <v>-4.319295622560013E-3</v>
      </c>
    </row>
    <row r="19" spans="1:12" x14ac:dyDescent="0.3">
      <c r="B19" t="s">
        <v>37</v>
      </c>
      <c r="D19">
        <v>0.706454635652078</v>
      </c>
      <c r="E19">
        <v>0.67911476132730675</v>
      </c>
      <c r="F19">
        <v>-2.7339874324771248E-2</v>
      </c>
      <c r="G19">
        <f>F19/D19</f>
        <v>-3.8700113135411385E-2</v>
      </c>
      <c r="I19">
        <v>0.35291755475241715</v>
      </c>
      <c r="J19">
        <v>0.32561084854662836</v>
      </c>
      <c r="K19">
        <v>-2.7306706205788775E-2</v>
      </c>
      <c r="L19">
        <f>K19/I19</f>
        <v>-7.7374179431072207E-2</v>
      </c>
    </row>
  </sheetData>
  <mergeCells count="5">
    <mergeCell ref="A4:B4"/>
    <mergeCell ref="A11:B11"/>
    <mergeCell ref="A17:B17"/>
    <mergeCell ref="D2:G2"/>
    <mergeCell ref="I2:L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5:K19"/>
  <sheetViews>
    <sheetView topLeftCell="A4" workbookViewId="0">
      <selection activeCell="D16" sqref="D16:K17"/>
    </sheetView>
  </sheetViews>
  <sheetFormatPr defaultRowHeight="14.4" x14ac:dyDescent="0.3"/>
  <sheetData>
    <row r="5" spans="4:11" x14ac:dyDescent="0.3">
      <c r="D5">
        <f>LFPchge!D5-LFPchgeGithub!D5</f>
        <v>-1.5680147461761051E-2</v>
      </c>
      <c r="E5">
        <f>LFPchge!E5-LFPchgeGithub!E5</f>
        <v>-1.8276596121871602E-2</v>
      </c>
      <c r="F5">
        <f>LFPchge!F5-LFPchgeGithub!F5</f>
        <v>-2.5964486601105785E-3</v>
      </c>
      <c r="I5">
        <f>LFPchge!I5-LFPchgeGithub!I5</f>
        <v>6.9155059060668211E-3</v>
      </c>
      <c r="J5">
        <f>LFPchge!J5-LFPchgeGithub!J5</f>
        <v>6.9543990287719293E-3</v>
      </c>
      <c r="K5">
        <f>LFPchge!K5-LFPchgeGithub!K5</f>
        <v>3.8893122705030512E-5</v>
      </c>
    </row>
    <row r="6" spans="4:11" x14ac:dyDescent="0.3">
      <c r="D6">
        <f>LFPchge!D6-LFPchgeGithub!D6</f>
        <v>-1.3266601531848221E-2</v>
      </c>
      <c r="E6">
        <f>LFPchge!E6-LFPchgeGithub!E6</f>
        <v>4.725598370046713E-4</v>
      </c>
      <c r="F6">
        <f>LFPchge!F6-LFPchgeGithub!F6</f>
        <v>1.3739161368852934E-2</v>
      </c>
      <c r="I6">
        <f>LFPchge!I6-LFPchgeGithub!I6</f>
        <v>7.6924236020230463E-3</v>
      </c>
      <c r="J6">
        <f>LFPchge!J6-LFPchgeGithub!J6</f>
        <v>1.1098227746247413E-2</v>
      </c>
      <c r="K6">
        <f>LFPchge!K6-LFPchgeGithub!K6</f>
        <v>3.4058041442243726E-3</v>
      </c>
    </row>
    <row r="7" spans="4:11" x14ac:dyDescent="0.3">
      <c r="D7">
        <f>LFPchge!D7-LFPchgeGithub!D7</f>
        <v>-1.2950831871740731E-2</v>
      </c>
      <c r="E7">
        <f>LFPchge!E7-LFPchgeGithub!E7</f>
        <v>-1.3571021167734787E-2</v>
      </c>
      <c r="F7">
        <f>LFPchge!F7-LFPchgeGithub!F7</f>
        <v>-6.2018929599403846E-4</v>
      </c>
      <c r="I7">
        <f>LFPchge!I7-LFPchgeGithub!I7</f>
        <v>2.3901534894464338E-2</v>
      </c>
      <c r="J7">
        <f>LFPchge!J7-LFPchgeGithub!J7</f>
        <v>3.3651448011961127E-2</v>
      </c>
      <c r="K7">
        <f>LFPchge!K7-LFPchgeGithub!K7</f>
        <v>9.749913117496796E-3</v>
      </c>
    </row>
    <row r="8" spans="4:11" x14ac:dyDescent="0.3">
      <c r="D8">
        <f>LFPchge!D8-LFPchgeGithub!D8</f>
        <v>-3.5950979221311408E-3</v>
      </c>
      <c r="E8">
        <f>LFPchge!E8-LFPchgeGithub!E8</f>
        <v>-6.7537003699263964E-3</v>
      </c>
      <c r="F8">
        <f>LFPchge!F8-LFPchgeGithub!F8</f>
        <v>-3.1586024477952626E-3</v>
      </c>
      <c r="I8">
        <f>LFPchge!I8-LFPchgeGithub!I8</f>
        <v>1.4547816780990971E-2</v>
      </c>
      <c r="J8">
        <f>LFPchge!J8-LFPchgeGithub!J8</f>
        <v>2.1735438953981993E-2</v>
      </c>
      <c r="K8">
        <f>LFPchge!K8-LFPchgeGithub!K8</f>
        <v>7.1876221729910289E-3</v>
      </c>
    </row>
    <row r="9" spans="4:11" x14ac:dyDescent="0.3">
      <c r="D9">
        <f>LFPchge!D9-LFPchgeGithub!D9</f>
        <v>-1.3071602726775156E-2</v>
      </c>
      <c r="E9">
        <f>LFPchge!E9-LFPchgeGithub!E9</f>
        <v>-7.3617952928297925E-3</v>
      </c>
      <c r="F9">
        <f>LFPchge!F9-LFPchgeGithub!F9</f>
        <v>5.7098074339453665E-3</v>
      </c>
      <c r="I9">
        <f>LFPchge!I9-LFPchgeGithub!I9</f>
        <v>8.0461539241228341E-3</v>
      </c>
      <c r="J9">
        <f>LFPchge!J9-LFPchgeGithub!J9</f>
        <v>-3.8678439108065302E-3</v>
      </c>
      <c r="K9">
        <f>LFPchge!K9-LFPchgeGithub!K9</f>
        <v>-1.1913997834929368E-2</v>
      </c>
    </row>
    <row r="12" spans="4:11" x14ac:dyDescent="0.3">
      <c r="D12">
        <f>LFPchge!D12-LFPchgeGithub!D12</f>
        <v>-7.3760305752723632E-3</v>
      </c>
      <c r="E12">
        <f>LFPchge!E12-LFPchgeGithub!E12</f>
        <v>-3.4498178478820085E-3</v>
      </c>
      <c r="F12">
        <f>LFPchge!F12-LFPchgeGithub!F12</f>
        <v>3.926212727390261E-3</v>
      </c>
      <c r="I12">
        <f>LFPchge!I12-LFPchgeGithub!I12</f>
        <v>2.6453405900629889E-2</v>
      </c>
      <c r="J12">
        <f>LFPchge!J12-LFPchgeGithub!J12</f>
        <v>2.8922459704213144E-2</v>
      </c>
      <c r="K12">
        <f>LFPchge!K12-LFPchgeGithub!K12</f>
        <v>2.4690538035832717E-3</v>
      </c>
    </row>
    <row r="13" spans="4:11" x14ac:dyDescent="0.3">
      <c r="D13">
        <f>LFPchge!D13-LFPchgeGithub!D13</f>
        <v>-1.2861055883465089E-2</v>
      </c>
      <c r="E13">
        <f>LFPchge!E13-LFPchgeGithub!E13</f>
        <v>-5.7957511354902458E-3</v>
      </c>
      <c r="F13">
        <f>LFPchge!F13-LFPchgeGithub!F13</f>
        <v>7.0653047479749776E-3</v>
      </c>
      <c r="I13">
        <f>LFPchge!I13-LFPchgeGithub!I13</f>
        <v>8.0125300853526871E-3</v>
      </c>
      <c r="J13">
        <f>LFPchge!J13-LFPchgeGithub!J13</f>
        <v>3.1209489903802901E-3</v>
      </c>
      <c r="K13">
        <f>LFPchge!K13-LFPchgeGithub!K13</f>
        <v>-4.891581094972404E-3</v>
      </c>
    </row>
    <row r="14" spans="4:11" x14ac:dyDescent="0.3">
      <c r="D14">
        <f>LFPchge!D14-LFPchgeGithub!D14</f>
        <v>-1.0788129682543168E-2</v>
      </c>
      <c r="E14">
        <f>LFPchge!E14-LFPchgeGithub!E14</f>
        <v>-6.8596055726795058E-3</v>
      </c>
      <c r="F14">
        <f>LFPchge!F14-LFPchgeGithub!F14</f>
        <v>3.9285241098636833E-3</v>
      </c>
      <c r="I14">
        <f>LFPchge!I14-LFPchgeGithub!I14</f>
        <v>1.6611745189182514E-2</v>
      </c>
      <c r="J14">
        <f>LFPchge!J14-LFPchgeGithub!J14</f>
        <v>2.5702292023334072E-2</v>
      </c>
      <c r="K14">
        <f>LFPchge!K14-LFPchgeGithub!K14</f>
        <v>9.0905468341516121E-3</v>
      </c>
    </row>
    <row r="15" spans="4:11" x14ac:dyDescent="0.3">
      <c r="D15">
        <f>LFPchge!D15-LFPchgeGithub!D15</f>
        <v>-1.5402038434876864E-2</v>
      </c>
      <c r="E15">
        <f>LFPchge!E15-LFPchgeGithub!E15</f>
        <v>-4.2444348545330302E-2</v>
      </c>
      <c r="F15">
        <f>LFPchge!F15-LFPchgeGithub!F15</f>
        <v>-2.7042310110453466E-2</v>
      </c>
      <c r="I15">
        <f>LFPchge!I15-LFPchgeGithub!I15</f>
        <v>1.7268621716740595E-3</v>
      </c>
      <c r="J15">
        <f>LFPchge!J15-LFPchgeGithub!J15</f>
        <v>2.236614886556354E-2</v>
      </c>
      <c r="K15">
        <f>LFPchge!K15-LFPchgeGithub!K15</f>
        <v>2.0639286693889536E-2</v>
      </c>
    </row>
    <row r="18" spans="4:11" x14ac:dyDescent="0.3">
      <c r="D18">
        <f>LFPchge!D18-LFPchgeGithub!D18</f>
        <v>3.8216665685157913E-3</v>
      </c>
      <c r="E18">
        <f>LFPchge!E18-LFPchgeGithub!E18</f>
        <v>1.1922249533181217E-2</v>
      </c>
      <c r="F18">
        <f>LFPchge!F18-LFPchgeGithub!F18</f>
        <v>8.1005829646654884E-3</v>
      </c>
      <c r="I18">
        <f>LFPchge!I18-LFPchgeGithub!I18</f>
        <v>2.4254172697394827E-2</v>
      </c>
      <c r="J18">
        <f>LFPchge!J18-LFPchgeGithub!J18</f>
        <v>-2.6792015470583352E-2</v>
      </c>
      <c r="K18">
        <f>LFPchge!K18-LFPchgeGithub!K18</f>
        <v>-5.1046188167978158E-2</v>
      </c>
    </row>
    <row r="19" spans="4:11" x14ac:dyDescent="0.3">
      <c r="D19">
        <f>LFPchge!D19-LFPchgeGithub!D19</f>
        <v>-1.0812381488263245E-2</v>
      </c>
      <c r="E19">
        <f>LFPchge!E19-LFPchgeGithub!E19</f>
        <v>-1.7771693413396905E-2</v>
      </c>
      <c r="F19">
        <f>LFPchge!F19-LFPchgeGithub!F19</f>
        <v>-6.9593119251336842E-3</v>
      </c>
      <c r="I19">
        <f>LFPchge!I19-LFPchgeGithub!I19</f>
        <v>8.4896023396892617E-3</v>
      </c>
      <c r="J19">
        <f>LFPchge!J19-LFPchgeGithub!J19</f>
        <v>5.832468563585147E-2</v>
      </c>
      <c r="K19">
        <f>LFPchge!K19-LFPchgeGithub!K19</f>
        <v>4.9835083296162222E-2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36"/>
  <sheetViews>
    <sheetView topLeftCell="A4" workbookViewId="0">
      <selection activeCell="K17" sqref="K17"/>
    </sheetView>
  </sheetViews>
  <sheetFormatPr defaultRowHeight="14.4" x14ac:dyDescent="0.3"/>
  <cols>
    <col min="1" max="1" width="8" customWidth="1"/>
    <col min="2" max="2" width="29.109375" customWidth="1"/>
    <col min="3" max="11" width="13.33203125" customWidth="1"/>
  </cols>
  <sheetData>
    <row r="3" spans="1:11" ht="63" customHeight="1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1:11" ht="16.5" customHeight="1" x14ac:dyDescent="0.3"/>
    <row r="5" spans="1:11" x14ac:dyDescent="0.3">
      <c r="A5" s="1" t="s">
        <v>0</v>
      </c>
      <c r="B5" s="1"/>
      <c r="C5">
        <v>0.46342247724533081</v>
      </c>
      <c r="D5">
        <v>0.24072551727294922</v>
      </c>
      <c r="E5">
        <v>0.13284763693809509</v>
      </c>
      <c r="F5">
        <v>0.21096315979957581</v>
      </c>
      <c r="G5">
        <v>0.22282408177852631</v>
      </c>
      <c r="H5">
        <v>0.21441477537155151</v>
      </c>
      <c r="I5">
        <v>0.28057035803794861</v>
      </c>
      <c r="J5">
        <v>0.24800963699817657</v>
      </c>
      <c r="K5">
        <v>4.1899073868989944E-2</v>
      </c>
    </row>
    <row r="6" spans="1:11" x14ac:dyDescent="0.3">
      <c r="A6" s="1" t="s">
        <v>1</v>
      </c>
      <c r="B6" s="1"/>
    </row>
    <row r="7" spans="1:11" x14ac:dyDescent="0.3">
      <c r="B7" t="s">
        <v>2</v>
      </c>
      <c r="C7">
        <v>0.98378515243530273</v>
      </c>
      <c r="D7">
        <v>9.8193950951099396E-2</v>
      </c>
      <c r="E7">
        <v>4.9995113164186478E-2</v>
      </c>
      <c r="F7">
        <v>3.2007090747356415E-2</v>
      </c>
      <c r="G7">
        <v>4.9060788005590439E-2</v>
      </c>
      <c r="H7">
        <v>7.6568849384784698E-2</v>
      </c>
      <c r="I7">
        <v>-2.5275839492678642E-2</v>
      </c>
      <c r="J7">
        <v>6.3506372272968292E-2</v>
      </c>
      <c r="K7">
        <v>-2.2878032177686691E-2</v>
      </c>
    </row>
    <row r="8" spans="1:11" x14ac:dyDescent="0.3">
      <c r="B8" t="s">
        <v>3</v>
      </c>
      <c r="C8">
        <v>0.53748929500579834</v>
      </c>
      <c r="D8">
        <v>0.17445984482765198</v>
      </c>
      <c r="E8">
        <v>0.14697311818599701</v>
      </c>
      <c r="F8">
        <v>0.14252138137817383</v>
      </c>
      <c r="G8">
        <v>0.16681917011737823</v>
      </c>
      <c r="H8">
        <v>0.16594529151916504</v>
      </c>
      <c r="I8">
        <v>0.22896379232406616</v>
      </c>
      <c r="J8">
        <v>0.16381995379924774</v>
      </c>
      <c r="K8">
        <v>0.10037055611610413</v>
      </c>
    </row>
    <row r="9" spans="1:11" x14ac:dyDescent="0.3">
      <c r="B9" t="s">
        <v>4</v>
      </c>
      <c r="C9">
        <v>0.29163900017738342</v>
      </c>
      <c r="D9">
        <v>0.30914467573165894</v>
      </c>
      <c r="E9">
        <v>0.14803560078144073</v>
      </c>
      <c r="F9">
        <v>0.2910514771938324</v>
      </c>
      <c r="G9">
        <v>0.29597404599189758</v>
      </c>
      <c r="H9">
        <v>0.27345570921897888</v>
      </c>
      <c r="I9">
        <v>0.32979887723922729</v>
      </c>
      <c r="J9">
        <v>0.331062912940979</v>
      </c>
      <c r="K9">
        <v>3.114047646522522E-2</v>
      </c>
    </row>
    <row r="10" spans="1:11" x14ac:dyDescent="0.3">
      <c r="A10" s="1" t="s">
        <v>5</v>
      </c>
      <c r="B10" s="1"/>
    </row>
    <row r="11" spans="1:11" x14ac:dyDescent="0.3">
      <c r="B11" t="s">
        <v>6</v>
      </c>
      <c r="C11">
        <v>0.54598081111907959</v>
      </c>
      <c r="D11">
        <v>0.22028255462646484</v>
      </c>
      <c r="E11">
        <v>0.18250048160552979</v>
      </c>
      <c r="F11">
        <v>0.1895824521780014</v>
      </c>
      <c r="G11">
        <v>0.19892562925815582</v>
      </c>
      <c r="H11">
        <v>0.2059226781129837</v>
      </c>
      <c r="I11">
        <v>0.27680251002311707</v>
      </c>
      <c r="J11">
        <v>0.21510936319828033</v>
      </c>
      <c r="K11">
        <v>0.12558276951313019</v>
      </c>
    </row>
    <row r="12" spans="1:11" x14ac:dyDescent="0.3">
      <c r="B12" t="s">
        <v>7</v>
      </c>
      <c r="C12">
        <v>0.58290916681289673</v>
      </c>
      <c r="D12">
        <v>0.31164252758026123</v>
      </c>
      <c r="E12">
        <v>0.23080193996429443</v>
      </c>
      <c r="F12">
        <v>0.27237370610237122</v>
      </c>
      <c r="G12">
        <v>0.28167051076889038</v>
      </c>
      <c r="H12">
        <v>0.29105299711227417</v>
      </c>
      <c r="I12">
        <v>0.34894916415214539</v>
      </c>
      <c r="J12">
        <v>0.32319000363349915</v>
      </c>
      <c r="K12">
        <v>0.14209878444671631</v>
      </c>
    </row>
    <row r="13" spans="1:11" x14ac:dyDescent="0.3">
      <c r="B13" t="s">
        <v>8</v>
      </c>
      <c r="C13">
        <v>0.31786417961120605</v>
      </c>
      <c r="D13">
        <v>0.20204499363899231</v>
      </c>
      <c r="E13">
        <v>1.9091574475169182E-2</v>
      </c>
      <c r="F13">
        <v>0.17712023854255676</v>
      </c>
      <c r="G13">
        <v>0.19607792794704437</v>
      </c>
      <c r="H13">
        <v>0.15918043255805969</v>
      </c>
      <c r="I13">
        <v>0.23050804436206818</v>
      </c>
      <c r="J13">
        <v>0.21153959631919861</v>
      </c>
      <c r="K13">
        <v>-0.11336838454008102</v>
      </c>
    </row>
    <row r="14" spans="1:11" x14ac:dyDescent="0.3">
      <c r="B14" t="s">
        <v>9</v>
      </c>
      <c r="C14">
        <v>0.21148751676082611</v>
      </c>
      <c r="D14">
        <v>0.13564755022525787</v>
      </c>
      <c r="E14">
        <v>-0.16429790854454041</v>
      </c>
      <c r="F14">
        <v>0.1228097677230835</v>
      </c>
      <c r="G14">
        <v>0.13602618873119354</v>
      </c>
      <c r="H14">
        <v>8.1039480865001678E-2</v>
      </c>
      <c r="I14">
        <v>0.14642071723937988</v>
      </c>
      <c r="J14">
        <v>0.17271071672439575</v>
      </c>
      <c r="K14">
        <v>-0.30989420413970947</v>
      </c>
    </row>
    <row r="15" spans="1:11" x14ac:dyDescent="0.3">
      <c r="A15" s="1" t="s">
        <v>10</v>
      </c>
      <c r="B15" s="1"/>
    </row>
    <row r="16" spans="1:11" x14ac:dyDescent="0.3">
      <c r="B16" t="s">
        <v>11</v>
      </c>
      <c r="C16">
        <v>0.25983503460884094</v>
      </c>
      <c r="D16">
        <v>1.8717432394623756E-2</v>
      </c>
      <c r="E16">
        <v>-2.3438893258571625E-2</v>
      </c>
      <c r="F16">
        <v>-3.4719597548246384E-2</v>
      </c>
      <c r="G16">
        <v>-1.2178881093859673E-2</v>
      </c>
      <c r="H16">
        <v>5.5853268131613731E-3</v>
      </c>
      <c r="I16">
        <v>9.1800808906555176E-2</v>
      </c>
      <c r="J16">
        <v>-2.7391817420721054E-2</v>
      </c>
      <c r="K16">
        <v>-9.6272274851799011E-2</v>
      </c>
    </row>
    <row r="17" spans="1:11" x14ac:dyDescent="0.3">
      <c r="B17" t="s">
        <v>12</v>
      </c>
      <c r="C17">
        <v>0.10765460878610611</v>
      </c>
      <c r="D17">
        <v>8.5218802094459534E-2</v>
      </c>
      <c r="E17">
        <v>-7.970244437456131E-2</v>
      </c>
      <c r="F17">
        <v>5.3392533212900162E-2</v>
      </c>
      <c r="G17">
        <v>7.311808317899704E-2</v>
      </c>
      <c r="H17">
        <v>3.9155572652816772E-2</v>
      </c>
      <c r="I17">
        <v>0.10670499503612518</v>
      </c>
      <c r="J17">
        <v>4.394819587469101E-2</v>
      </c>
      <c r="K17">
        <v>-0.16856332123279572</v>
      </c>
    </row>
    <row r="18" spans="1:11" x14ac:dyDescent="0.3">
      <c r="B18" t="s">
        <v>13</v>
      </c>
      <c r="C18">
        <v>7.4264600872993469E-2</v>
      </c>
      <c r="D18">
        <v>1.9441785290837288E-2</v>
      </c>
      <c r="E18">
        <v>-0.25280582904815674</v>
      </c>
      <c r="F18">
        <v>-3.7962649366818368E-4</v>
      </c>
      <c r="G18">
        <v>2.0163299515843391E-2</v>
      </c>
      <c r="H18">
        <v>-4.1473682969808578E-2</v>
      </c>
      <c r="I18">
        <v>4.8771359026432037E-2</v>
      </c>
      <c r="J18">
        <v>6.8285919725894928E-2</v>
      </c>
      <c r="K18">
        <v>-0.41911637783050537</v>
      </c>
    </row>
    <row r="19" spans="1:11" x14ac:dyDescent="0.3">
      <c r="A19" t="s">
        <v>14</v>
      </c>
    </row>
    <row r="20" spans="1:11" x14ac:dyDescent="0.3">
      <c r="B20" t="s">
        <v>15</v>
      </c>
      <c r="C20">
        <v>0.28573819994926453</v>
      </c>
      <c r="D20">
        <v>0.14138081669807434</v>
      </c>
      <c r="E20">
        <v>1.779051311314106E-2</v>
      </c>
      <c r="F20">
        <v>0.12159083038568497</v>
      </c>
      <c r="G20">
        <v>0.14367422461509705</v>
      </c>
      <c r="H20">
        <v>0.11568370461463928</v>
      </c>
      <c r="I20">
        <v>0.17124594748020172</v>
      </c>
      <c r="J20">
        <v>0.16239404678344727</v>
      </c>
      <c r="K20">
        <v>-5.0583813339471817E-2</v>
      </c>
    </row>
    <row r="21" spans="1:11" x14ac:dyDescent="0.3">
      <c r="B21" t="s">
        <v>16</v>
      </c>
      <c r="C21">
        <v>0.60644060373306274</v>
      </c>
      <c r="D21">
        <v>0.31911575794219971</v>
      </c>
      <c r="E21">
        <v>0.22332331538200378</v>
      </c>
      <c r="F21">
        <v>0.2811027467250824</v>
      </c>
      <c r="G21">
        <v>0.28604617714881897</v>
      </c>
      <c r="H21">
        <v>0.29226234555244446</v>
      </c>
      <c r="I21">
        <v>0.36573970317840576</v>
      </c>
      <c r="J21">
        <v>0.31772002577781677</v>
      </c>
      <c r="K21">
        <v>0.1160866767168045</v>
      </c>
    </row>
    <row r="22" spans="1:11" x14ac:dyDescent="0.3">
      <c r="A22" s="1" t="s">
        <v>17</v>
      </c>
      <c r="B22" s="1"/>
    </row>
    <row r="23" spans="1:11" x14ac:dyDescent="0.3">
      <c r="B23" t="s">
        <v>18</v>
      </c>
      <c r="C23">
        <v>3.9089832454919815E-2</v>
      </c>
      <c r="D23">
        <v>0.14776152372360229</v>
      </c>
      <c r="E23">
        <v>-5.5639990605413914E-3</v>
      </c>
      <c r="F23">
        <v>0.1097753494977951</v>
      </c>
      <c r="G23">
        <v>0.14393875002861023</v>
      </c>
      <c r="H23">
        <v>0.11643983423709869</v>
      </c>
      <c r="I23">
        <v>0.14776152372360229</v>
      </c>
      <c r="J23">
        <v>9.7529679536819458E-2</v>
      </c>
      <c r="K23">
        <v>-8.6268797516822815E-2</v>
      </c>
    </row>
    <row r="24" spans="1:11" x14ac:dyDescent="0.3">
      <c r="B24" t="s">
        <v>19</v>
      </c>
      <c r="C24">
        <v>0.24225896596908569</v>
      </c>
      <c r="D24">
        <v>0.10489529371261597</v>
      </c>
      <c r="E24">
        <v>-6.141459196805954E-2</v>
      </c>
      <c r="F24">
        <v>7.5203940272331238E-2</v>
      </c>
      <c r="G24">
        <v>8.9409098029136658E-2</v>
      </c>
      <c r="H24">
        <v>6.7036814987659454E-2</v>
      </c>
      <c r="I24">
        <v>0.12785649299621582</v>
      </c>
      <c r="J24">
        <v>0.11038732528686523</v>
      </c>
      <c r="K24">
        <v>-0.17812983691692352</v>
      </c>
    </row>
    <row r="25" spans="1:11" x14ac:dyDescent="0.3">
      <c r="B25" t="s">
        <v>20</v>
      </c>
      <c r="C25">
        <v>0.62178683280944824</v>
      </c>
      <c r="D25">
        <v>0.32145214080810547</v>
      </c>
      <c r="E25">
        <v>0.24865415692329407</v>
      </c>
      <c r="F25">
        <v>0.2951633632183075</v>
      </c>
      <c r="G25">
        <v>0.30132153630256653</v>
      </c>
      <c r="H25">
        <v>0.30163443088531494</v>
      </c>
      <c r="I25">
        <v>0.37339112162590027</v>
      </c>
      <c r="J25">
        <v>0.34191057085990906</v>
      </c>
      <c r="K25">
        <v>0.16953141987323761</v>
      </c>
    </row>
    <row r="28" spans="1:11" x14ac:dyDescent="0.3">
      <c r="A28">
        <v>0</v>
      </c>
      <c r="B28" t="s">
        <v>21</v>
      </c>
    </row>
    <row r="29" spans="1:11" x14ac:dyDescent="0.3">
      <c r="A29">
        <v>1</v>
      </c>
      <c r="B29" t="s">
        <v>22</v>
      </c>
    </row>
    <row r="30" spans="1:11" x14ac:dyDescent="0.3">
      <c r="A30">
        <v>2</v>
      </c>
      <c r="B30" t="s">
        <v>23</v>
      </c>
    </row>
    <row r="31" spans="1:11" x14ac:dyDescent="0.3">
      <c r="A31">
        <v>3</v>
      </c>
      <c r="B31" t="s">
        <v>24</v>
      </c>
    </row>
    <row r="32" spans="1:11" x14ac:dyDescent="0.3">
      <c r="A32">
        <v>4</v>
      </c>
      <c r="B32" t="s">
        <v>25</v>
      </c>
    </row>
    <row r="33" spans="1:2" x14ac:dyDescent="0.3">
      <c r="A33">
        <v>5</v>
      </c>
      <c r="B33" t="s">
        <v>26</v>
      </c>
    </row>
    <row r="34" spans="1:2" x14ac:dyDescent="0.3">
      <c r="A34">
        <v>6</v>
      </c>
      <c r="B34" t="s">
        <v>27</v>
      </c>
    </row>
    <row r="35" spans="1:2" x14ac:dyDescent="0.3">
      <c r="A35">
        <v>7</v>
      </c>
      <c r="B35" t="s">
        <v>28</v>
      </c>
    </row>
    <row r="36" spans="1:2" x14ac:dyDescent="0.3">
      <c r="A36">
        <v>8</v>
      </c>
      <c r="B36" t="s">
        <v>29</v>
      </c>
    </row>
  </sheetData>
  <mergeCells count="5">
    <mergeCell ref="A5:B5"/>
    <mergeCell ref="A6:B6"/>
    <mergeCell ref="A10:B10"/>
    <mergeCell ref="A15:B15"/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K25"/>
  <sheetViews>
    <sheetView topLeftCell="A10" workbookViewId="0">
      <selection activeCell="A22" sqref="A22"/>
    </sheetView>
  </sheetViews>
  <sheetFormatPr defaultRowHeight="14.4" x14ac:dyDescent="0.3"/>
  <sheetData>
    <row r="5" spans="3:11" x14ac:dyDescent="0.3">
      <c r="C5">
        <f>CounterfGap!C5-CounterfGapGithub!C5</f>
        <v>-1.9938051700592041E-2</v>
      </c>
      <c r="D5">
        <f>CounterfGap!D5-CounterfGapGithub!D5</f>
        <v>-1.1764183640480042E-2</v>
      </c>
      <c r="E5">
        <f>CounterfGap!E5-CounterfGapGithub!E5</f>
        <v>-1.4443211257457733E-2</v>
      </c>
      <c r="F5">
        <f>CounterfGap!F5-CounterfGapGithub!F5</f>
        <v>-6.6516846418380737E-3</v>
      </c>
      <c r="G5">
        <f>CounterfGap!G5-CounterfGapGithub!G5</f>
        <v>-6.3107907772064209E-3</v>
      </c>
      <c r="H5">
        <f>CounterfGap!H5-CounterfGapGithub!H5</f>
        <v>-1.0594964027404785E-2</v>
      </c>
      <c r="I5">
        <f>CounterfGap!I5-CounterfGapGithub!I5</f>
        <v>-8.6342990398406982E-3</v>
      </c>
      <c r="J5">
        <f>CounterfGap!J5-CounterfGapGithub!J5</f>
        <v>-2.1813064813613892E-3</v>
      </c>
      <c r="K5">
        <f>CounterfGap!K5-CounterfGapGithub!K5</f>
        <v>-3.4531168639659882E-3</v>
      </c>
    </row>
    <row r="7" spans="3:11" x14ac:dyDescent="0.3">
      <c r="C7">
        <f>CounterfGap!C7-CounterfGapGithub!C7</f>
        <v>-9.254145622253418E-2</v>
      </c>
      <c r="D7">
        <f>CounterfGap!D7-CounterfGapGithub!D7</f>
        <v>-3.3644795417785645E-2</v>
      </c>
      <c r="E7">
        <f>CounterfGap!E7-CounterfGapGithub!E7</f>
        <v>-2.8192570433020592E-2</v>
      </c>
      <c r="F7">
        <f>CounterfGap!F7-CounterfGapGithub!F7</f>
        <v>-2.4759916123002768E-2</v>
      </c>
      <c r="G7">
        <f>CounterfGap!G7-CounterfGapGithub!G7</f>
        <v>-2.6749186217784882E-2</v>
      </c>
      <c r="H7">
        <f>CounterfGap!H7-CounterfGapGithub!H7</f>
        <v>-2.9505409300327301E-2</v>
      </c>
      <c r="I7">
        <f>CounterfGap!I7-CounterfGapGithub!I7</f>
        <v>1.2751595117151737E-2</v>
      </c>
      <c r="J7">
        <f>CounterfGap!J7-CounterfGapGithub!J7</f>
        <v>-7.9461149871349335E-3</v>
      </c>
      <c r="K7">
        <f>CounterfGap!K7-CounterfGapGithub!K7</f>
        <v>-9.2106647789478302E-3</v>
      </c>
    </row>
    <row r="8" spans="3:11" x14ac:dyDescent="0.3">
      <c r="C8">
        <f>CounterfGap!C8-CounterfGapGithub!C8</f>
        <v>-5.0834566354751587E-2</v>
      </c>
      <c r="D8">
        <f>CounterfGap!D8-CounterfGapGithub!D8</f>
        <v>-7.1623027324676514E-3</v>
      </c>
      <c r="E8">
        <f>CounterfGap!E8-CounterfGapGithub!E8</f>
        <v>-1.3158157467842102E-2</v>
      </c>
      <c r="F8">
        <f>CounterfGap!F8-CounterfGapGithub!F8</f>
        <v>-4.2222142219543457E-3</v>
      </c>
      <c r="G8">
        <f>CounterfGap!G8-CounterfGapGithub!G8</f>
        <v>-3.5545378923416138E-3</v>
      </c>
      <c r="H8">
        <f>CounterfGap!H8-CounterfGapGithub!H8</f>
        <v>-8.9974254369735718E-3</v>
      </c>
      <c r="I8">
        <f>CounterfGap!I8-CounterfGapGithub!I8</f>
        <v>-1.2004286050796509E-2</v>
      </c>
      <c r="J8">
        <f>CounterfGap!J8-CounterfGapGithub!J8</f>
        <v>-5.0958395004272461E-3</v>
      </c>
      <c r="K8">
        <f>CounterfGap!K8-CounterfGapGithub!K8</f>
        <v>-4.4659599661827087E-3</v>
      </c>
    </row>
    <row r="9" spans="3:11" x14ac:dyDescent="0.3">
      <c r="C9">
        <f>CounterfGap!C9-CounterfGapGithub!C9</f>
        <v>-2.2651553153991699E-3</v>
      </c>
      <c r="D9">
        <f>CounterfGap!D9-CounterfGapGithub!D9</f>
        <v>-6.8585574626922607E-3</v>
      </c>
      <c r="E9">
        <f>CounterfGap!E9-CounterfGapGithub!E9</f>
        <v>-1.1518493294715881E-2</v>
      </c>
      <c r="F9">
        <f>CounterfGap!F9-CounterfGapGithub!F9</f>
        <v>-2.8751492500305176E-3</v>
      </c>
      <c r="G9">
        <f>CounterfGap!G9-CounterfGapGithub!G9</f>
        <v>-2.2872984409332275E-3</v>
      </c>
      <c r="H9">
        <f>CounterfGap!H9-CounterfGapGithub!H9</f>
        <v>-5.2924454212188721E-3</v>
      </c>
      <c r="I9">
        <f>CounterfGap!I9-CounterfGapGithub!I9</f>
        <v>-6.1140060424804688E-3</v>
      </c>
      <c r="J9">
        <f>CounterfGap!J9-CounterfGapGithub!J9</f>
        <v>1.375347375869751E-3</v>
      </c>
      <c r="K9">
        <f>CounterfGap!K9-CounterfGapGithub!K9</f>
        <v>-1.585671678185463E-3</v>
      </c>
    </row>
    <row r="11" spans="3:11" x14ac:dyDescent="0.3">
      <c r="C11">
        <f>CounterfGap!C11-CounterfGapGithub!C11</f>
        <v>-5.6407034397125244E-2</v>
      </c>
      <c r="D11">
        <f>CounterfGap!D11-CounterfGapGithub!D11</f>
        <v>-4.8665106296539307E-3</v>
      </c>
      <c r="E11">
        <f>CounterfGap!E11-CounterfGapGithub!E11</f>
        <v>-4.3720155954360962E-3</v>
      </c>
      <c r="F11">
        <f>CounterfGap!F11-CounterfGapGithub!F11</f>
        <v>-9.3095004558563232E-4</v>
      </c>
      <c r="G11">
        <f>CounterfGap!G11-CounterfGapGithub!G11</f>
        <v>-1.8313080072402954E-3</v>
      </c>
      <c r="H11">
        <f>CounterfGap!H11-CounterfGapGithub!H11</f>
        <v>-4.5241266489028931E-3</v>
      </c>
      <c r="I11">
        <f>CounterfGap!I11-CounterfGapGithub!I11</f>
        <v>-1.7204582691192627E-3</v>
      </c>
      <c r="J11">
        <f>CounterfGap!J11-CounterfGapGithub!J11</f>
        <v>5.3343325853347778E-3</v>
      </c>
      <c r="K11">
        <f>CounterfGap!K11-CounterfGapGithub!K11</f>
        <v>4.0581822395324707E-3</v>
      </c>
    </row>
    <row r="12" spans="3:11" x14ac:dyDescent="0.3">
      <c r="C12">
        <f>CounterfGap!C12-CounterfGapGithub!C12</f>
        <v>-1.4206826686859131E-2</v>
      </c>
      <c r="D12">
        <f>CounterfGap!D12-CounterfGapGithub!D12</f>
        <v>-1.4313310384750366E-2</v>
      </c>
      <c r="E12">
        <f>CounterfGap!E12-CounterfGapGithub!E12</f>
        <v>-9.2240422964096069E-3</v>
      </c>
      <c r="F12">
        <f>CounterfGap!F12-CounterfGapGithub!F12</f>
        <v>1.8883943557739258E-3</v>
      </c>
      <c r="G12">
        <f>CounterfGap!G12-CounterfGapGithub!G12</f>
        <v>1.6620755195617676E-3</v>
      </c>
      <c r="H12">
        <f>CounterfGap!H12-CounterfGapGithub!H12</f>
        <v>-1.305854320526123E-2</v>
      </c>
      <c r="I12">
        <f>CounterfGap!I12-CounterfGapGithub!I12</f>
        <v>-8.1773102283477783E-3</v>
      </c>
      <c r="J12">
        <f>CounterfGap!J12-CounterfGapGithub!J12</f>
        <v>-1.4974594116210938E-2</v>
      </c>
      <c r="K12">
        <f>CounterfGap!K12-CounterfGapGithub!K12</f>
        <v>5.8839619159698486E-3</v>
      </c>
    </row>
    <row r="13" spans="3:11" x14ac:dyDescent="0.3">
      <c r="C13">
        <f>CounterfGap!C13-CounterfGapGithub!C13</f>
        <v>-1.1523842811584473E-2</v>
      </c>
      <c r="D13">
        <f>CounterfGap!D13-CounterfGapGithub!D13</f>
        <v>-3.3121630549430847E-2</v>
      </c>
      <c r="E13">
        <f>CounterfGap!E13-CounterfGapGithub!E13</f>
        <v>-5.2270708605647087E-2</v>
      </c>
      <c r="F13">
        <f>CounterfGap!F13-CounterfGapGithub!F13</f>
        <v>-3.6847665905952454E-2</v>
      </c>
      <c r="G13">
        <f>CounterfGap!G13-CounterfGapGithub!G13</f>
        <v>-3.5260185599327087E-2</v>
      </c>
      <c r="H13">
        <f>CounterfGap!H13-CounterfGapGithub!H13</f>
        <v>-3.4041866660118103E-2</v>
      </c>
      <c r="I13">
        <f>CounterfGap!I13-CounterfGapGithub!I13</f>
        <v>-3.5061359405517578E-2</v>
      </c>
      <c r="J13">
        <f>CounterfGap!J13-CounterfGapGithub!J13</f>
        <v>-1.9708335399627686E-2</v>
      </c>
      <c r="K13">
        <f>CounterfGap!K13-CounterfGapGithub!K13</f>
        <v>-4.2839787900447845E-2</v>
      </c>
    </row>
    <row r="14" spans="3:11" x14ac:dyDescent="0.3">
      <c r="C14">
        <f>CounterfGap!C14-CounterfGapGithub!C14</f>
        <v>8.5791647434234619E-3</v>
      </c>
      <c r="D14">
        <f>CounterfGap!D14-CounterfGapGithub!D14</f>
        <v>-1.6213804483413696E-2</v>
      </c>
      <c r="E14">
        <f>CounterfGap!E14-CounterfGapGithub!E14</f>
        <v>-3.320746123790741E-2</v>
      </c>
      <c r="F14">
        <f>CounterfGap!F14-CounterfGapGithub!F14</f>
        <v>-1.8004857003688812E-2</v>
      </c>
      <c r="G14">
        <f>CounterfGap!G14-CounterfGapGithub!G14</f>
        <v>-1.2425489723682404E-2</v>
      </c>
      <c r="H14">
        <f>CounterfGap!H14-CounterfGapGithub!H14</f>
        <v>-1.0548189282417297E-2</v>
      </c>
      <c r="I14">
        <f>CounterfGap!I14-CounterfGapGithub!I14</f>
        <v>-1.0790154337882996E-2</v>
      </c>
      <c r="J14">
        <f>CounterfGap!J14-CounterfGapGithub!J14</f>
        <v>1.1920437216758728E-2</v>
      </c>
      <c r="K14">
        <f>CounterfGap!K14-CounterfGapGithub!K14</f>
        <v>-2.7734965085983276E-2</v>
      </c>
    </row>
    <row r="16" spans="3:11" x14ac:dyDescent="0.3">
      <c r="C16">
        <f>CounterfGap!C16-CounterfGapGithub!C16</f>
        <v>-9.2987239360809326E-2</v>
      </c>
      <c r="D16">
        <f>CounterfGap!D16-CounterfGapGithub!D16</f>
        <v>-2.2445994196459651E-2</v>
      </c>
      <c r="E16">
        <f>CounterfGap!E16-CounterfGapGithub!E16</f>
        <v>-2.9239974915981293E-2</v>
      </c>
      <c r="F16">
        <f>CounterfGap!F16-CounterfGapGithub!F16</f>
        <v>-1.3016059994697571E-2</v>
      </c>
      <c r="G16">
        <f>CounterfGap!G16-CounterfGapGithub!G16</f>
        <v>-1.0375991463661194E-2</v>
      </c>
      <c r="H16">
        <f>CounterfGap!H16-CounterfGapGithub!H16</f>
        <v>-2.2746949456632137E-2</v>
      </c>
      <c r="I16">
        <f>CounterfGap!I16-CounterfGapGithub!I16</f>
        <v>-1.4280818402767181E-2</v>
      </c>
      <c r="J16">
        <f>CounterfGap!J16-CounterfGapGithub!J16</f>
        <v>1.0669689625501633E-2</v>
      </c>
      <c r="K16">
        <f>CounterfGap!K16-CounterfGapGithub!K16</f>
        <v>-8.082166314125061E-3</v>
      </c>
    </row>
    <row r="17" spans="3:11" x14ac:dyDescent="0.3">
      <c r="C17">
        <f>CounterfGap!C17-CounterfGapGithub!C17</f>
        <v>0.12873127311468124</v>
      </c>
      <c r="D17">
        <f>CounterfGap!D17-CounterfGapGithub!D17</f>
        <v>6.2042027711868286E-2</v>
      </c>
      <c r="E17">
        <f>CounterfGap!E17-CounterfGapGithub!E17</f>
        <v>0.10077149607241154</v>
      </c>
      <c r="F17">
        <f>CounterfGap!F17-CounterfGapGithub!F17</f>
        <v>6.2215354293584824E-2</v>
      </c>
      <c r="G17">
        <f>CounterfGap!G17-CounterfGapGithub!G17</f>
        <v>5.4145880043506622E-2</v>
      </c>
      <c r="H17">
        <f>CounterfGap!H17-CounterfGapGithub!H17</f>
        <v>7.599274069070816E-2</v>
      </c>
      <c r="I17">
        <f>CounterfGap!I17-CounterfGapGithub!I17</f>
        <v>7.9565271735191345E-2</v>
      </c>
      <c r="J17">
        <f>CounterfGap!J17-CounterfGapGithub!J17</f>
        <v>5.4502397775650024E-2</v>
      </c>
      <c r="K17">
        <f>CounterfGap!K17-CounterfGapGithub!K17</f>
        <v>7.0251144468784332E-2</v>
      </c>
    </row>
    <row r="18" spans="3:11" x14ac:dyDescent="0.3">
      <c r="C18">
        <f>CounterfGap!C18-CounterfGapGithub!C18</f>
        <v>-2.8061270713806152E-3</v>
      </c>
      <c r="D18">
        <f>CounterfGap!D18-CounterfGapGithub!D18</f>
        <v>-2.0896674483083189E-2</v>
      </c>
      <c r="E18">
        <f>CounterfGap!E18-CounterfGapGithub!E18</f>
        <v>-3.6689162254333496E-2</v>
      </c>
      <c r="F18">
        <f>CounterfGap!F18-CounterfGapGithub!F18</f>
        <v>-1.4132736396277323E-2</v>
      </c>
      <c r="G18">
        <f>CounterfGap!G18-CounterfGapGithub!G18</f>
        <v>-1.6171013470739126E-2</v>
      </c>
      <c r="H18">
        <f>CounterfGap!H18-CounterfGapGithub!H18</f>
        <v>-2.0852725952863693E-2</v>
      </c>
      <c r="I18">
        <f>CounterfGap!I18-CounterfGapGithub!I18</f>
        <v>-2.8242267668247223E-2</v>
      </c>
      <c r="J18">
        <f>CounterfGap!J18-CounterfGapGithub!J18</f>
        <v>-1.9028559327125549E-3</v>
      </c>
      <c r="K18">
        <f>CounterfGap!K18-CounterfGapGithub!K18</f>
        <v>-4.2796134948730469E-3</v>
      </c>
    </row>
    <row r="20" spans="3:11" x14ac:dyDescent="0.3">
      <c r="C20">
        <f>CounterfGap!C20-CounterfGapGithub!C20</f>
        <v>-8.2316994667053223E-3</v>
      </c>
      <c r="D20">
        <f>CounterfGap!D20-CounterfGapGithub!D20</f>
        <v>-1.7313435673713684E-2</v>
      </c>
      <c r="E20">
        <f>CounterfGap!E20-CounterfGapGithub!E20</f>
        <v>-2.1792532876133919E-2</v>
      </c>
      <c r="F20">
        <f>CounterfGap!F20-CounterfGapGithub!F20</f>
        <v>-1.9797079265117645E-2</v>
      </c>
      <c r="G20">
        <f>CounterfGap!G20-CounterfGapGithub!G20</f>
        <v>-1.7859667539596558E-2</v>
      </c>
      <c r="H20">
        <f>CounterfGap!H20-CounterfGapGithub!H20</f>
        <v>-1.5159487724304199E-2</v>
      </c>
      <c r="I20">
        <f>CounterfGap!I20-CounterfGapGithub!I20</f>
        <v>-1.2933552265167236E-2</v>
      </c>
      <c r="J20">
        <f>CounterfGap!J20-CounterfGapGithub!J20</f>
        <v>-8.9596062898635864E-3</v>
      </c>
      <c r="K20">
        <f>CounterfGap!K20-CounterfGapGithub!K20</f>
        <v>-2.2636096924543381E-2</v>
      </c>
    </row>
    <row r="21" spans="3:11" x14ac:dyDescent="0.3">
      <c r="C21">
        <f>CounterfGap!C21-CounterfGapGithub!C21</f>
        <v>3.2137751579284668E-2</v>
      </c>
      <c r="D21">
        <f>CounterfGap!D21-CounterfGapGithub!D21</f>
        <v>3.4872680902481079E-2</v>
      </c>
      <c r="E21">
        <f>CounterfGap!E21-CounterfGapGithub!E21</f>
        <v>4.0719717741012573E-2</v>
      </c>
      <c r="F21">
        <f>CounterfGap!F21-CounterfGapGithub!F21</f>
        <v>4.3468832969665527E-2</v>
      </c>
      <c r="G21">
        <f>CounterfGap!G21-CounterfGapGithub!G21</f>
        <v>3.9250969886779785E-2</v>
      </c>
      <c r="H21">
        <f>CounterfGap!H21-CounterfGapGithub!H21</f>
        <v>3.4789204597473145E-2</v>
      </c>
      <c r="I21">
        <f>CounterfGap!I21-CounterfGapGithub!I21</f>
        <v>3.9236903190612793E-2</v>
      </c>
      <c r="J21">
        <f>CounterfGap!J21-CounterfGapGithub!J21</f>
        <v>4.2060732841491699E-2</v>
      </c>
      <c r="K21">
        <f>CounterfGap!K21-CounterfGapGithub!K21</f>
        <v>5.6989356875419617E-2</v>
      </c>
    </row>
    <row r="23" spans="3:11" x14ac:dyDescent="0.3">
      <c r="C23">
        <f>CounterfGap!C23-CounterfGapGithub!C23</f>
        <v>-0.1419505886733532</v>
      </c>
      <c r="D23">
        <f>CounterfGap!D23-CounterfGapGithub!D23</f>
        <v>-7.9173468053340912E-2</v>
      </c>
      <c r="E23">
        <f>CounterfGap!E23-CounterfGapGithub!E23</f>
        <v>-0.10220688348636031</v>
      </c>
      <c r="F23">
        <f>CounterfGap!F23-CounterfGapGithub!F23</f>
        <v>-9.2311857268214226E-2</v>
      </c>
      <c r="G23">
        <f>CounterfGap!G23-CounterfGapGithub!G23</f>
        <v>-7.0101656019687653E-2</v>
      </c>
      <c r="H23">
        <f>CounterfGap!H23-CounterfGapGithub!H23</f>
        <v>-7.9491943120956421E-2</v>
      </c>
      <c r="I23">
        <f>CounterfGap!I23-CounterfGapGithub!I23</f>
        <v>-7.9173468053340912E-2</v>
      </c>
      <c r="J23">
        <f>CounterfGap!J23-CounterfGapGithub!J23</f>
        <v>-9.8156488558743149E-2</v>
      </c>
      <c r="K23">
        <f>CounterfGap!K23-CounterfGapGithub!K23</f>
        <v>-0.10726027190685272</v>
      </c>
    </row>
    <row r="24" spans="3:11" x14ac:dyDescent="0.3">
      <c r="C24">
        <f>CounterfGap!C24-CounterfGapGithub!C24</f>
        <v>8.1004202365875244E-3</v>
      </c>
      <c r="D24">
        <f>CounterfGap!D24-CounterfGapGithub!D24</f>
        <v>-7.8619271516799927E-3</v>
      </c>
      <c r="E24">
        <f>CounterfGap!E24-CounterfGapGithub!E24</f>
        <v>-1.3776510953903198E-2</v>
      </c>
      <c r="F24">
        <f>CounterfGap!F24-CounterfGapGithub!F24</f>
        <v>-2.9126629233360291E-3</v>
      </c>
      <c r="G24">
        <f>CounterfGap!G24-CounterfGapGithub!G24</f>
        <v>-4.233725368976593E-3</v>
      </c>
      <c r="H24">
        <f>CounterfGap!H24-CounterfGapGithub!H24</f>
        <v>-5.2925422787666321E-3</v>
      </c>
      <c r="I24">
        <f>CounterfGap!I24-CounterfGapGithub!I24</f>
        <v>-2.9489099979400635E-3</v>
      </c>
      <c r="J24">
        <f>CounterfGap!J24-CounterfGapGithub!J24</f>
        <v>1.4134794473648071E-2</v>
      </c>
      <c r="K24">
        <f>CounterfGap!K24-CounterfGapGithub!K24</f>
        <v>2.5272071361541748E-3</v>
      </c>
    </row>
    <row r="25" spans="3:11" x14ac:dyDescent="0.3">
      <c r="C25">
        <f>CounterfGap!C25-CounterfGapGithub!C25</f>
        <v>-2.26784348487854E-2</v>
      </c>
      <c r="D25">
        <f>CounterfGap!D25-CounterfGapGithub!D25</f>
        <v>-3.4326612949371338E-3</v>
      </c>
      <c r="E25">
        <f>CounterfGap!E25-CounterfGapGithub!E25</f>
        <v>-3.1445473432540894E-3</v>
      </c>
      <c r="F25">
        <f>CounterfGap!F25-CounterfGapGithub!F25</f>
        <v>4.467308521270752E-3</v>
      </c>
      <c r="G25">
        <f>CounterfGap!G25-CounterfGapGithub!G25</f>
        <v>2.2943317890167236E-3</v>
      </c>
      <c r="H25">
        <f>CounterfGap!H25-CounterfGapGithub!H25</f>
        <v>-2.7986764907836914E-3</v>
      </c>
      <c r="I25">
        <f>CounterfGap!I25-CounterfGapGithub!I25</f>
        <v>-1.8830299377441406E-3</v>
      </c>
      <c r="J25">
        <f>CounterfGap!J25-CounterfGapGithub!J25</f>
        <v>2.7884542942047119E-3</v>
      </c>
      <c r="K25">
        <f>CounterfGap!K25-CounterfGapGithub!K25</f>
        <v>6.8828761577606201E-3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6:X23"/>
  <sheetViews>
    <sheetView topLeftCell="A5" workbookViewId="0"/>
  </sheetViews>
  <sheetFormatPr defaultRowHeight="14.4" x14ac:dyDescent="0.3"/>
  <sheetData>
    <row r="6" spans="13:24" x14ac:dyDescent="0.3">
      <c r="M6">
        <v>0.75731194019317627</v>
      </c>
      <c r="N6">
        <v>0.75873875617980957</v>
      </c>
      <c r="O6">
        <v>0.76244497299194336</v>
      </c>
      <c r="P6">
        <v>0.75002425909042358</v>
      </c>
      <c r="Q6">
        <v>0.74198144674301147</v>
      </c>
      <c r="R6">
        <v>0.75769239664077759</v>
      </c>
      <c r="S6">
        <v>0.75988215208053589</v>
      </c>
      <c r="T6">
        <v>0.74380642175674438</v>
      </c>
      <c r="U6">
        <v>0.74614977836608887</v>
      </c>
      <c r="V6">
        <v>0.75948089361190796</v>
      </c>
      <c r="W6">
        <v>0.75905150175094604</v>
      </c>
      <c r="X6">
        <v>0.7452387809753418</v>
      </c>
    </row>
    <row r="7" spans="13:24" x14ac:dyDescent="0.3">
      <c r="M7">
        <v>0.46288964152336121</v>
      </c>
      <c r="N7">
        <v>0.46142074465751648</v>
      </c>
      <c r="O7">
        <v>0.52706170082092285</v>
      </c>
      <c r="P7">
        <v>0.4645284116268158</v>
      </c>
      <c r="Q7">
        <v>0.46372181177139282</v>
      </c>
      <c r="R7">
        <v>0.45588189363479614</v>
      </c>
      <c r="S7">
        <v>0.45956629514694214</v>
      </c>
      <c r="T7">
        <v>0.45539209246635437</v>
      </c>
      <c r="U7">
        <v>0.52224773168563843</v>
      </c>
      <c r="V7">
        <v>0.46262171864509583</v>
      </c>
      <c r="W7">
        <v>0.4677676260471344</v>
      </c>
      <c r="X7">
        <v>0.46207422018051147</v>
      </c>
    </row>
    <row r="9" spans="13:24" x14ac:dyDescent="0.3">
      <c r="M9">
        <v>18.488447189331055</v>
      </c>
      <c r="N9">
        <v>18.444614410400391</v>
      </c>
      <c r="O9">
        <v>18.562559127807617</v>
      </c>
      <c r="P9">
        <v>18.539348602294922</v>
      </c>
      <c r="Q9">
        <v>18.340717315673828</v>
      </c>
      <c r="R9">
        <v>18.441432952880859</v>
      </c>
      <c r="S9">
        <v>18.443614959716797</v>
      </c>
      <c r="T9">
        <v>18.177501678466797</v>
      </c>
      <c r="U9">
        <v>18.177236557006836</v>
      </c>
      <c r="V9">
        <v>18.44404411315918</v>
      </c>
      <c r="W9">
        <v>18.499139785766602</v>
      </c>
      <c r="X9">
        <v>18.18189811706543</v>
      </c>
    </row>
    <row r="10" spans="13:24" x14ac:dyDescent="0.3">
      <c r="M10">
        <v>8.7562665939331055</v>
      </c>
      <c r="N10">
        <v>8.727076530456543</v>
      </c>
      <c r="O10">
        <v>8.8121213912963867</v>
      </c>
      <c r="P10">
        <v>8.7228994369506836</v>
      </c>
      <c r="Q10">
        <v>8.7256841659545898</v>
      </c>
      <c r="R10">
        <v>8.6966495513916016</v>
      </c>
      <c r="S10">
        <v>8.6992835998535156</v>
      </c>
      <c r="T10">
        <v>8.6984806060791016</v>
      </c>
      <c r="U10">
        <v>8.7976999282836914</v>
      </c>
      <c r="V10">
        <v>8.7637929916381836</v>
      </c>
      <c r="W10">
        <v>8.7086248397827148</v>
      </c>
      <c r="X10">
        <v>8.7044897079467773</v>
      </c>
    </row>
    <row r="12" spans="13:24" x14ac:dyDescent="0.3">
      <c r="M12">
        <v>11.874170303344727</v>
      </c>
      <c r="N12">
        <v>11.54255199432373</v>
      </c>
      <c r="O12">
        <v>11.572927474975586</v>
      </c>
      <c r="P12">
        <v>11.157872200012207</v>
      </c>
      <c r="Q12">
        <v>11.576958656311035</v>
      </c>
      <c r="R12">
        <v>11.541912078857422</v>
      </c>
      <c r="S12">
        <v>11.453373908996582</v>
      </c>
      <c r="T12">
        <v>11.78666877746582</v>
      </c>
      <c r="U12">
        <v>11.533548355102539</v>
      </c>
      <c r="V12">
        <v>11.545442581176758</v>
      </c>
      <c r="W12">
        <v>10.805489540100098</v>
      </c>
      <c r="X12">
        <v>11.787331581115723</v>
      </c>
    </row>
    <row r="13" spans="13:24" x14ac:dyDescent="0.3">
      <c r="M13">
        <v>5.151188850402832</v>
      </c>
      <c r="N13">
        <v>6.1664962768554688</v>
      </c>
      <c r="O13">
        <v>8.5155124664306641</v>
      </c>
      <c r="P13">
        <v>6.3269095420837402</v>
      </c>
      <c r="Q13">
        <v>6.4789562225341797</v>
      </c>
      <c r="R13">
        <v>5.4325051307678223</v>
      </c>
      <c r="S13">
        <v>5.1164135932922363</v>
      </c>
      <c r="T13">
        <v>6.1710681915283203</v>
      </c>
      <c r="U13">
        <v>8.3103218078613281</v>
      </c>
      <c r="V13">
        <v>6.1977286338806152</v>
      </c>
      <c r="W13">
        <v>6.6352157592773438</v>
      </c>
      <c r="X13">
        <v>5.1052875518798828</v>
      </c>
    </row>
    <row r="15" spans="13:24" x14ac:dyDescent="0.3">
      <c r="M15">
        <v>11.801982879638672</v>
      </c>
      <c r="N15">
        <v>11.696811676025391</v>
      </c>
      <c r="O15">
        <v>11.54609489440918</v>
      </c>
      <c r="P15">
        <v>11.563645362854004</v>
      </c>
      <c r="Q15">
        <v>11.611541748046875</v>
      </c>
      <c r="R15">
        <v>11.742591857910156</v>
      </c>
      <c r="S15">
        <v>11.652993202209473</v>
      </c>
      <c r="T15">
        <v>11.066718101501465</v>
      </c>
      <c r="U15">
        <v>11.717203140258789</v>
      </c>
      <c r="V15">
        <v>12.019678115844727</v>
      </c>
      <c r="W15">
        <v>10.954611778259277</v>
      </c>
      <c r="X15">
        <v>10.901527404785156</v>
      </c>
    </row>
    <row r="18" spans="13:24" x14ac:dyDescent="0.3">
      <c r="M18">
        <v>0</v>
      </c>
      <c r="N18">
        <v>34217.282118774077</v>
      </c>
      <c r="O18">
        <v>34125.84093533142</v>
      </c>
      <c r="P18">
        <v>34665.813264245597</v>
      </c>
      <c r="Q18">
        <v>34226.852511318641</v>
      </c>
      <c r="R18">
        <v>34121.051878638165</v>
      </c>
      <c r="S18">
        <v>34566.833064333543</v>
      </c>
      <c r="T18">
        <v>34223.102310945746</v>
      </c>
      <c r="U18">
        <v>33854.910726902148</v>
      </c>
      <c r="V18">
        <v>27877.033335049517</v>
      </c>
      <c r="W18">
        <v>0</v>
      </c>
      <c r="X18">
        <v>34534.039248969108</v>
      </c>
    </row>
    <row r="19" spans="13:24" x14ac:dyDescent="0.3">
      <c r="M19">
        <v>0</v>
      </c>
      <c r="N19">
        <v>37750.818019105587</v>
      </c>
      <c r="O19">
        <v>36739.636929767621</v>
      </c>
      <c r="P19">
        <v>37836.299555041216</v>
      </c>
      <c r="Q19">
        <v>37547.803394760682</v>
      </c>
      <c r="R19">
        <v>37499.370657563843</v>
      </c>
      <c r="S19">
        <v>39299.551303825421</v>
      </c>
      <c r="T19">
        <v>37745.403620194462</v>
      </c>
      <c r="U19">
        <v>35773.05142154677</v>
      </c>
      <c r="V19">
        <v>32687.274662887517</v>
      </c>
      <c r="W19">
        <v>0</v>
      </c>
      <c r="X19">
        <v>39258.017841474619</v>
      </c>
    </row>
    <row r="20" spans="13:24" x14ac:dyDescent="0.3">
      <c r="M20">
        <v>4436.027510884016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2763.2680951669004</v>
      </c>
      <c r="X20">
        <v>0</v>
      </c>
    </row>
    <row r="21" spans="13:24" x14ac:dyDescent="0.3">
      <c r="M21">
        <v>20228.270583276932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20009.262557772301</v>
      </c>
      <c r="X21">
        <v>0</v>
      </c>
    </row>
    <row r="22" spans="13:24" x14ac:dyDescent="0.3">
      <c r="M22">
        <v>17700.87545594059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17326.635237231996</v>
      </c>
      <c r="X22">
        <v>0</v>
      </c>
    </row>
    <row r="23" spans="13:24" x14ac:dyDescent="0.3">
      <c r="M23">
        <v>0</v>
      </c>
      <c r="N23">
        <v>8510.5034465534445</v>
      </c>
      <c r="O23">
        <v>8510.5034465534445</v>
      </c>
      <c r="P23">
        <v>8510.5034465534445</v>
      </c>
      <c r="Q23">
        <v>8510.5034465534445</v>
      </c>
      <c r="R23">
        <v>8510.5034465534445</v>
      </c>
      <c r="S23">
        <v>0</v>
      </c>
      <c r="T23">
        <v>8510.5034465534445</v>
      </c>
      <c r="U23">
        <v>8510.5034465534445</v>
      </c>
      <c r="V23">
        <v>8510.5034465534445</v>
      </c>
      <c r="W23">
        <v>0</v>
      </c>
      <c r="X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8"/>
  <sheetViews>
    <sheetView topLeftCell="F8" workbookViewId="0">
      <selection activeCell="K25" sqref="K25"/>
    </sheetView>
  </sheetViews>
  <sheetFormatPr defaultRowHeight="14.4" x14ac:dyDescent="0.3"/>
  <cols>
    <col min="1" max="1" width="19.109375" customWidth="1"/>
    <col min="2" max="2" width="29.109375" customWidth="1"/>
    <col min="3" max="11" width="13.33203125" customWidth="1"/>
  </cols>
  <sheetData>
    <row r="3" spans="1:21" ht="63" customHeight="1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1:21" ht="16.5" customHeight="1" x14ac:dyDescent="0.3"/>
    <row r="5" spans="1:21" x14ac:dyDescent="0.3">
      <c r="A5" s="1" t="s">
        <v>36</v>
      </c>
      <c r="B5" s="1"/>
    </row>
    <row r="6" spans="1:21" x14ac:dyDescent="0.3">
      <c r="B6" t="s">
        <v>33</v>
      </c>
      <c r="C6">
        <f t="shared" ref="C6:K7" si="0">100*M6/$N6</f>
        <v>103.53200644166644</v>
      </c>
      <c r="D6">
        <f t="shared" si="0"/>
        <v>100</v>
      </c>
      <c r="E6">
        <f t="shared" si="0"/>
        <v>101.1539268058672</v>
      </c>
      <c r="F6">
        <f t="shared" si="0"/>
        <v>98.930868041724651</v>
      </c>
      <c r="G6">
        <f t="shared" si="0"/>
        <v>98.013213856867253</v>
      </c>
      <c r="H6">
        <f t="shared" si="0"/>
        <v>99.843219967679346</v>
      </c>
      <c r="I6">
        <f t="shared" si="0"/>
        <v>100.41479852200771</v>
      </c>
      <c r="J6">
        <f t="shared" si="0"/>
        <v>99.908044625198428</v>
      </c>
      <c r="K6">
        <f t="shared" si="0"/>
        <v>98.915101667510868</v>
      </c>
      <c r="M6">
        <v>0.74718618392944336</v>
      </c>
      <c r="N6">
        <v>0.72169584035873413</v>
      </c>
      <c r="O6">
        <v>0.73002368211746216</v>
      </c>
      <c r="P6">
        <v>0.71397995948791504</v>
      </c>
      <c r="Q6">
        <v>0.70735728740692139</v>
      </c>
      <c r="R6">
        <v>0.72056436538696289</v>
      </c>
      <c r="S6">
        <v>0.72468942403793335</v>
      </c>
      <c r="T6">
        <v>0.72103220224380493</v>
      </c>
      <c r="U6">
        <v>0.71386617422103882</v>
      </c>
    </row>
    <row r="7" spans="1:21" x14ac:dyDescent="0.3">
      <c r="B7" t="s">
        <v>32</v>
      </c>
      <c r="C7">
        <f t="shared" si="0"/>
        <v>104.43785215417985</v>
      </c>
      <c r="D7">
        <f t="shared" si="0"/>
        <v>100</v>
      </c>
      <c r="E7">
        <f t="shared" si="0"/>
        <v>120.72189147601026</v>
      </c>
      <c r="F7">
        <f t="shared" si="0"/>
        <v>100.63306357117462</v>
      </c>
      <c r="G7">
        <f t="shared" si="0"/>
        <v>100.66485560046368</v>
      </c>
      <c r="H7">
        <f t="shared" si="0"/>
        <v>97.981563060517331</v>
      </c>
      <c r="I7">
        <f t="shared" si="0"/>
        <v>99.079136733234932</v>
      </c>
      <c r="J7">
        <f t="shared" si="0"/>
        <v>99.268574397353007</v>
      </c>
      <c r="K7">
        <f t="shared" si="0"/>
        <v>118.62477535779962</v>
      </c>
      <c r="M7">
        <v>0.35753664374351501</v>
      </c>
      <c r="N7">
        <v>0.34234392642974854</v>
      </c>
      <c r="O7">
        <v>0.4132840633392334</v>
      </c>
      <c r="P7">
        <v>0.34451118111610413</v>
      </c>
      <c r="Q7">
        <v>0.34462001919746399</v>
      </c>
      <c r="R7">
        <v>0.33543393015861511</v>
      </c>
      <c r="S7">
        <v>0.33919140696525574</v>
      </c>
      <c r="T7">
        <v>0.33983993530273438</v>
      </c>
      <c r="U7">
        <v>0.40610471367835999</v>
      </c>
    </row>
    <row r="8" spans="1:21" x14ac:dyDescent="0.3">
      <c r="A8" s="1" t="s">
        <v>35</v>
      </c>
      <c r="B8" s="1"/>
    </row>
    <row r="9" spans="1:21" x14ac:dyDescent="0.3">
      <c r="B9" t="s">
        <v>33</v>
      </c>
      <c r="C9">
        <f t="shared" ref="C9:K10" si="1">100*M9/$N9</f>
        <v>100.96506435592933</v>
      </c>
      <c r="D9">
        <f t="shared" si="1"/>
        <v>100</v>
      </c>
      <c r="E9">
        <f t="shared" si="1"/>
        <v>100.83698227699122</v>
      </c>
      <c r="F9">
        <f t="shared" si="1"/>
        <v>100.73318450379152</v>
      </c>
      <c r="G9">
        <f t="shared" si="1"/>
        <v>99.657409912531151</v>
      </c>
      <c r="H9">
        <f t="shared" si="1"/>
        <v>99.97176571590083</v>
      </c>
      <c r="I9">
        <f t="shared" si="1"/>
        <v>100.05879623401808</v>
      </c>
      <c r="J9">
        <f t="shared" si="1"/>
        <v>98.3154349938861</v>
      </c>
      <c r="K9">
        <f t="shared" si="1"/>
        <v>98.808204870867442</v>
      </c>
      <c r="M9">
        <v>19.11140251159668</v>
      </c>
      <c r="N9">
        <v>18.928728103637695</v>
      </c>
      <c r="O9">
        <v>19.087158203125</v>
      </c>
      <c r="P9">
        <v>19.067510604858398</v>
      </c>
      <c r="Q9">
        <v>18.863880157470703</v>
      </c>
      <c r="R9">
        <v>18.923383712768555</v>
      </c>
      <c r="S9">
        <v>18.939857482910156</v>
      </c>
      <c r="T9">
        <v>18.609861373901367</v>
      </c>
      <c r="U9">
        <v>18.703136444091797</v>
      </c>
    </row>
    <row r="10" spans="1:21" x14ac:dyDescent="0.3">
      <c r="B10" t="s">
        <v>32</v>
      </c>
      <c r="C10">
        <f t="shared" si="1"/>
        <v>100.76733938978489</v>
      </c>
      <c r="D10">
        <f t="shared" si="1"/>
        <v>100</v>
      </c>
      <c r="E10">
        <f t="shared" si="1"/>
        <v>100.84930648589766</v>
      </c>
      <c r="F10">
        <f t="shared" si="1"/>
        <v>99.874265878420999</v>
      </c>
      <c r="G10">
        <f t="shared" si="1"/>
        <v>100.14707960514808</v>
      </c>
      <c r="H10">
        <f t="shared" si="1"/>
        <v>99.805277363367225</v>
      </c>
      <c r="I10">
        <f t="shared" si="1"/>
        <v>99.899739912310025</v>
      </c>
      <c r="J10">
        <f t="shared" si="1"/>
        <v>99.8889134479072</v>
      </c>
      <c r="K10">
        <f t="shared" si="1"/>
        <v>100.8576953487818</v>
      </c>
      <c r="M10">
        <v>8.7520570755004883</v>
      </c>
      <c r="N10">
        <v>8.6854104995727539</v>
      </c>
      <c r="O10">
        <v>8.7591762542724609</v>
      </c>
      <c r="P10">
        <v>8.6744899749755859</v>
      </c>
      <c r="Q10">
        <v>8.6981849670410156</v>
      </c>
      <c r="R10">
        <v>8.6684980392456055</v>
      </c>
      <c r="S10">
        <v>8.6767024993896484</v>
      </c>
      <c r="T10">
        <v>8.6757621765136719</v>
      </c>
      <c r="U10">
        <v>8.7599048614501953</v>
      </c>
    </row>
    <row r="11" spans="1:21" x14ac:dyDescent="0.3">
      <c r="A11" s="1" t="s">
        <v>34</v>
      </c>
      <c r="B11" s="1"/>
    </row>
    <row r="12" spans="1:21" x14ac:dyDescent="0.3">
      <c r="B12" t="s">
        <v>33</v>
      </c>
      <c r="C12">
        <f t="shared" ref="C12:K13" si="2">100*M12/$N12</f>
        <v>102.23666277142054</v>
      </c>
      <c r="D12">
        <f t="shared" si="2"/>
        <v>100</v>
      </c>
      <c r="E12">
        <f t="shared" si="2"/>
        <v>100.32358787753448</v>
      </c>
      <c r="F12">
        <f t="shared" si="2"/>
        <v>96.417418787469401</v>
      </c>
      <c r="G12">
        <f t="shared" si="2"/>
        <v>100.23265358815041</v>
      </c>
      <c r="H12">
        <f t="shared" si="2"/>
        <v>99.994718039872581</v>
      </c>
      <c r="I12">
        <f t="shared" si="2"/>
        <v>99.597797087517606</v>
      </c>
      <c r="J12">
        <f t="shared" si="2"/>
        <v>101.08730984345132</v>
      </c>
      <c r="K12">
        <f t="shared" si="2"/>
        <v>99.799963712455195</v>
      </c>
      <c r="M12">
        <v>12.219955444335938</v>
      </c>
      <c r="N12">
        <v>11.952615737915039</v>
      </c>
      <c r="O12">
        <v>11.991292953491211</v>
      </c>
      <c r="P12">
        <v>11.52440357208252</v>
      </c>
      <c r="Q12">
        <v>11.980423927307129</v>
      </c>
      <c r="R12">
        <v>11.951984405517578</v>
      </c>
      <c r="S12">
        <v>11.904541969299316</v>
      </c>
      <c r="T12">
        <v>12.082577705383301</v>
      </c>
      <c r="U12">
        <v>11.928706169128418</v>
      </c>
    </row>
    <row r="13" spans="1:21" x14ac:dyDescent="0.3">
      <c r="B13" t="s">
        <v>32</v>
      </c>
      <c r="C13">
        <f t="shared" si="2"/>
        <v>83.584798235547311</v>
      </c>
      <c r="D13">
        <f t="shared" si="2"/>
        <v>100</v>
      </c>
      <c r="E13">
        <f t="shared" si="2"/>
        <v>137.72457075279672</v>
      </c>
      <c r="F13">
        <f t="shared" si="2"/>
        <v>103.3991318961542</v>
      </c>
      <c r="G13">
        <f t="shared" si="2"/>
        <v>106.45832604182593</v>
      </c>
      <c r="H13">
        <f t="shared" si="2"/>
        <v>88.319434952692703</v>
      </c>
      <c r="I13">
        <f t="shared" si="2"/>
        <v>83.132126105315777</v>
      </c>
      <c r="J13">
        <f t="shared" si="2"/>
        <v>99.905993281374819</v>
      </c>
      <c r="K13">
        <f t="shared" si="2"/>
        <v>136.45480462751297</v>
      </c>
      <c r="M13">
        <v>5.1928248405456543</v>
      </c>
      <c r="N13">
        <v>6.2126426696777344</v>
      </c>
      <c r="O13">
        <v>8.55633544921875</v>
      </c>
      <c r="P13">
        <v>6.4238185882568359</v>
      </c>
      <c r="Q13">
        <v>6.6138753890991211</v>
      </c>
      <c r="R13">
        <v>5.4869709014892578</v>
      </c>
      <c r="S13">
        <v>5.1647019386291504</v>
      </c>
      <c r="T13">
        <v>6.2068023681640625</v>
      </c>
      <c r="U13">
        <v>8.4774494171142578</v>
      </c>
    </row>
    <row r="15" spans="1:21" x14ac:dyDescent="0.3">
      <c r="A15" t="s">
        <v>31</v>
      </c>
      <c r="C15">
        <f t="shared" ref="C15:K15" si="3">100*M15/$N15</f>
        <v>103.30843226122151</v>
      </c>
      <c r="D15">
        <f t="shared" si="3"/>
        <v>100</v>
      </c>
      <c r="E15">
        <f t="shared" si="3"/>
        <v>98.743498282559571</v>
      </c>
      <c r="F15">
        <f t="shared" si="3"/>
        <v>98.944837942745224</v>
      </c>
      <c r="G15">
        <f t="shared" si="3"/>
        <v>99.14939062846183</v>
      </c>
      <c r="H15">
        <f t="shared" si="3"/>
        <v>100.5176698512645</v>
      </c>
      <c r="I15">
        <f t="shared" si="3"/>
        <v>99.603739275875</v>
      </c>
      <c r="J15">
        <f t="shared" si="3"/>
        <v>93.984478179307402</v>
      </c>
      <c r="K15">
        <f t="shared" si="3"/>
        <v>100.06604221155156</v>
      </c>
      <c r="M15">
        <v>13.215967178344727</v>
      </c>
      <c r="N15">
        <v>12.792728424072266</v>
      </c>
      <c r="O15">
        <v>12.631987571716309</v>
      </c>
      <c r="P15">
        <v>12.657744407653809</v>
      </c>
      <c r="Q15">
        <v>12.68391227722168</v>
      </c>
      <c r="R15">
        <v>12.858952522277832</v>
      </c>
      <c r="S15">
        <v>12.742035865783691</v>
      </c>
      <c r="T15">
        <v>12.023179054260254</v>
      </c>
      <c r="U15">
        <v>12.801177024841309</v>
      </c>
    </row>
    <row r="17" spans="1:21" x14ac:dyDescent="0.3">
      <c r="A17" t="s">
        <v>30</v>
      </c>
      <c r="C17">
        <f t="shared" ref="C17:K17" si="4">100*M17/$N17</f>
        <v>52.863777499248307</v>
      </c>
      <c r="D17">
        <f t="shared" si="4"/>
        <v>100.00000000000001</v>
      </c>
      <c r="E17">
        <f t="shared" si="4"/>
        <v>98.762392420441856</v>
      </c>
      <c r="F17">
        <f t="shared" si="4"/>
        <v>100.68856820226998</v>
      </c>
      <c r="G17">
        <f t="shared" si="4"/>
        <v>99.437493687083773</v>
      </c>
      <c r="H17">
        <f t="shared" si="4"/>
        <v>99.702722619495773</v>
      </c>
      <c r="I17">
        <f t="shared" si="4"/>
        <v>92.442212763547715</v>
      </c>
      <c r="J17">
        <f t="shared" si="4"/>
        <v>99.947694382182888</v>
      </c>
      <c r="K17">
        <f t="shared" si="4"/>
        <v>96.848109696749432</v>
      </c>
      <c r="M17">
        <f t="shared" ref="M17:U17" si="5">SUM(M18:M23)</f>
        <v>44578.727430382831</v>
      </c>
      <c r="N17">
        <f t="shared" si="5"/>
        <v>84327.54816096279</v>
      </c>
      <c r="O17">
        <f t="shared" si="5"/>
        <v>83283.904033267172</v>
      </c>
      <c r="P17">
        <f t="shared" si="5"/>
        <v>84908.200843353086</v>
      </c>
      <c r="Q17">
        <f t="shared" si="5"/>
        <v>83853.200379029906</v>
      </c>
      <c r="R17">
        <f t="shared" si="5"/>
        <v>84076.861434746446</v>
      </c>
      <c r="S17">
        <f t="shared" si="5"/>
        <v>77954.251489240385</v>
      </c>
      <c r="T17">
        <f t="shared" si="5"/>
        <v>84283.440115907171</v>
      </c>
      <c r="U17">
        <f t="shared" si="5"/>
        <v>81669.636347508451</v>
      </c>
    </row>
    <row r="18" spans="1:21" x14ac:dyDescent="0.3">
      <c r="M18">
        <v>0</v>
      </c>
      <c r="N18">
        <v>36592.748995919901</v>
      </c>
      <c r="O18">
        <v>36540.166171175042</v>
      </c>
      <c r="P18">
        <v>37122.729877538666</v>
      </c>
      <c r="Q18">
        <v>36482.757681514646</v>
      </c>
      <c r="R18">
        <v>36541.631325686278</v>
      </c>
      <c r="S18">
        <v>37020.959891300263</v>
      </c>
      <c r="T18">
        <v>36559.386255086996</v>
      </c>
      <c r="U18">
        <v>36139.089043346961</v>
      </c>
    </row>
    <row r="19" spans="1:21" x14ac:dyDescent="0.3">
      <c r="M19">
        <v>0</v>
      </c>
      <c r="N19">
        <v>39180.46502420574</v>
      </c>
      <c r="O19">
        <v>38189.40372125501</v>
      </c>
      <c r="P19">
        <v>39231.136824977279</v>
      </c>
      <c r="Q19">
        <v>38816.108556678133</v>
      </c>
      <c r="R19">
        <v>38980.89596822302</v>
      </c>
      <c r="S19">
        <v>40933.291597940115</v>
      </c>
      <c r="T19">
        <v>39169.719719983033</v>
      </c>
      <c r="U19">
        <v>36976.213163324348</v>
      </c>
    </row>
    <row r="20" spans="1:21" x14ac:dyDescent="0.3">
      <c r="A20">
        <v>0</v>
      </c>
      <c r="B20" t="s">
        <v>21</v>
      </c>
      <c r="M20">
        <v>4560.0593085103801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>
        <v>1</v>
      </c>
      <c r="B21" t="s">
        <v>22</v>
      </c>
      <c r="M21">
        <v>22809.715429642682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v>2</v>
      </c>
      <c r="B22" t="s">
        <v>23</v>
      </c>
      <c r="M22">
        <v>17208.952692229774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>
        <v>3</v>
      </c>
      <c r="B23" t="s">
        <v>24</v>
      </c>
      <c r="M23">
        <v>0</v>
      </c>
      <c r="N23">
        <v>8554.3341408371434</v>
      </c>
      <c r="O23">
        <v>8554.3341408371252</v>
      </c>
      <c r="P23">
        <v>8554.3341408371343</v>
      </c>
      <c r="Q23">
        <v>8554.3341408371398</v>
      </c>
      <c r="R23">
        <v>8554.3341408371489</v>
      </c>
      <c r="S23">
        <v>0</v>
      </c>
      <c r="T23">
        <v>8554.3341408371271</v>
      </c>
      <c r="U23">
        <v>8554.3341408371489</v>
      </c>
    </row>
    <row r="24" spans="1:21" x14ac:dyDescent="0.3">
      <c r="A24">
        <v>4</v>
      </c>
      <c r="B24" t="s">
        <v>25</v>
      </c>
    </row>
    <row r="25" spans="1:21" x14ac:dyDescent="0.3">
      <c r="A25">
        <v>5</v>
      </c>
      <c r="B25" t="s">
        <v>26</v>
      </c>
    </row>
    <row r="26" spans="1:21" x14ac:dyDescent="0.3">
      <c r="A26">
        <v>6</v>
      </c>
      <c r="B26" t="s">
        <v>27</v>
      </c>
    </row>
    <row r="27" spans="1:21" x14ac:dyDescent="0.3">
      <c r="A27">
        <v>7</v>
      </c>
      <c r="B27" t="s">
        <v>28</v>
      </c>
    </row>
    <row r="28" spans="1:21" x14ac:dyDescent="0.3">
      <c r="A28">
        <v>8</v>
      </c>
      <c r="B28" t="s">
        <v>29</v>
      </c>
    </row>
  </sheetData>
  <mergeCells count="3">
    <mergeCell ref="A8:B8"/>
    <mergeCell ref="A5:B5"/>
    <mergeCell ref="A11:B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M6:U23"/>
  <sheetViews>
    <sheetView topLeftCell="D5" workbookViewId="0">
      <selection activeCell="M17" sqref="M17:U17"/>
    </sheetView>
  </sheetViews>
  <sheetFormatPr defaultRowHeight="14.4" x14ac:dyDescent="0.3"/>
  <sheetData>
    <row r="6" spans="13:21" x14ac:dyDescent="0.3">
      <c r="M6">
        <f>CounterfBehav!M6-CounterfBehavGithub!M6</f>
        <v>1.012575626373291E-2</v>
      </c>
      <c r="N6">
        <f>CounterfBehav!N6-CounterfBehavGithub!N6</f>
        <v>3.7042915821075439E-2</v>
      </c>
      <c r="O6">
        <f>CounterfBehav!O6-CounterfBehavGithub!O6</f>
        <v>3.2421290874481201E-2</v>
      </c>
      <c r="P6">
        <f>CounterfBehav!P6-CounterfBehavGithub!P6</f>
        <v>3.6044299602508545E-2</v>
      </c>
      <c r="Q6">
        <f>CounterfBehav!Q6-CounterfBehavGithub!Q6</f>
        <v>3.4624159336090088E-2</v>
      </c>
      <c r="R6">
        <f>CounterfBehav!R6-CounterfBehavGithub!R6</f>
        <v>3.7128031253814697E-2</v>
      </c>
      <c r="S6">
        <f>CounterfBehav!S6-CounterfBehavGithub!S6</f>
        <v>3.5192728042602539E-2</v>
      </c>
      <c r="T6">
        <f>CounterfBehav!T6-CounterfBehavGithub!T6</f>
        <v>2.2774219512939453E-2</v>
      </c>
      <c r="U6">
        <f>CounterfBehav!U6-CounterfBehavGithub!U6</f>
        <v>3.2283604145050049E-2</v>
      </c>
    </row>
    <row r="7" spans="13:21" x14ac:dyDescent="0.3">
      <c r="M7">
        <f>CounterfBehav!M7-CounterfBehavGithub!M7</f>
        <v>0.10535299777984619</v>
      </c>
      <c r="N7">
        <f>CounterfBehav!N7-CounterfBehavGithub!N7</f>
        <v>0.11907681822776794</v>
      </c>
      <c r="O7">
        <f>CounterfBehav!O7-CounterfBehavGithub!O7</f>
        <v>0.11377763748168945</v>
      </c>
      <c r="P7">
        <f>CounterfBehav!P7-CounterfBehavGithub!P7</f>
        <v>0.12001723051071167</v>
      </c>
      <c r="Q7">
        <f>CounterfBehav!Q7-CounterfBehavGithub!Q7</f>
        <v>0.11910179257392883</v>
      </c>
      <c r="R7">
        <f>CounterfBehav!R7-CounterfBehavGithub!R7</f>
        <v>0.12044796347618103</v>
      </c>
      <c r="S7">
        <f>CounterfBehav!S7-CounterfBehavGithub!S7</f>
        <v>0.1203748881816864</v>
      </c>
      <c r="T7">
        <f>CounterfBehav!T7-CounterfBehavGithub!T7</f>
        <v>0.11555215716362</v>
      </c>
      <c r="U7">
        <f>CounterfBehav!U7-CounterfBehavGithub!U7</f>
        <v>0.11614301800727844</v>
      </c>
    </row>
    <row r="9" spans="13:21" x14ac:dyDescent="0.3">
      <c r="M9">
        <f>CounterfBehav!M9-CounterfBehavGithub!M9</f>
        <v>-0.622955322265625</v>
      </c>
      <c r="N9">
        <f>CounterfBehav!N9-CounterfBehavGithub!N9</f>
        <v>-0.48411369323730469</v>
      </c>
      <c r="O9">
        <f>CounterfBehav!O9-CounterfBehavGithub!O9</f>
        <v>-0.52459907531738281</v>
      </c>
      <c r="P9">
        <f>CounterfBehav!P9-CounterfBehavGithub!P9</f>
        <v>-0.52816200256347656</v>
      </c>
      <c r="Q9">
        <f>CounterfBehav!Q9-CounterfBehavGithub!Q9</f>
        <v>-0.523162841796875</v>
      </c>
      <c r="R9">
        <f>CounterfBehav!R9-CounterfBehavGithub!R9</f>
        <v>-0.48195075988769531</v>
      </c>
      <c r="S9">
        <f>CounterfBehav!S9-CounterfBehavGithub!S9</f>
        <v>-0.49624252319335938</v>
      </c>
      <c r="T9">
        <f>CounterfBehav!T9-CounterfBehavGithub!T9</f>
        <v>-0.43235969543457031</v>
      </c>
      <c r="U9">
        <f>CounterfBehav!U9-CounterfBehavGithub!U9</f>
        <v>-0.52589988708496094</v>
      </c>
    </row>
    <row r="10" spans="13:21" x14ac:dyDescent="0.3">
      <c r="M10">
        <f>CounterfBehav!M10-CounterfBehavGithub!M10</f>
        <v>4.2095184326171875E-3</v>
      </c>
      <c r="N10">
        <f>CounterfBehav!N10-CounterfBehavGithub!N10</f>
        <v>4.1666030883789063E-2</v>
      </c>
      <c r="O10">
        <f>CounterfBehav!O10-CounterfBehavGithub!O10</f>
        <v>5.2945137023925781E-2</v>
      </c>
      <c r="P10">
        <f>CounterfBehav!P10-CounterfBehavGithub!P10</f>
        <v>4.8409461975097656E-2</v>
      </c>
      <c r="Q10">
        <f>CounterfBehav!Q10-CounterfBehavGithub!Q10</f>
        <v>2.7499198913574219E-2</v>
      </c>
      <c r="R10">
        <f>CounterfBehav!R10-CounterfBehavGithub!R10</f>
        <v>2.8151512145996094E-2</v>
      </c>
      <c r="S10">
        <f>CounterfBehav!S10-CounterfBehavGithub!S10</f>
        <v>2.2581100463867188E-2</v>
      </c>
      <c r="T10">
        <f>CounterfBehav!T10-CounterfBehavGithub!T10</f>
        <v>2.2718429565429688E-2</v>
      </c>
      <c r="U10">
        <f>CounterfBehav!U10-CounterfBehavGithub!U10</f>
        <v>3.7795066833496094E-2</v>
      </c>
    </row>
    <row r="12" spans="13:21" x14ac:dyDescent="0.3">
      <c r="M12">
        <f>CounterfBehav!M12-CounterfBehavGithub!M12</f>
        <v>-0.34578514099121094</v>
      </c>
      <c r="N12">
        <f>CounterfBehav!N12-CounterfBehavGithub!N12</f>
        <v>-0.41006374359130859</v>
      </c>
      <c r="O12">
        <f>CounterfBehav!O12-CounterfBehavGithub!O12</f>
        <v>-0.418365478515625</v>
      </c>
      <c r="P12">
        <f>CounterfBehav!P12-CounterfBehavGithub!P12</f>
        <v>-0.3665313720703125</v>
      </c>
      <c r="Q12">
        <f>CounterfBehav!Q12-CounterfBehavGithub!Q12</f>
        <v>-0.40346527099609375</v>
      </c>
      <c r="R12">
        <f>CounterfBehav!R12-CounterfBehavGithub!R12</f>
        <v>-0.41007232666015625</v>
      </c>
      <c r="S12">
        <f>CounterfBehav!S12-CounterfBehavGithub!S12</f>
        <v>-0.45116806030273438</v>
      </c>
      <c r="T12">
        <f>CounterfBehav!T12-CounterfBehavGithub!T12</f>
        <v>-0.29590892791748047</v>
      </c>
      <c r="U12">
        <f>CounterfBehav!U12-CounterfBehavGithub!U12</f>
        <v>-0.39515781402587891</v>
      </c>
    </row>
    <row r="13" spans="13:21" x14ac:dyDescent="0.3">
      <c r="M13">
        <f>CounterfBehav!M13-CounterfBehavGithub!M13</f>
        <v>-4.1635990142822266E-2</v>
      </c>
      <c r="N13">
        <f>CounterfBehav!N13-CounterfBehavGithub!N13</f>
        <v>-4.6146392822265625E-2</v>
      </c>
      <c r="O13">
        <f>CounterfBehav!O13-CounterfBehavGithub!O13</f>
        <v>-4.0822982788085938E-2</v>
      </c>
      <c r="P13">
        <f>CounterfBehav!P13-CounterfBehavGithub!P13</f>
        <v>-9.6909046173095703E-2</v>
      </c>
      <c r="Q13">
        <f>CounterfBehav!Q13-CounterfBehavGithub!Q13</f>
        <v>-0.13491916656494141</v>
      </c>
      <c r="R13">
        <f>CounterfBehav!R13-CounterfBehavGithub!R13</f>
        <v>-5.4465770721435547E-2</v>
      </c>
      <c r="S13">
        <f>CounterfBehav!S13-CounterfBehavGithub!S13</f>
        <v>-4.8288345336914063E-2</v>
      </c>
      <c r="T13">
        <f>CounterfBehav!T13-CounterfBehavGithub!T13</f>
        <v>-3.5734176635742188E-2</v>
      </c>
      <c r="U13">
        <f>CounterfBehav!U13-CounterfBehavGithub!U13</f>
        <v>-0.16712760925292969</v>
      </c>
    </row>
    <row r="15" spans="13:21" x14ac:dyDescent="0.3">
      <c r="M15">
        <f>CounterfBehav!M15-CounterfBehavGithub!M15</f>
        <v>-1.4139842987060547</v>
      </c>
      <c r="N15">
        <f>CounterfBehav!N15-CounterfBehavGithub!N15</f>
        <v>-1.095916748046875</v>
      </c>
      <c r="O15">
        <f>CounterfBehav!O15-CounterfBehavGithub!O15</f>
        <v>-1.0858926773071289</v>
      </c>
      <c r="P15">
        <f>CounterfBehav!P15-CounterfBehavGithub!P15</f>
        <v>-1.0940990447998047</v>
      </c>
      <c r="Q15">
        <f>CounterfBehav!Q15-CounterfBehavGithub!Q15</f>
        <v>-1.0723705291748047</v>
      </c>
      <c r="R15">
        <f>CounterfBehav!R15-CounterfBehavGithub!R15</f>
        <v>-1.1163606643676758</v>
      </c>
      <c r="S15">
        <f>CounterfBehav!S15-CounterfBehavGithub!S15</f>
        <v>-1.0890426635742188</v>
      </c>
      <c r="T15">
        <f>CounterfBehav!T15-CounterfBehavGithub!T15</f>
        <v>-0.95646095275878906</v>
      </c>
      <c r="U15">
        <f>CounterfBehav!U15-CounterfBehavGithub!U15</f>
        <v>-1.0839738845825195</v>
      </c>
    </row>
    <row r="18" spans="13:21" x14ac:dyDescent="0.3">
      <c r="M18">
        <f>CounterfBehav!M18-CounterfBehavGithub!M18</f>
        <v>0</v>
      </c>
      <c r="N18">
        <f>CounterfBehav!N18-CounterfBehavGithub!N18</f>
        <v>-2375.4668771458237</v>
      </c>
      <c r="O18">
        <f>CounterfBehav!O18-CounterfBehavGithub!O18</f>
        <v>-2414.3252358436221</v>
      </c>
      <c r="P18">
        <f>CounterfBehav!P18-CounterfBehavGithub!P18</f>
        <v>-2456.9166132930695</v>
      </c>
      <c r="Q18">
        <f>CounterfBehav!Q18-CounterfBehavGithub!Q18</f>
        <v>-2255.9051701960052</v>
      </c>
      <c r="R18">
        <f>CounterfBehav!R18-CounterfBehavGithub!R18</f>
        <v>-2420.5794470481123</v>
      </c>
      <c r="S18">
        <f>CounterfBehav!S18-CounterfBehavGithub!S18</f>
        <v>-2454.1268269667198</v>
      </c>
      <c r="T18">
        <f>CounterfBehav!T18-CounterfBehavGithub!T18</f>
        <v>-2336.2839441412507</v>
      </c>
      <c r="U18">
        <f>CounterfBehav!U18-CounterfBehavGithub!U18</f>
        <v>-2284.1783164448134</v>
      </c>
    </row>
    <row r="19" spans="13:21" x14ac:dyDescent="0.3">
      <c r="M19">
        <f>CounterfBehav!M19-CounterfBehavGithub!M19</f>
        <v>0</v>
      </c>
      <c r="N19">
        <f>CounterfBehav!N19-CounterfBehavGithub!N19</f>
        <v>-1429.6470051001525</v>
      </c>
      <c r="O19">
        <f>CounterfBehav!O19-CounterfBehavGithub!O19</f>
        <v>-1449.7667914873891</v>
      </c>
      <c r="P19">
        <f>CounterfBehav!P19-CounterfBehavGithub!P19</f>
        <v>-1394.8372699360625</v>
      </c>
      <c r="Q19">
        <f>CounterfBehav!Q19-CounterfBehavGithub!Q19</f>
        <v>-1268.3051619174512</v>
      </c>
      <c r="R19">
        <f>CounterfBehav!R19-CounterfBehavGithub!R19</f>
        <v>-1481.5253106591772</v>
      </c>
      <c r="S19">
        <f>CounterfBehav!S19-CounterfBehavGithub!S19</f>
        <v>-1633.7402941146938</v>
      </c>
      <c r="T19">
        <f>CounterfBehav!T19-CounterfBehavGithub!T19</f>
        <v>-1424.3160997885716</v>
      </c>
      <c r="U19">
        <f>CounterfBehav!U19-CounterfBehavGithub!U19</f>
        <v>-1203.1617417775778</v>
      </c>
    </row>
    <row r="20" spans="13:21" x14ac:dyDescent="0.3">
      <c r="M20">
        <f>CounterfBehav!M20-CounterfBehavGithub!M20</f>
        <v>-124.0317976263641</v>
      </c>
      <c r="N20">
        <f>CounterfBehav!N20-CounterfBehavGithub!N20</f>
        <v>0</v>
      </c>
      <c r="O20">
        <f>CounterfBehav!O20-CounterfBehavGithub!O20</f>
        <v>0</v>
      </c>
      <c r="P20">
        <f>CounterfBehav!P20-CounterfBehavGithub!P20</f>
        <v>0</v>
      </c>
      <c r="Q20">
        <f>CounterfBehav!Q20-CounterfBehavGithub!Q20</f>
        <v>0</v>
      </c>
      <c r="R20">
        <f>CounterfBehav!R20-CounterfBehavGithub!R20</f>
        <v>0</v>
      </c>
      <c r="S20">
        <f>CounterfBehav!S20-CounterfBehavGithub!S20</f>
        <v>0</v>
      </c>
      <c r="T20">
        <f>CounterfBehav!T20-CounterfBehavGithub!T20</f>
        <v>0</v>
      </c>
      <c r="U20">
        <f>CounterfBehav!U20-CounterfBehavGithub!U20</f>
        <v>0</v>
      </c>
    </row>
    <row r="21" spans="13:21" x14ac:dyDescent="0.3">
      <c r="M21">
        <f>CounterfBehav!M21-CounterfBehavGithub!M21</f>
        <v>-2581.44484636575</v>
      </c>
      <c r="N21">
        <f>CounterfBehav!N21-CounterfBehavGithub!N21</f>
        <v>0</v>
      </c>
      <c r="O21">
        <f>CounterfBehav!O21-CounterfBehavGithub!O21</f>
        <v>0</v>
      </c>
      <c r="P21">
        <f>CounterfBehav!P21-CounterfBehavGithub!P21</f>
        <v>0</v>
      </c>
      <c r="Q21">
        <f>CounterfBehav!Q21-CounterfBehavGithub!Q21</f>
        <v>0</v>
      </c>
      <c r="R21">
        <f>CounterfBehav!R21-CounterfBehavGithub!R21</f>
        <v>0</v>
      </c>
      <c r="S21">
        <f>CounterfBehav!S21-CounterfBehavGithub!S21</f>
        <v>0</v>
      </c>
      <c r="T21">
        <f>CounterfBehav!T21-CounterfBehavGithub!T21</f>
        <v>0</v>
      </c>
      <c r="U21">
        <f>CounterfBehav!U21-CounterfBehavGithub!U21</f>
        <v>0</v>
      </c>
    </row>
    <row r="22" spans="13:21" x14ac:dyDescent="0.3">
      <c r="M22">
        <f>CounterfBehav!M22-CounterfBehavGithub!M22</f>
        <v>491.92276371081607</v>
      </c>
      <c r="N22">
        <f>CounterfBehav!N22-CounterfBehavGithub!N22</f>
        <v>0</v>
      </c>
      <c r="O22">
        <f>CounterfBehav!O22-CounterfBehavGithub!O22</f>
        <v>0</v>
      </c>
      <c r="P22">
        <f>CounterfBehav!P22-CounterfBehavGithub!P22</f>
        <v>0</v>
      </c>
      <c r="Q22">
        <f>CounterfBehav!Q22-CounterfBehavGithub!Q22</f>
        <v>0</v>
      </c>
      <c r="R22">
        <f>CounterfBehav!R22-CounterfBehavGithub!R22</f>
        <v>0</v>
      </c>
      <c r="S22">
        <f>CounterfBehav!S22-CounterfBehavGithub!S22</f>
        <v>0</v>
      </c>
      <c r="T22">
        <f>CounterfBehav!T22-CounterfBehavGithub!T22</f>
        <v>0</v>
      </c>
      <c r="U22">
        <f>CounterfBehav!U22-CounterfBehavGithub!U22</f>
        <v>0</v>
      </c>
    </row>
    <row r="23" spans="13:21" x14ac:dyDescent="0.3">
      <c r="M23">
        <f>CounterfBehav!M23-CounterfBehavGithub!M23</f>
        <v>0</v>
      </c>
      <c r="N23">
        <f>CounterfBehav!N23-CounterfBehavGithub!N23</f>
        <v>-43.830694283698904</v>
      </c>
      <c r="O23">
        <f>CounterfBehav!O23-CounterfBehavGithub!O23</f>
        <v>-43.830694283680714</v>
      </c>
      <c r="P23">
        <f>CounterfBehav!P23-CounterfBehavGithub!P23</f>
        <v>-43.830694283689809</v>
      </c>
      <c r="Q23">
        <f>CounterfBehav!Q23-CounterfBehavGithub!Q23</f>
        <v>-43.830694283695266</v>
      </c>
      <c r="R23">
        <f>CounterfBehav!R23-CounterfBehavGithub!R23</f>
        <v>-43.830694283704361</v>
      </c>
      <c r="S23">
        <f>CounterfBehav!S23-CounterfBehavGithub!S23</f>
        <v>0</v>
      </c>
      <c r="T23">
        <f>CounterfBehav!T23-CounterfBehavGithub!T23</f>
        <v>-43.830694283682533</v>
      </c>
      <c r="U23">
        <f>CounterfBehav!U23-CounterfBehavGithub!U23</f>
        <v>-43.830694283704361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5:K17"/>
  <sheetViews>
    <sheetView tabSelected="1" workbookViewId="0"/>
  </sheetViews>
  <sheetFormatPr defaultRowHeight="14.4" x14ac:dyDescent="0.3"/>
  <sheetData>
    <row r="5" spans="4:11" x14ac:dyDescent="0.3">
      <c r="D5">
        <v>0.52456033959975745</v>
      </c>
      <c r="E5">
        <v>0.50313321204770567</v>
      </c>
      <c r="F5">
        <v>-2.1427127552051749E-2</v>
      </c>
      <c r="I5">
        <v>0.57381370826010547</v>
      </c>
      <c r="J5">
        <v>0.52943760984182775</v>
      </c>
      <c r="K5">
        <v>-4.4376098418277679E-2</v>
      </c>
    </row>
    <row r="6" spans="4:11" x14ac:dyDescent="0.3">
      <c r="D6">
        <v>0.53433678269049856</v>
      </c>
      <c r="E6">
        <v>0.46989651928504234</v>
      </c>
      <c r="F6">
        <v>-6.444026340545625E-2</v>
      </c>
      <c r="I6">
        <v>0.6537228357677235</v>
      </c>
      <c r="J6">
        <v>0.5742785892411828</v>
      </c>
      <c r="K6">
        <v>-7.9444246526540793E-2</v>
      </c>
    </row>
    <row r="7" spans="4:11" x14ac:dyDescent="0.3">
      <c r="D7">
        <v>0.46270036991368679</v>
      </c>
      <c r="E7">
        <v>0.36159062885326759</v>
      </c>
      <c r="F7">
        <v>-0.10110974106041924</v>
      </c>
      <c r="I7">
        <v>0.60451227604512281</v>
      </c>
      <c r="J7">
        <v>0.49767750497677504</v>
      </c>
      <c r="K7">
        <v>-0.10683477106834771</v>
      </c>
    </row>
    <row r="10" spans="4:11" x14ac:dyDescent="0.3">
      <c r="D10">
        <v>0.45285215366705472</v>
      </c>
      <c r="E10">
        <v>0.43849437330228946</v>
      </c>
      <c r="F10">
        <v>-1.4357780364765231E-2</v>
      </c>
      <c r="I10">
        <v>6.6852367688022283E-3</v>
      </c>
      <c r="J10">
        <v>2.2284122562674096E-3</v>
      </c>
      <c r="K10">
        <v>-4.4568245125348191E-3</v>
      </c>
    </row>
    <row r="11" spans="4:11" x14ac:dyDescent="0.3">
      <c r="D11">
        <v>0.57968574635241299</v>
      </c>
      <c r="E11">
        <v>0.51964085297418627</v>
      </c>
      <c r="F11">
        <v>-6.0044893378226709E-2</v>
      </c>
      <c r="I11">
        <v>0.61533002129169623</v>
      </c>
      <c r="J11">
        <v>0.48757984386089426</v>
      </c>
      <c r="K11">
        <v>-0.127750177430802</v>
      </c>
    </row>
    <row r="12" spans="4:11" x14ac:dyDescent="0.3">
      <c r="D12">
        <v>0.56981254040077567</v>
      </c>
      <c r="E12">
        <v>0.4550743374272786</v>
      </c>
      <c r="F12">
        <v>-0.11473820297349709</v>
      </c>
      <c r="I12">
        <v>0.85127261576203617</v>
      </c>
      <c r="J12">
        <v>0.78871511806194416</v>
      </c>
      <c r="K12">
        <v>-6.2557497700092002E-2</v>
      </c>
    </row>
    <row r="13" spans="4:11" x14ac:dyDescent="0.3">
      <c r="D13">
        <v>0.32488114104595878</v>
      </c>
      <c r="E13">
        <v>0.22187004754358161</v>
      </c>
      <c r="F13">
        <v>-0.10301109350237718</v>
      </c>
      <c r="I13">
        <v>0.842741935483871</v>
      </c>
      <c r="J13">
        <v>0.8286290322580645</v>
      </c>
      <c r="K13">
        <v>-1.4112903225806451E-2</v>
      </c>
    </row>
    <row r="16" spans="4:11" x14ac:dyDescent="0.3">
      <c r="D16">
        <v>0.32352295189984626</v>
      </c>
      <c r="E16">
        <v>0.45420601801010324</v>
      </c>
      <c r="F16">
        <v>0.13068306611025698</v>
      </c>
      <c r="I16">
        <v>0.57929817682807294</v>
      </c>
      <c r="J16">
        <v>0.56655557733777695</v>
      </c>
      <c r="K16">
        <v>-1.2742599490296021E-2</v>
      </c>
    </row>
    <row r="17" spans="4:11" x14ac:dyDescent="0.3">
      <c r="D17">
        <v>0.62040557667934093</v>
      </c>
      <c r="E17">
        <v>0.45525982256020281</v>
      </c>
      <c r="F17">
        <v>-0.16514575411913815</v>
      </c>
      <c r="I17">
        <v>0.63824701195219125</v>
      </c>
      <c r="J17">
        <v>0.49986719787516598</v>
      </c>
      <c r="K17">
        <v>-0.13837981407702524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17"/>
  <sheetViews>
    <sheetView workbookViewId="0">
      <selection activeCell="F5" sqref="F5"/>
    </sheetView>
  </sheetViews>
  <sheetFormatPr defaultRowHeight="14.4" x14ac:dyDescent="0.3"/>
  <cols>
    <col min="2" max="2" width="21.6640625" customWidth="1"/>
    <col min="3" max="3" width="2.109375" customWidth="1"/>
    <col min="4" max="5" width="9.33203125" bestFit="1" customWidth="1"/>
    <col min="6" max="7" width="8.77734375" customWidth="1"/>
    <col min="8" max="8" width="1.21875" customWidth="1"/>
    <col min="9" max="10" width="9.33203125" bestFit="1" customWidth="1"/>
    <col min="11" max="11" width="10" bestFit="1" customWidth="1"/>
  </cols>
  <sheetData>
    <row r="2" spans="1:12" x14ac:dyDescent="0.3">
      <c r="D2" s="1" t="s">
        <v>33</v>
      </c>
      <c r="E2" s="1"/>
      <c r="F2" s="1"/>
      <c r="G2" s="1"/>
      <c r="I2" s="1" t="s">
        <v>32</v>
      </c>
      <c r="J2" s="1"/>
      <c r="K2" s="1"/>
      <c r="L2" s="1"/>
    </row>
    <row r="3" spans="1:12" x14ac:dyDescent="0.3">
      <c r="D3" t="s">
        <v>48</v>
      </c>
      <c r="E3" t="s">
        <v>22</v>
      </c>
      <c r="F3" t="s">
        <v>47</v>
      </c>
      <c r="G3" t="s">
        <v>46</v>
      </c>
      <c r="I3" t="s">
        <v>48</v>
      </c>
      <c r="J3" t="s">
        <v>22</v>
      </c>
      <c r="K3" t="s">
        <v>47</v>
      </c>
      <c r="L3" t="s">
        <v>46</v>
      </c>
    </row>
    <row r="4" spans="1:12" x14ac:dyDescent="0.3">
      <c r="A4" s="1" t="s">
        <v>45</v>
      </c>
      <c r="B4" s="1"/>
    </row>
    <row r="5" spans="1:12" x14ac:dyDescent="0.3">
      <c r="B5" t="s">
        <v>44</v>
      </c>
      <c r="D5">
        <v>0.55092265410286612</v>
      </c>
      <c r="E5">
        <v>0.59316843345111891</v>
      </c>
      <c r="F5">
        <v>4.2245779348252847E-2</v>
      </c>
      <c r="G5">
        <f>F5/D5</f>
        <v>7.6681870011402517E-2</v>
      </c>
      <c r="I5">
        <v>0.59551444279605548</v>
      </c>
      <c r="J5">
        <v>0.59019111615324205</v>
      </c>
      <c r="K5">
        <v>-5.3233266428135088E-3</v>
      </c>
      <c r="L5">
        <f>K5/I5</f>
        <v>-8.9390386869871042E-3</v>
      </c>
    </row>
    <row r="6" spans="1:12" x14ac:dyDescent="0.3">
      <c r="B6" t="s">
        <v>43</v>
      </c>
      <c r="D6">
        <v>0.57221206581352835</v>
      </c>
      <c r="E6">
        <v>0.56864716636197443</v>
      </c>
      <c r="F6">
        <v>-3.5648994515539304E-3</v>
      </c>
      <c r="G6">
        <f>F6/D6</f>
        <v>-6.2300319488817887E-3</v>
      </c>
      <c r="I6">
        <v>0.66170331199554688</v>
      </c>
      <c r="J6">
        <v>0.65711104926245478</v>
      </c>
      <c r="K6">
        <v>-4.5922627330921232E-3</v>
      </c>
      <c r="L6">
        <f>K6/I6</f>
        <v>-6.9400630914826494E-3</v>
      </c>
    </row>
    <row r="7" spans="1:12" x14ac:dyDescent="0.3">
      <c r="B7" t="s">
        <v>42</v>
      </c>
      <c r="D7">
        <v>0.47212336892052192</v>
      </c>
      <c r="E7">
        <v>0.4110320284697509</v>
      </c>
      <c r="F7">
        <v>-6.1091340450771053E-2</v>
      </c>
      <c r="G7">
        <f>F7/D7</f>
        <v>-0.12939698492462312</v>
      </c>
      <c r="I7">
        <v>0.62729729729729733</v>
      </c>
      <c r="J7">
        <v>0.58162162162162168</v>
      </c>
      <c r="K7">
        <v>-4.5675675675675674E-2</v>
      </c>
      <c r="L7">
        <f>K7/I7</f>
        <v>-7.2813442481688917E-2</v>
      </c>
    </row>
    <row r="9" spans="1:12" x14ac:dyDescent="0.3">
      <c r="A9" s="1" t="s">
        <v>5</v>
      </c>
      <c r="B9" s="1"/>
    </row>
    <row r="10" spans="1:12" x14ac:dyDescent="0.3">
      <c r="B10" t="s">
        <v>6</v>
      </c>
      <c r="D10">
        <v>0.49621977692941088</v>
      </c>
      <c r="E10">
        <v>0.5250392993487536</v>
      </c>
      <c r="F10">
        <v>2.8819522419342766E-2</v>
      </c>
      <c r="G10">
        <f>F10/D10</f>
        <v>5.8078141499472019E-2</v>
      </c>
      <c r="I10">
        <v>8.6165629487793202E-3</v>
      </c>
      <c r="J10">
        <v>6.7017711823839157E-3</v>
      </c>
      <c r="K10">
        <v>-1.9147917663954045E-3</v>
      </c>
      <c r="L10">
        <f>K10/I10</f>
        <v>-0.22222222222222221</v>
      </c>
    </row>
    <row r="11" spans="1:12" x14ac:dyDescent="0.3">
      <c r="B11" t="s">
        <v>7</v>
      </c>
      <c r="D11">
        <v>0.59922609176340524</v>
      </c>
      <c r="E11">
        <v>0.59016030956329468</v>
      </c>
      <c r="F11">
        <v>-9.065782200110558E-3</v>
      </c>
      <c r="G11">
        <f>F11/D11</f>
        <v>-1.5129151291512913E-2</v>
      </c>
      <c r="I11">
        <v>0.61016715015886169</v>
      </c>
      <c r="J11">
        <v>0.58958419671225304</v>
      </c>
      <c r="K11">
        <v>-2.0582953446608647E-2</v>
      </c>
      <c r="L11">
        <f>K11/I11</f>
        <v>-3.3733303146932306E-2</v>
      </c>
    </row>
    <row r="12" spans="1:12" x14ac:dyDescent="0.3">
      <c r="B12" t="s">
        <v>41</v>
      </c>
      <c r="D12">
        <v>0.58082497212931994</v>
      </c>
      <c r="E12">
        <v>0.54515050167224077</v>
      </c>
      <c r="F12">
        <v>-3.5674470457079152E-2</v>
      </c>
      <c r="G12">
        <f>F12/D12</f>
        <v>-6.1420345489443376E-2</v>
      </c>
      <c r="I12">
        <v>0.87179487179487181</v>
      </c>
      <c r="J12">
        <v>0.84964487781389186</v>
      </c>
      <c r="K12">
        <v>-2.2149993980979898E-2</v>
      </c>
      <c r="L12">
        <f>K12/I12</f>
        <v>-2.5407346037006354E-2</v>
      </c>
    </row>
    <row r="13" spans="1:12" x14ac:dyDescent="0.3">
      <c r="B13" t="s">
        <v>40</v>
      </c>
      <c r="D13">
        <v>0.31818181818181818</v>
      </c>
      <c r="E13">
        <v>0.29914004914004916</v>
      </c>
      <c r="F13">
        <v>-1.9041769041769043E-2</v>
      </c>
      <c r="G13">
        <f>F13/D13</f>
        <v>-5.9845559845559851E-2</v>
      </c>
      <c r="I13">
        <v>0.84128195345288059</v>
      </c>
      <c r="J13">
        <v>0.87104158718046543</v>
      </c>
      <c r="K13">
        <v>2.9759633727584892E-2</v>
      </c>
      <c r="L13">
        <f>K13/I13</f>
        <v>3.5374149659863949E-2</v>
      </c>
    </row>
    <row r="15" spans="1:12" x14ac:dyDescent="0.3">
      <c r="A15" s="1" t="s">
        <v>39</v>
      </c>
      <c r="B15" s="1"/>
    </row>
    <row r="16" spans="1:12" x14ac:dyDescent="0.3">
      <c r="B16" t="s">
        <v>38</v>
      </c>
      <c r="D16">
        <v>0.31313131313131315</v>
      </c>
      <c r="E16">
        <v>0.42139845052466413</v>
      </c>
      <c r="F16">
        <v>0.10826713739335099</v>
      </c>
      <c r="G16">
        <f>F16/D16</f>
        <v>0.34575634199812089</v>
      </c>
      <c r="I16">
        <v>0.6013933187846231</v>
      </c>
      <c r="J16">
        <v>0.59518213866039948</v>
      </c>
      <c r="K16">
        <v>-6.2111801242236021E-3</v>
      </c>
      <c r="L16">
        <f>K16/I16</f>
        <v>-1.0327983251919051E-2</v>
      </c>
    </row>
    <row r="17" spans="2:12" x14ac:dyDescent="0.3">
      <c r="B17" t="s">
        <v>37</v>
      </c>
      <c r="D17">
        <v>0.6419116304546284</v>
      </c>
      <c r="E17">
        <v>0.59078875296695266</v>
      </c>
      <c r="F17">
        <v>-5.1122877487675737E-2</v>
      </c>
      <c r="G17">
        <f>F17/D17</f>
        <v>-7.9641612742658047E-2</v>
      </c>
      <c r="I17">
        <v>0.64567155593902792</v>
      </c>
      <c r="J17">
        <v>0.62755248777681905</v>
      </c>
      <c r="K17">
        <v>-1.8119068162208801E-2</v>
      </c>
      <c r="L17">
        <f>K17/I17</f>
        <v>-2.8062360801781736E-2</v>
      </c>
    </row>
  </sheetData>
  <mergeCells count="5">
    <mergeCell ref="D2:G2"/>
    <mergeCell ref="I2:L2"/>
    <mergeCell ref="A4:B4"/>
    <mergeCell ref="A9:B9"/>
    <mergeCell ref="A15:B1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5:K17"/>
  <sheetViews>
    <sheetView workbookViewId="0">
      <selection activeCell="D14" sqref="D14:K15"/>
    </sheetView>
  </sheetViews>
  <sheetFormatPr defaultRowHeight="14.4" x14ac:dyDescent="0.3"/>
  <sheetData>
    <row r="5" spans="4:11" x14ac:dyDescent="0.3">
      <c r="D5">
        <f>CondCovchge!D5-CondCovchgeGithub!D5</f>
        <v>-2.6362314503108664E-2</v>
      </c>
      <c r="E5">
        <f>CondCovchge!E5-CondCovchgeGithub!E5</f>
        <v>-9.0035221403413246E-2</v>
      </c>
      <c r="F5">
        <f>CondCovchge!F5-CondCovchgeGithub!F5</f>
        <v>-6.3672906900304596E-2</v>
      </c>
      <c r="I5">
        <f>CondCovchge!I5-CondCovchgeGithub!I5</f>
        <v>-2.1700734535950006E-2</v>
      </c>
      <c r="J5">
        <f>CondCovchge!J5-CondCovchgeGithub!J5</f>
        <v>-6.0753506311414296E-2</v>
      </c>
      <c r="K5">
        <f>CondCovchge!K5-CondCovchgeGithub!K5</f>
        <v>-3.9052771775464172E-2</v>
      </c>
    </row>
    <row r="6" spans="4:11" x14ac:dyDescent="0.3">
      <c r="D6">
        <f>CondCovchge!D6-CondCovchgeGithub!D6</f>
        <v>-3.787528312302979E-2</v>
      </c>
      <c r="E6">
        <f>CondCovchge!E6-CondCovchgeGithub!E6</f>
        <v>-9.8750647076932097E-2</v>
      </c>
      <c r="F6">
        <f>CondCovchge!F6-CondCovchgeGithub!F6</f>
        <v>-6.087536395390232E-2</v>
      </c>
      <c r="I6">
        <f>CondCovchge!I6-CondCovchgeGithub!I6</f>
        <v>-7.9804762278233854E-3</v>
      </c>
      <c r="J6">
        <f>CondCovchge!J6-CondCovchgeGithub!J6</f>
        <v>-8.2832460021271981E-2</v>
      </c>
      <c r="K6">
        <f>CondCovchge!K6-CondCovchgeGithub!K6</f>
        <v>-7.4851983793448665E-2</v>
      </c>
    </row>
    <row r="7" spans="4:11" x14ac:dyDescent="0.3">
      <c r="D7">
        <f>CondCovchge!D7-CondCovchgeGithub!D7</f>
        <v>-9.422999006835131E-3</v>
      </c>
      <c r="E7">
        <f>CondCovchge!E7-CondCovchgeGithub!E7</f>
        <v>-4.9441399616483306E-2</v>
      </c>
      <c r="F7">
        <f>CondCovchge!F7-CondCovchgeGithub!F7</f>
        <v>-4.0018400609648189E-2</v>
      </c>
      <c r="I7">
        <f>CondCovchge!I7-CondCovchgeGithub!I7</f>
        <v>-2.278502125217452E-2</v>
      </c>
      <c r="J7">
        <f>CondCovchge!J7-CondCovchgeGithub!J7</f>
        <v>-8.3944116644846634E-2</v>
      </c>
      <c r="K7">
        <f>CondCovchge!K7-CondCovchgeGithub!K7</f>
        <v>-6.1159095392672037E-2</v>
      </c>
    </row>
    <row r="10" spans="4:11" x14ac:dyDescent="0.3">
      <c r="D10">
        <f>CondCovchge!D10-CondCovchgeGithub!D10</f>
        <v>-4.3367623262356159E-2</v>
      </c>
      <c r="E10">
        <f>CondCovchge!E10-CondCovchgeGithub!E10</f>
        <v>-8.6544926046464132E-2</v>
      </c>
      <c r="F10">
        <f>CondCovchge!F10-CondCovchgeGithub!F10</f>
        <v>-4.3177302784107995E-2</v>
      </c>
      <c r="I10">
        <f>CondCovchge!I10-CondCovchgeGithub!I10</f>
        <v>-1.931326179977092E-3</v>
      </c>
      <c r="J10">
        <f>CondCovchge!J10-CondCovchgeGithub!J10</f>
        <v>-4.4733589261165066E-3</v>
      </c>
      <c r="K10">
        <f>CondCovchge!K10-CondCovchgeGithub!K10</f>
        <v>-2.5420327461394146E-3</v>
      </c>
    </row>
    <row r="11" spans="4:11" x14ac:dyDescent="0.3">
      <c r="D11">
        <f>CondCovchge!D11-CondCovchgeGithub!D11</f>
        <v>-1.9540345410992255E-2</v>
      </c>
      <c r="E11">
        <f>CondCovchge!E11-CondCovchgeGithub!E11</f>
        <v>-7.0519456589108409E-2</v>
      </c>
      <c r="F11">
        <f>CondCovchge!F11-CondCovchgeGithub!F11</f>
        <v>-5.0979111178116154E-2</v>
      </c>
      <c r="I11">
        <f>CondCovchge!I11-CondCovchgeGithub!I11</f>
        <v>5.1628711328345345E-3</v>
      </c>
      <c r="J11">
        <f>CondCovchge!J11-CondCovchgeGithub!J11</f>
        <v>-0.10200435285135878</v>
      </c>
      <c r="K11">
        <f>CondCovchge!K11-CondCovchgeGithub!K11</f>
        <v>-0.10716722398419334</v>
      </c>
    </row>
    <row r="12" spans="4:11" x14ac:dyDescent="0.3">
      <c r="D12">
        <f>CondCovchge!D12-CondCovchgeGithub!D12</f>
        <v>-1.101243172854427E-2</v>
      </c>
      <c r="E12">
        <f>CondCovchge!E12-CondCovchgeGithub!E12</f>
        <v>-9.0076164244962176E-2</v>
      </c>
      <c r="F12">
        <f>CondCovchge!F12-CondCovchgeGithub!F12</f>
        <v>-7.9063732516417934E-2</v>
      </c>
      <c r="I12">
        <f>CondCovchge!I12-CondCovchgeGithub!I12</f>
        <v>-2.052225603283564E-2</v>
      </c>
      <c r="J12">
        <f>CondCovchge!J12-CondCovchgeGithub!J12</f>
        <v>-6.0929759751947699E-2</v>
      </c>
      <c r="K12">
        <f>CondCovchge!K12-CondCovchgeGithub!K12</f>
        <v>-4.0407503719112101E-2</v>
      </c>
    </row>
    <row r="13" spans="4:11" x14ac:dyDescent="0.3">
      <c r="D13">
        <f>CondCovchge!D13-CondCovchgeGithub!D13</f>
        <v>6.6993228641406E-3</v>
      </c>
      <c r="E13">
        <f>CondCovchge!E13-CondCovchgeGithub!E13</f>
        <v>-7.7270001596467547E-2</v>
      </c>
      <c r="F13">
        <f>CondCovchge!F13-CondCovchgeGithub!F13</f>
        <v>-8.3969324460608133E-2</v>
      </c>
      <c r="I13">
        <f>CondCovchge!I13-CondCovchgeGithub!I13</f>
        <v>1.4599820309904032E-3</v>
      </c>
      <c r="J13">
        <f>CondCovchge!J13-CondCovchgeGithub!J13</f>
        <v>-4.2412554922400925E-2</v>
      </c>
      <c r="K13">
        <f>CondCovchge!K13-CondCovchgeGithub!K13</f>
        <v>-4.3872536953391342E-2</v>
      </c>
    </row>
    <row r="16" spans="4:11" x14ac:dyDescent="0.3">
      <c r="D16">
        <f>CondCovchge!D16-CondCovchgeGithub!D16</f>
        <v>1.0391638768533107E-2</v>
      </c>
      <c r="E16">
        <f>CondCovchge!E16-CondCovchgeGithub!E16</f>
        <v>3.2807567485439115E-2</v>
      </c>
      <c r="F16">
        <f>CondCovchge!F16-CondCovchgeGithub!F16</f>
        <v>2.2415928716905995E-2</v>
      </c>
      <c r="I16">
        <f>CondCovchge!I16-CondCovchgeGithub!I16</f>
        <v>-2.2095141956550157E-2</v>
      </c>
      <c r="J16">
        <f>CondCovchge!J16-CondCovchgeGithub!J16</f>
        <v>-2.8626561322622535E-2</v>
      </c>
      <c r="K16">
        <f>CondCovchge!K16-CondCovchgeGithub!K16</f>
        <v>-6.531419366072419E-3</v>
      </c>
    </row>
    <row r="17" spans="4:11" x14ac:dyDescent="0.3">
      <c r="D17">
        <f>CondCovchge!D17-CondCovchgeGithub!D17</f>
        <v>-2.150605377528747E-2</v>
      </c>
      <c r="E17">
        <f>CondCovchge!E17-CondCovchgeGithub!E17</f>
        <v>-0.13552893040674985</v>
      </c>
      <c r="F17">
        <f>CondCovchge!F17-CondCovchgeGithub!F17</f>
        <v>-0.11402287663146241</v>
      </c>
      <c r="I17">
        <f>CondCovchge!I17-CondCovchgeGithub!I17</f>
        <v>-7.4245439868366736E-3</v>
      </c>
      <c r="J17">
        <f>CondCovchge!J17-CondCovchgeGithub!J17</f>
        <v>-0.12768528990165307</v>
      </c>
      <c r="K17">
        <f>CondCovchge!K17-CondCovchgeGithub!K17</f>
        <v>-0.12026074591481643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CounterfGap</vt:lpstr>
      <vt:lpstr>CounterfGapGithub</vt:lpstr>
      <vt:lpstr>CounterfGapCompare</vt:lpstr>
      <vt:lpstr>CounterfBehav</vt:lpstr>
      <vt:lpstr>CounterfBehavGithub</vt:lpstr>
      <vt:lpstr>CounterfBehavCompare</vt:lpstr>
      <vt:lpstr>CondCovchge</vt:lpstr>
      <vt:lpstr>CondCovchgeGithub</vt:lpstr>
      <vt:lpstr>CondCovchgeCompare</vt:lpstr>
      <vt:lpstr>LFPchge</vt:lpstr>
      <vt:lpstr>LFPchgeGithub</vt:lpstr>
      <vt:lpstr>LFPchgeCompare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Суворов</dc:creator>
  <cp:lastModifiedBy>Иван Суворов</cp:lastModifiedBy>
  <dcterms:modified xsi:type="dcterms:W3CDTF">2021-10-28T00:46:57Z</dcterms:modified>
</cp:coreProperties>
</file>