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326"/>
  <workbookPr defaultThemeVersion="166925"/>
  <bookViews>
    <workbookView xWindow="-108" yWindow="-108" windowWidth="19416" windowHeight="10416" activeTab="11"/>
  </bookViews>
  <sheets>
    <sheet name="CounterfGap" sheetId="1" r:id="rId1"/>
    <sheet name="CounterfGapGithub" sheetId="5" r:id="rId2"/>
    <sheet name="CounterfGapCompare" sheetId="6" r:id="rId3"/>
    <sheet name="CounterfBehav" sheetId="2" r:id="rId4"/>
    <sheet name="CounterfBehavGithub" sheetId="7" r:id="rId5"/>
    <sheet name="CounterfBehavCompare" sheetId="8" r:id="rId6"/>
    <sheet name="CondCovchge" sheetId="3" r:id="rId7"/>
    <sheet name="CondCovchgeGithub" sheetId="9" r:id="rId8"/>
    <sheet name="CondCovchgeCompare" sheetId="10" r:id="rId9"/>
    <sheet name="LFPchge" sheetId="4" r:id="rId10"/>
    <sheet name="LFPchgeGithub" sheetId="11" r:id="rId11"/>
    <sheet name="LFPchgeCompare" sheetId="12" r:id="rId12"/>
  </sheets>
  <calcPr calcId="191029" fullCalcOnLoad="true"/>
</workbook>
</file>

<file path=xl/sharedStrings.xml><?xml version="1.0" encoding="utf-8"?>
<sst xmlns="http://schemas.openxmlformats.org/spreadsheetml/2006/main" count="96" uniqueCount="51">
  <si>
    <t>Total Gender  Gap</t>
  </si>
  <si>
    <t>By Terciles</t>
  </si>
  <si>
    <t>Tercile 1</t>
  </si>
  <si>
    <t>Tercile 2</t>
  </si>
  <si>
    <t>Tercile 3</t>
  </si>
  <si>
    <t>By Schooling</t>
  </si>
  <si>
    <t>No HS</t>
  </si>
  <si>
    <t>Some HS</t>
  </si>
  <si>
    <t>HS Grad</t>
  </si>
  <si>
    <t>College Grad</t>
  </si>
  <si>
    <t>By Yrs. Of Formal Exp.</t>
  </si>
  <si>
    <t>Less than 10 years</t>
  </si>
  <si>
    <t>11-20 years</t>
  </si>
  <si>
    <t>20+ years</t>
  </si>
  <si>
    <t>By marital status</t>
  </si>
  <si>
    <t>single</t>
  </si>
  <si>
    <t>married</t>
  </si>
  <si>
    <t>By Number of Children</t>
  </si>
  <si>
    <t>No Children</t>
  </si>
  <si>
    <t>1-2 Children</t>
  </si>
  <si>
    <t>3 or more Children</t>
  </si>
  <si>
    <t>Old System</t>
  </si>
  <si>
    <t>2008 reform</t>
  </si>
  <si>
    <t>Equal retirement age</t>
  </si>
  <si>
    <t>Contribution split</t>
  </si>
  <si>
    <t>Extra spousal contribution</t>
  </si>
  <si>
    <t>Gender neutral life tables</t>
  </si>
  <si>
    <t>Reform without child bonus</t>
  </si>
  <si>
    <t>Reform without divorce rule</t>
  </si>
  <si>
    <t>All features</t>
  </si>
  <si>
    <t>System Costs</t>
  </si>
  <si>
    <t>Household Assets</t>
  </si>
  <si>
    <t>Women</t>
  </si>
  <si>
    <t>Men</t>
  </si>
  <si>
    <t>Pension Assets</t>
  </si>
  <si>
    <t>Years Contributed</t>
  </si>
  <si>
    <t>Pre-retirement LFP</t>
  </si>
  <si>
    <t>Married</t>
  </si>
  <si>
    <t>Single</t>
  </si>
  <si>
    <t>By Marital Status</t>
  </si>
  <si>
    <t>College Graduate</t>
  </si>
  <si>
    <t>HS Graduate</t>
  </si>
  <si>
    <t>60-64</t>
  </si>
  <si>
    <t>55-59</t>
  </si>
  <si>
    <t>50-54</t>
  </si>
  <si>
    <t xml:space="preserve"> By Age</t>
  </si>
  <si>
    <t>%$\Delta$</t>
  </si>
  <si>
    <t>$\Delta$</t>
  </si>
  <si>
    <t>Old system</t>
  </si>
  <si>
    <t>70-74</t>
  </si>
  <si>
    <t>65-69</t>
  </si>
</sst>
</file>

<file path=xl/styles.xml><?xml version="1.0" encoding="UTF-8"?><styleSheet xmlns="http://schemas.openxmlformats.org/spreadsheetml/2006/main"><fonts count="2"><font><sz val="11"/><name val="Calibri"/></font><font><sz val="11"/><color theme="1"/><name val="Calibri"/><family val="2"/><charset val="204"/><scheme val="minor"/></font></fonts><fills count="2"><fill><patternFill patternType="none"/></fill><fill><patternFill patternType="gray125"/></fill></fills><borders count="1"><border><left/><right/><top/><bottom/><diagonal/></border></borders><cellStyleXfs count="2"><xf numFmtId="0" fontId="0" fillId="0" borderId="0"/><xf numFmtId="0" fontId="1" fillId="0" borderId="0"/></cellStyleXfs><cellXfs count="3"><xf numFmtId="0" fontId="0" fillId="0" borderId="0" xfId="0"/><xf numFmtId="0" fontId="1" fillId="0" borderId="0" xfId="1"/><xf numFmtId="0" fontId="1" fillId="0" borderId="0" xfId="1"/></cellXfs><cellStyles count="2"><cellStyle name="Normal" xfId="0" builtinId="0"/><cellStyle name="Normal 2" xfId="1" xr:uid="{79C58F46-75E4-4E2F-8ED9-9311A4CED347}"/></cellStyles><dxfs count="0"/><tableStyles count="0" defaultTableStyle="TableStyleMedium2" defaultPivotStyle="PivotStyleLight16"/>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N25"/>
  <sheetViews>
    <sheetView workbookViewId="0"/>
  </sheetViews>
  <sheetFormatPr defaultRowHeight="14.4"/>
  <sheetData>
    <row r="5">
      <c r="C5">
        <v>0.44348442554473877</v>
      </c>
      <c r="D5">
        <v>0.22896133363246918</v>
      </c>
      <c r="E5">
        <v>0.11840442568063736</v>
      </c>
      <c r="F5">
        <v>0.20431147515773773</v>
      </c>
      <c r="G5">
        <v>0.21651329100131989</v>
      </c>
      <c r="H5">
        <v>0.20381981134414673</v>
      </c>
      <c r="I5">
        <v>0.27193605899810791</v>
      </c>
      <c r="J5">
        <v>0.24582833051681519</v>
      </c>
      <c r="K5">
        <v>0.038445957005023956</v>
      </c>
      <c r="L5">
        <v>0.22781035304069519</v>
      </c>
      <c r="M5">
        <v>0.27200096845626831</v>
      </c>
      <c r="N5">
        <v>0.2907329797744751</v>
      </c>
    </row>
    <row r="7">
      <c r="C7">
        <v>0.89124369621276855</v>
      </c>
      <c r="D7">
        <v>0.064549155533313751</v>
      </c>
      <c r="E7">
        <v>0.021802542731165886</v>
      </c>
      <c r="F7">
        <v>0.0072471746243536472</v>
      </c>
      <c r="G7">
        <v>0.022311601787805557</v>
      </c>
      <c r="H7">
        <v>0.047063440084457397</v>
      </c>
      <c r="I7">
        <v>-0.012524244375526905</v>
      </c>
      <c r="J7">
        <v>0.055560257285833359</v>
      </c>
      <c r="K7">
        <v>-0.032088696956634521</v>
      </c>
    </row>
    <row r="8">
      <c r="C8">
        <v>0.48665472865104675</v>
      </c>
      <c r="D8">
        <v>0.16729754209518433</v>
      </c>
      <c r="E8">
        <v>0.13381496071815491</v>
      </c>
      <c r="F8">
        <v>0.13829916715621948</v>
      </c>
      <c r="G8">
        <v>0.16326463222503662</v>
      </c>
      <c r="H8">
        <v>0.15694786608219147</v>
      </c>
      <c r="I8">
        <v>0.21695950627326965</v>
      </c>
      <c r="J8">
        <v>0.1587241142988205</v>
      </c>
      <c r="K8">
        <v>0.095904596149921417</v>
      </c>
    </row>
    <row r="9">
      <c r="C9">
        <v>0.28937384486198425</v>
      </c>
      <c r="D9">
        <v>0.30228611826896667</v>
      </c>
      <c r="E9">
        <v>0.13651710748672485</v>
      </c>
      <c r="F9">
        <v>0.28817632794380188</v>
      </c>
      <c r="G9">
        <v>0.29368674755096436</v>
      </c>
      <c r="H9">
        <v>0.26816326379776001</v>
      </c>
      <c r="I9">
        <v>0.32368487119674683</v>
      </c>
      <c r="J9">
        <v>0.33243826031684875</v>
      </c>
      <c r="K9">
        <v>0.029554804787039757</v>
      </c>
    </row>
    <row r="11">
      <c r="C11">
        <v>0.48957377672195435</v>
      </c>
      <c r="D11">
        <v>0.21541604399681091</v>
      </c>
      <c r="E11">
        <v>0.17812846601009369</v>
      </c>
      <c r="F11">
        <v>0.18865150213241577</v>
      </c>
      <c r="G11">
        <v>0.19709432125091553</v>
      </c>
      <c r="H11">
        <v>0.20139855146408081</v>
      </c>
      <c r="I11">
        <v>0.2750820517539978</v>
      </c>
      <c r="J11">
        <v>0.22044369578361511</v>
      </c>
      <c r="K11">
        <v>0.12964095175266266</v>
      </c>
      <c r="L11">
        <v>0.16116431355476379</v>
      </c>
      <c r="M11">
        <v>0.4542999267578125</v>
      </c>
      <c r="N11">
        <v>0.28160011768341064</v>
      </c>
    </row>
    <row r="12">
      <c r="C12">
        <v>0.5687023401260376</v>
      </c>
      <c r="D12">
        <v>0.29732921719551086</v>
      </c>
      <c r="E12">
        <v>0.22157789766788483</v>
      </c>
      <c r="F12">
        <v>0.27426210045814514</v>
      </c>
      <c r="G12">
        <v>0.28333258628845215</v>
      </c>
      <c r="H12">
        <v>0.27799445390701294</v>
      </c>
      <c r="I12">
        <v>0.34077185392379761</v>
      </c>
      <c r="J12">
        <v>0.30821540951728821</v>
      </c>
      <c r="K12">
        <v>0.14798274636268616</v>
      </c>
      <c r="L12">
        <v>0.33513778448104858</v>
      </c>
      <c r="M12">
        <v>0.45564031600952148</v>
      </c>
      <c r="N12">
        <v>0.35572928190231323</v>
      </c>
    </row>
    <row r="13">
      <c r="C13">
        <v>0.30634033679962158</v>
      </c>
      <c r="D13">
        <v>0.16892336308956146</v>
      </c>
      <c r="E13">
        <v>-0.033179134130477905</v>
      </c>
      <c r="F13">
        <v>0.14027257263660431</v>
      </c>
      <c r="G13">
        <v>0.16081774234771729</v>
      </c>
      <c r="H13">
        <v>0.12513856589794159</v>
      </c>
      <c r="I13">
        <v>0.1954466849565506</v>
      </c>
      <c r="J13">
        <v>0.19183126091957092</v>
      </c>
      <c r="K13">
        <v>-0.15620817244052887</v>
      </c>
      <c r="L13">
        <v>0.19977207481861115</v>
      </c>
      <c r="M13">
        <v>-0.0052466681227087975</v>
      </c>
      <c r="N13">
        <v>0.22211050987243652</v>
      </c>
    </row>
    <row r="14">
      <c r="C14">
        <v>0.22006668150424957</v>
      </c>
      <c r="D14">
        <v>0.11943374574184418</v>
      </c>
      <c r="E14">
        <v>-0.19750536978244781</v>
      </c>
      <c r="F14">
        <v>0.10480491071939468</v>
      </c>
      <c r="G14">
        <v>0.12360069900751114</v>
      </c>
      <c r="H14">
        <v>0.070491291582584381</v>
      </c>
      <c r="I14">
        <v>0.13563056290149689</v>
      </c>
      <c r="J14">
        <v>0.18463115394115448</v>
      </c>
      <c r="K14">
        <v>-0.33762916922569275</v>
      </c>
      <c r="L14">
        <v>0.12588340044021606</v>
      </c>
      <c r="M14">
        <v>-0.18692727386951447</v>
      </c>
      <c r="N14">
        <v>0.19831734895706177</v>
      </c>
    </row>
    <row r="16">
      <c r="C16">
        <v>0.16684779524803162</v>
      </c>
      <c r="D16">
        <v>-0.0037285618018358946</v>
      </c>
      <c r="E16">
        <v>-0.052678868174552917</v>
      </c>
      <c r="F16">
        <v>-0.047735657542943954</v>
      </c>
      <c r="G16">
        <v>-0.022554872557520866</v>
      </c>
      <c r="H16">
        <v>-0.017161622643470764</v>
      </c>
      <c r="I16">
        <v>0.077519990503787994</v>
      </c>
      <c r="J16">
        <v>-0.016722127795219421</v>
      </c>
      <c r="K16">
        <v>-0.10435444116592407</v>
      </c>
      <c r="L16">
        <v>-0.0080718593671917915</v>
      </c>
      <c r="M16">
        <v>0.11863408237695694</v>
      </c>
      <c r="N16">
        <v>0.069428451359272003</v>
      </c>
    </row>
    <row r="17">
      <c r="C17">
        <v>0.23638588190078735</v>
      </c>
      <c r="D17">
        <v>0.14726082980632782</v>
      </c>
      <c r="E17">
        <v>0.021069051697850227</v>
      </c>
      <c r="F17">
        <v>0.11560788750648499</v>
      </c>
      <c r="G17">
        <v>0.12726396322250366</v>
      </c>
      <c r="H17">
        <v>0.11514831334352493</v>
      </c>
      <c r="I17">
        <v>0.18627026677131653</v>
      </c>
      <c r="J17">
        <v>0.098450593650341034</v>
      </c>
      <c r="K17">
        <v>-0.098312176764011383</v>
      </c>
      <c r="L17">
        <v>0.18655623495578766</v>
      </c>
      <c r="M17">
        <v>-0.082648254930973053</v>
      </c>
      <c r="N17">
        <v>0.14639447629451752</v>
      </c>
    </row>
    <row r="18">
      <c r="C18">
        <v>0.071458473801612854</v>
      </c>
      <c r="D18">
        <v>-0.0014548891922459006</v>
      </c>
      <c r="E18">
        <v>-0.28949499130249023</v>
      </c>
      <c r="F18">
        <v>-0.014512362889945507</v>
      </c>
      <c r="G18">
        <v>0.0039922860451042652</v>
      </c>
      <c r="H18">
        <v>-0.062326408922672272</v>
      </c>
      <c r="I18">
        <v>0.020529091358184814</v>
      </c>
      <c r="J18">
        <v>0.066383063793182373</v>
      </c>
      <c r="K18">
        <v>-0.42339599132537842</v>
      </c>
      <c r="L18">
        <v>-0.012931198813021183</v>
      </c>
      <c r="M18">
        <v>-0.32777035236358643</v>
      </c>
      <c r="N18">
        <v>0.089845284819602966</v>
      </c>
    </row>
    <row r="20">
      <c r="C20">
        <v>0.2775065004825592</v>
      </c>
      <c r="D20">
        <v>0.12406738102436066</v>
      </c>
      <c r="E20">
        <v>-0.0040020197629928589</v>
      </c>
      <c r="F20">
        <v>0.10179375112056732</v>
      </c>
      <c r="G20">
        <v>0.12581455707550049</v>
      </c>
      <c r="H20">
        <v>0.10052421689033508</v>
      </c>
      <c r="I20">
        <v>0.15831239521503448</v>
      </c>
      <c r="J20">
        <v>0.15343444049358368</v>
      </c>
      <c r="K20">
        <v>-0.073219910264015198</v>
      </c>
      <c r="L20">
        <v>0.12666593492031097</v>
      </c>
      <c r="M20">
        <v>0.040139682590961456</v>
      </c>
      <c r="N20">
        <v>0.19543667137622833</v>
      </c>
    </row>
    <row r="21">
      <c r="C21">
        <v>0.63857835531234741</v>
      </c>
      <c r="D21">
        <v>0.35398843884468079</v>
      </c>
      <c r="E21">
        <v>0.26404303312301636</v>
      </c>
      <c r="F21">
        <v>0.32457157969474792</v>
      </c>
      <c r="G21">
        <v>0.32529714703559875</v>
      </c>
      <c r="H21">
        <v>0.3270515501499176</v>
      </c>
      <c r="I21">
        <v>0.40497660636901855</v>
      </c>
      <c r="J21">
        <v>0.35978075861930847</v>
      </c>
      <c r="K21">
        <v>0.17307603359222412</v>
      </c>
      <c r="L21">
        <v>0.34469890594482422</v>
      </c>
      <c r="M21">
        <v>0.52090251445770264</v>
      </c>
      <c r="N21">
        <v>0.40769508481025696</v>
      </c>
    </row>
    <row r="23">
      <c r="C23">
        <v>-0.10286075621843338</v>
      </c>
      <c r="D23">
        <v>0.068588055670261383</v>
      </c>
      <c r="E23">
        <v>-0.1077708825469017</v>
      </c>
      <c r="F23">
        <v>0.017463492229580879</v>
      </c>
      <c r="G23">
        <v>0.073837094008922577</v>
      </c>
      <c r="H23">
        <v>0.036947891116142273</v>
      </c>
      <c r="I23">
        <v>0.068588055670261383</v>
      </c>
      <c r="J23">
        <v>-0.00062680902192369103</v>
      </c>
      <c r="K23">
        <v>-0.19352906942367554</v>
      </c>
      <c r="L23">
        <v>0.021104687824845314</v>
      </c>
      <c r="M23">
        <v>-0.50702917575836182</v>
      </c>
      <c r="N23">
        <v>-0.00062680902192369103</v>
      </c>
    </row>
    <row r="24">
      <c r="C24">
        <v>0.25035938620567322</v>
      </c>
      <c r="D24">
        <v>0.097033366560935974</v>
      </c>
      <c r="E24">
        <v>-0.075191102921962738</v>
      </c>
      <c r="F24">
        <v>0.072291277348995209</v>
      </c>
      <c r="G24">
        <v>0.085175372660160065</v>
      </c>
      <c r="H24">
        <v>0.061744272708892822</v>
      </c>
      <c r="I24">
        <v>0.12490758299827576</v>
      </c>
      <c r="J24">
        <v>0.12452211976051331</v>
      </c>
      <c r="K24">
        <v>-0.17560262978076935</v>
      </c>
      <c r="L24">
        <v>0.089055009186267853</v>
      </c>
      <c r="M24">
        <v>-0.022794730961322784</v>
      </c>
      <c r="N24">
        <v>0.15172502398490906</v>
      </c>
    </row>
    <row r="25">
      <c r="C25">
        <v>0.59910839796066284</v>
      </c>
      <c r="D25">
        <v>0.31801947951316833</v>
      </c>
      <c r="E25">
        <v>0.24550960958003998</v>
      </c>
      <c r="F25">
        <v>0.29963067173957825</v>
      </c>
      <c r="G25">
        <v>0.30361586809158325</v>
      </c>
      <c r="H25">
        <v>0.29883575439453125</v>
      </c>
      <c r="I25">
        <v>0.37150809168815613</v>
      </c>
      <c r="J25">
        <v>0.34469902515411377</v>
      </c>
      <c r="K25">
        <v>0.17641429603099823</v>
      </c>
      <c r="L25">
        <v>0.32629194855690002</v>
      </c>
      <c r="M25">
        <v>0.50082242488861084</v>
      </c>
      <c r="N25">
        <v>0.40083140134811401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36"/>
  <sheetViews>
    <sheetView topLeftCell="A4" workbookViewId="0">
      <selection activeCell="K17" sqref="K17"/>
    </sheetView>
  </sheetViews>
  <sheetFormatPr defaultRowHeight="14.4"/>
  <cols>
    <col min="1" max="1" width="8" style="1" customWidth="true"/>
    <col min="2" max="2" width="29.109375" style="1" customWidth="true"/>
    <col min="3" max="11" width="13.33203125" style="1" customWidth="true"/>
    <col min="12" max="16384" width="8.88671875" style="1"/>
  </cols>
  <sheetData>
    <row r="3" ht="63" customHeight="true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</row>
    <row r="4" ht="16.5" customHeight="true"/>
    <row r="5">
      <c r="A5" s="2" t="s">
        <v>0</v>
      </c>
      <c r="B5" s="2"/>
      <c r="C5" s="1">
        <v>0.46342247724533081</v>
      </c>
      <c r="D5" s="1">
        <v>0.24072551727294922</v>
      </c>
      <c r="E5" s="1">
        <v>0.13284763693809509</v>
      </c>
      <c r="F5" s="1">
        <v>0.21096315979957581</v>
      </c>
      <c r="G5" s="1">
        <v>0.22282408177852631</v>
      </c>
      <c r="H5" s="1">
        <v>0.21441477537155151</v>
      </c>
      <c r="I5" s="1">
        <v>0.28057035803794861</v>
      </c>
      <c r="J5" s="1">
        <v>0.24800963699817657</v>
      </c>
      <c r="K5" s="1">
        <v>4.1899073868989944E-2</v>
      </c>
    </row>
    <row r="6">
      <c r="A6" s="2" t="s">
        <v>1</v>
      </c>
      <c r="B6" s="2"/>
    </row>
    <row r="7">
      <c r="B7" s="1" t="s">
        <v>2</v>
      </c>
      <c r="C7" s="1">
        <v>0.98378515243530273</v>
      </c>
      <c r="D7" s="1">
        <v>9.8193950951099396E-2</v>
      </c>
      <c r="E7" s="1">
        <v>4.9995113164186478E-2</v>
      </c>
      <c r="F7" s="1">
        <v>3.2007090747356415E-2</v>
      </c>
      <c r="G7" s="1">
        <v>4.9060788005590439E-2</v>
      </c>
      <c r="H7" s="1">
        <v>7.6568849384784698E-2</v>
      </c>
      <c r="I7" s="1">
        <v>-2.5275839492678642E-2</v>
      </c>
      <c r="J7" s="1">
        <v>6.3506372272968292E-2</v>
      </c>
      <c r="K7" s="1">
        <v>-2.2878032177686691E-2</v>
      </c>
    </row>
    <row r="8">
      <c r="B8" s="1" t="s">
        <v>3</v>
      </c>
      <c r="C8" s="1">
        <v>0.53748929500579834</v>
      </c>
      <c r="D8" s="1">
        <v>0.17445984482765198</v>
      </c>
      <c r="E8" s="1">
        <v>0.14697311818599701</v>
      </c>
      <c r="F8" s="1">
        <v>0.14252138137817383</v>
      </c>
      <c r="G8" s="1">
        <v>0.16681917011737823</v>
      </c>
      <c r="H8" s="1">
        <v>0.16594529151916504</v>
      </c>
      <c r="I8" s="1">
        <v>0.22896379232406616</v>
      </c>
      <c r="J8" s="1">
        <v>0.16381995379924774</v>
      </c>
      <c r="K8" s="1">
        <v>0.10037055611610413</v>
      </c>
    </row>
    <row r="9">
      <c r="B9" s="1" t="s">
        <v>4</v>
      </c>
      <c r="C9" s="1">
        <v>0.29163900017738342</v>
      </c>
      <c r="D9" s="1">
        <v>0.30914467573165894</v>
      </c>
      <c r="E9" s="1">
        <v>0.14803560078144073</v>
      </c>
      <c r="F9" s="1">
        <v>0.2910514771938324</v>
      </c>
      <c r="G9" s="1">
        <v>0.29597404599189758</v>
      </c>
      <c r="H9" s="1">
        <v>0.27345570921897888</v>
      </c>
      <c r="I9" s="1">
        <v>0.32979887723922729</v>
      </c>
      <c r="J9" s="1">
        <v>0.331062912940979</v>
      </c>
      <c r="K9" s="1">
        <v>3.114047646522522E-2</v>
      </c>
    </row>
    <row r="10">
      <c r="A10" s="2" t="s">
        <v>5</v>
      </c>
      <c r="B10" s="2"/>
    </row>
    <row r="11">
      <c r="B11" s="1" t="s">
        <v>6</v>
      </c>
      <c r="C11" s="1">
        <v>0.54598081111907959</v>
      </c>
      <c r="D11" s="1">
        <v>0.22028255462646484</v>
      </c>
      <c r="E11" s="1">
        <v>0.18250048160552979</v>
      </c>
      <c r="F11" s="1">
        <v>0.1895824521780014</v>
      </c>
      <c r="G11" s="1">
        <v>0.19892562925815582</v>
      </c>
      <c r="H11" s="1">
        <v>0.2059226781129837</v>
      </c>
      <c r="I11" s="1">
        <v>0.27680251002311707</v>
      </c>
      <c r="J11" s="1">
        <v>0.21510936319828033</v>
      </c>
      <c r="K11" s="1">
        <v>0.12558276951313019</v>
      </c>
    </row>
    <row r="12">
      <c r="B12" s="1" t="s">
        <v>7</v>
      </c>
      <c r="C12" s="1">
        <v>0.58290916681289673</v>
      </c>
      <c r="D12" s="1">
        <v>0.31164252758026123</v>
      </c>
      <c r="E12" s="1">
        <v>0.23080193996429443</v>
      </c>
      <c r="F12" s="1">
        <v>0.27237370610237122</v>
      </c>
      <c r="G12" s="1">
        <v>0.28167051076889038</v>
      </c>
      <c r="H12" s="1">
        <v>0.29105299711227417</v>
      </c>
      <c r="I12" s="1">
        <v>0.34894916415214539</v>
      </c>
      <c r="J12" s="1">
        <v>0.32319000363349915</v>
      </c>
      <c r="K12" s="1">
        <v>0.14209878444671631</v>
      </c>
    </row>
    <row r="13">
      <c r="B13" s="1" t="s">
        <v>8</v>
      </c>
      <c r="C13" s="1">
        <v>0.31786417961120605</v>
      </c>
      <c r="D13" s="1">
        <v>0.20204499363899231</v>
      </c>
      <c r="E13" s="1">
        <v>1.9091574475169182E-2</v>
      </c>
      <c r="F13" s="1">
        <v>0.17712023854255676</v>
      </c>
      <c r="G13" s="1">
        <v>0.19607792794704437</v>
      </c>
      <c r="H13" s="1">
        <v>0.15918043255805969</v>
      </c>
      <c r="I13" s="1">
        <v>0.23050804436206818</v>
      </c>
      <c r="J13" s="1">
        <v>0.21153959631919861</v>
      </c>
      <c r="K13" s="1">
        <v>-0.11336838454008102</v>
      </c>
    </row>
    <row r="14">
      <c r="B14" s="1" t="s">
        <v>9</v>
      </c>
      <c r="C14" s="1">
        <v>0.21148751676082611</v>
      </c>
      <c r="D14" s="1">
        <v>0.13564755022525787</v>
      </c>
      <c r="E14" s="1">
        <v>-0.16429790854454041</v>
      </c>
      <c r="F14" s="1">
        <v>0.1228097677230835</v>
      </c>
      <c r="G14" s="1">
        <v>0.13602618873119354</v>
      </c>
      <c r="H14" s="1">
        <v>8.1039480865001678E-2</v>
      </c>
      <c r="I14" s="1">
        <v>0.14642071723937988</v>
      </c>
      <c r="J14" s="1">
        <v>0.17271071672439575</v>
      </c>
      <c r="K14" s="1">
        <v>-0.30989420413970947</v>
      </c>
    </row>
    <row r="15">
      <c r="A15" s="2" t="s">
        <v>10</v>
      </c>
      <c r="B15" s="2"/>
    </row>
    <row r="16">
      <c r="B16" s="1" t="s">
        <v>11</v>
      </c>
      <c r="C16" s="1">
        <v>0.25983503460884094</v>
      </c>
      <c r="D16" s="1">
        <v>1.8717432394623756E-2</v>
      </c>
      <c r="E16" s="1">
        <v>-2.3438893258571625E-2</v>
      </c>
      <c r="F16" s="1">
        <v>-3.4719597548246384E-2</v>
      </c>
      <c r="G16" s="1">
        <v>-1.2178881093859673E-2</v>
      </c>
      <c r="H16" s="1">
        <v>5.5853268131613731E-3</v>
      </c>
      <c r="I16" s="1">
        <v>9.1800808906555176E-2</v>
      </c>
      <c r="J16" s="1">
        <v>-2.7391817420721054E-2</v>
      </c>
      <c r="K16" s="1">
        <v>-9.6272274851799011E-2</v>
      </c>
    </row>
    <row r="17">
      <c r="B17" s="1" t="s">
        <v>12</v>
      </c>
      <c r="C17" s="1">
        <v>0.10765460878610611</v>
      </c>
      <c r="D17" s="1">
        <v>8.5218802094459534E-2</v>
      </c>
      <c r="E17" s="1">
        <v>-7.970244437456131E-2</v>
      </c>
      <c r="F17" s="1">
        <v>5.3392533212900162E-2</v>
      </c>
      <c r="G17" s="1">
        <v>7.311808317899704E-2</v>
      </c>
      <c r="H17" s="1">
        <v>3.9155572652816772E-2</v>
      </c>
      <c r="I17" s="1">
        <v>0.10670499503612518</v>
      </c>
      <c r="J17" s="1">
        <v>4.394819587469101E-2</v>
      </c>
      <c r="K17" s="1">
        <v>-0.16856332123279572</v>
      </c>
    </row>
    <row r="18">
      <c r="B18" s="1" t="s">
        <v>13</v>
      </c>
      <c r="C18" s="1">
        <v>7.4264600872993469E-2</v>
      </c>
      <c r="D18" s="1">
        <v>1.9441785290837288E-2</v>
      </c>
      <c r="E18" s="1">
        <v>-0.25280582904815674</v>
      </c>
      <c r="F18" s="1">
        <v>-3.7962649366818368E-4</v>
      </c>
      <c r="G18" s="1">
        <v>2.0163299515843391E-2</v>
      </c>
      <c r="H18" s="1">
        <v>-4.1473682969808578E-2</v>
      </c>
      <c r="I18" s="1">
        <v>4.8771359026432037E-2</v>
      </c>
      <c r="J18" s="1">
        <v>6.8285919725894928E-2</v>
      </c>
      <c r="K18" s="1">
        <v>-0.41911637783050537</v>
      </c>
    </row>
    <row r="19">
      <c r="A19" s="1" t="s">
        <v>14</v>
      </c>
    </row>
    <row r="20">
      <c r="B20" s="1" t="s">
        <v>15</v>
      </c>
      <c r="C20" s="1">
        <v>0.28573819994926453</v>
      </c>
      <c r="D20" s="1">
        <v>0.14138081669807434</v>
      </c>
      <c r="E20" s="1">
        <v>1.779051311314106E-2</v>
      </c>
      <c r="F20" s="1">
        <v>0.12159083038568497</v>
      </c>
      <c r="G20" s="1">
        <v>0.14367422461509705</v>
      </c>
      <c r="H20" s="1">
        <v>0.11568370461463928</v>
      </c>
      <c r="I20" s="1">
        <v>0.17124594748020172</v>
      </c>
      <c r="J20" s="1">
        <v>0.16239404678344727</v>
      </c>
      <c r="K20" s="1">
        <v>-5.0583813339471817E-2</v>
      </c>
    </row>
    <row r="21">
      <c r="B21" s="1" t="s">
        <v>16</v>
      </c>
      <c r="C21" s="1">
        <v>0.60644060373306274</v>
      </c>
      <c r="D21" s="1">
        <v>0.31911575794219971</v>
      </c>
      <c r="E21" s="1">
        <v>0.22332331538200378</v>
      </c>
      <c r="F21" s="1">
        <v>0.2811027467250824</v>
      </c>
      <c r="G21" s="1">
        <v>0.28604617714881897</v>
      </c>
      <c r="H21" s="1">
        <v>0.29226234555244446</v>
      </c>
      <c r="I21" s="1">
        <v>0.36573970317840576</v>
      </c>
      <c r="J21" s="1">
        <v>0.31772002577781677</v>
      </c>
      <c r="K21" s="1">
        <v>0.1160866767168045</v>
      </c>
    </row>
    <row r="22">
      <c r="A22" s="2" t="s">
        <v>17</v>
      </c>
      <c r="B22" s="2"/>
    </row>
    <row r="23">
      <c r="B23" s="1" t="s">
        <v>18</v>
      </c>
      <c r="C23" s="1">
        <v>3.9089832454919815E-2</v>
      </c>
      <c r="D23" s="1">
        <v>0.14776152372360229</v>
      </c>
      <c r="E23" s="1">
        <v>-5.5639990605413914E-3</v>
      </c>
      <c r="F23" s="1">
        <v>0.1097753494977951</v>
      </c>
      <c r="G23" s="1">
        <v>0.14393875002861023</v>
      </c>
      <c r="H23" s="1">
        <v>0.11643983423709869</v>
      </c>
      <c r="I23" s="1">
        <v>0.14776152372360229</v>
      </c>
      <c r="J23" s="1">
        <v>9.7529679536819458E-2</v>
      </c>
      <c r="K23" s="1">
        <v>-8.6268797516822815E-2</v>
      </c>
    </row>
    <row r="24">
      <c r="B24" s="1" t="s">
        <v>19</v>
      </c>
      <c r="C24" s="1">
        <v>0.24225896596908569</v>
      </c>
      <c r="D24" s="1">
        <v>0.10489529371261597</v>
      </c>
      <c r="E24" s="1">
        <v>-6.141459196805954E-2</v>
      </c>
      <c r="F24" s="1">
        <v>7.5203940272331238E-2</v>
      </c>
      <c r="G24" s="1">
        <v>8.9409098029136658E-2</v>
      </c>
      <c r="H24" s="1">
        <v>6.7036814987659454E-2</v>
      </c>
      <c r="I24" s="1">
        <v>0.12785649299621582</v>
      </c>
      <c r="J24" s="1">
        <v>0.11038732528686523</v>
      </c>
      <c r="K24" s="1">
        <v>-0.17812983691692352</v>
      </c>
    </row>
    <row r="25">
      <c r="B25" s="1" t="s">
        <v>20</v>
      </c>
      <c r="C25" s="1">
        <v>0.62178683280944824</v>
      </c>
      <c r="D25" s="1">
        <v>0.32145214080810547</v>
      </c>
      <c r="E25" s="1">
        <v>0.24865415692329407</v>
      </c>
      <c r="F25" s="1">
        <v>0.2951633632183075</v>
      </c>
      <c r="G25" s="1">
        <v>0.30132153630256653</v>
      </c>
      <c r="H25" s="1">
        <v>0.30163443088531494</v>
      </c>
      <c r="I25" s="1">
        <v>0.37339112162590027</v>
      </c>
      <c r="J25" s="1">
        <v>0.34191057085990906</v>
      </c>
      <c r="K25" s="1">
        <v>0.16953141987323761</v>
      </c>
    </row>
    <row r="28">
      <c r="A28" s="1">
        <v>0</v>
      </c>
      <c r="B28" s="1" t="s">
        <v>21</v>
      </c>
    </row>
    <row r="29">
      <c r="A29" s="1">
        <v>1</v>
      </c>
      <c r="B29" s="1" t="s">
        <v>22</v>
      </c>
    </row>
    <row r="30">
      <c r="A30" s="1">
        <v>2</v>
      </c>
      <c r="B30" s="1" t="s">
        <v>23</v>
      </c>
    </row>
    <row r="31">
      <c r="A31" s="1">
        <v>3</v>
      </c>
      <c r="B31" s="1" t="s">
        <v>24</v>
      </c>
    </row>
    <row r="32">
      <c r="A32" s="1">
        <v>4</v>
      </c>
      <c r="B32" s="1" t="s">
        <v>25</v>
      </c>
    </row>
    <row r="33">
      <c r="A33" s="1">
        <v>5</v>
      </c>
      <c r="B33" s="1" t="s">
        <v>26</v>
      </c>
    </row>
    <row r="34">
      <c r="A34" s="1">
        <v>6</v>
      </c>
      <c r="B34" s="1" t="s">
        <v>27</v>
      </c>
    </row>
    <row r="35">
      <c r="A35" s="1">
        <v>7</v>
      </c>
      <c r="B35" s="1" t="s">
        <v>28</v>
      </c>
    </row>
    <row r="36">
      <c r="A36" s="1">
        <v>8</v>
      </c>
      <c r="B36" s="1" t="s">
        <v>29</v>
      </c>
    </row>
  </sheetData>
  <mergeCells count="5">
    <mergeCell ref="A5:B5"/>
    <mergeCell ref="A6:B6"/>
    <mergeCell ref="A10:B10"/>
    <mergeCell ref="A15:B15"/>
    <mergeCell ref="A22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5:K25"/>
  <sheetViews>
    <sheetView topLeftCell="A10" workbookViewId="0">
      <selection activeCell="A22" sqref="A22"/>
    </sheetView>
  </sheetViews>
  <sheetFormatPr defaultRowHeight="14.4"/>
  <cols>
    <col min="1" max="16384" width="8.88671875" style="1"/>
  </cols>
  <sheetData>
    <row r="5">
      <c r="C5" s="1">
        <f>CounterfGap!C5-CounterfGapGithub!C5</f>
        <v>-1.9938051700592041E-2</v>
      </c>
      <c r="D5" s="1">
        <f>CounterfGap!D5-CounterfGapGithub!D5</f>
        <v>-1.1764183640480042E-2</v>
      </c>
      <c r="E5" s="1">
        <f>CounterfGap!E5-CounterfGapGithub!E5</f>
        <v>-1.4443211257457733E-2</v>
      </c>
      <c r="F5" s="1">
        <f>CounterfGap!F5-CounterfGapGithub!F5</f>
        <v>-6.6516846418380737E-3</v>
      </c>
      <c r="G5" s="1">
        <f>CounterfGap!G5-CounterfGapGithub!G5</f>
        <v>-6.3107907772064209E-3</v>
      </c>
      <c r="H5" s="1">
        <f>CounterfGap!H5-CounterfGapGithub!H5</f>
        <v>-1.0594964027404785E-2</v>
      </c>
      <c r="I5" s="1">
        <f>CounterfGap!I5-CounterfGapGithub!I5</f>
        <v>-8.6342990398406982E-3</v>
      </c>
      <c r="J5" s="1">
        <f>CounterfGap!J5-CounterfGapGithub!J5</f>
        <v>-2.1813064813613892E-3</v>
      </c>
      <c r="K5" s="1">
        <f>CounterfGap!K5-CounterfGapGithub!K5</f>
        <v>-3.4531168639659882E-3</v>
      </c>
    </row>
    <row r="7">
      <c r="C7" s="1">
        <f>CounterfGap!C7-CounterfGapGithub!C7</f>
        <v>-9.254145622253418E-2</v>
      </c>
      <c r="D7" s="1">
        <f>CounterfGap!D7-CounterfGapGithub!D7</f>
        <v>-3.3644795417785645E-2</v>
      </c>
      <c r="E7" s="1">
        <f>CounterfGap!E7-CounterfGapGithub!E7</f>
        <v>-2.8192570433020592E-2</v>
      </c>
      <c r="F7" s="1">
        <f>CounterfGap!F7-CounterfGapGithub!F7</f>
        <v>-2.4759916123002768E-2</v>
      </c>
      <c r="G7" s="1">
        <f>CounterfGap!G7-CounterfGapGithub!G7</f>
        <v>-2.6749186217784882E-2</v>
      </c>
      <c r="H7" s="1">
        <f>CounterfGap!H7-CounterfGapGithub!H7</f>
        <v>-2.9505409300327301E-2</v>
      </c>
      <c r="I7" s="1">
        <f>CounterfGap!I7-CounterfGapGithub!I7</f>
        <v>1.2751595117151737E-2</v>
      </c>
      <c r="J7" s="1">
        <f>CounterfGap!J7-CounterfGapGithub!J7</f>
        <v>-7.9461149871349335E-3</v>
      </c>
      <c r="K7" s="1">
        <f>CounterfGap!K7-CounterfGapGithub!K7</f>
        <v>-9.2106647789478302E-3</v>
      </c>
    </row>
    <row r="8">
      <c r="C8" s="1">
        <f>CounterfGap!C8-CounterfGapGithub!C8</f>
        <v>-5.0834566354751587E-2</v>
      </c>
      <c r="D8" s="1">
        <f>CounterfGap!D8-CounterfGapGithub!D8</f>
        <v>-7.1623027324676514E-3</v>
      </c>
      <c r="E8" s="1">
        <f>CounterfGap!E8-CounterfGapGithub!E8</f>
        <v>-1.3158157467842102E-2</v>
      </c>
      <c r="F8" s="1">
        <f>CounterfGap!F8-CounterfGapGithub!F8</f>
        <v>-4.2222142219543457E-3</v>
      </c>
      <c r="G8" s="1">
        <f>CounterfGap!G8-CounterfGapGithub!G8</f>
        <v>-3.5545378923416138E-3</v>
      </c>
      <c r="H8" s="1">
        <f>CounterfGap!H8-CounterfGapGithub!H8</f>
        <v>-8.9974254369735718E-3</v>
      </c>
      <c r="I8" s="1">
        <f>CounterfGap!I8-CounterfGapGithub!I8</f>
        <v>-1.2004286050796509E-2</v>
      </c>
      <c r="J8" s="1">
        <f>CounterfGap!J8-CounterfGapGithub!J8</f>
        <v>-5.0958395004272461E-3</v>
      </c>
      <c r="K8" s="1">
        <f>CounterfGap!K8-CounterfGapGithub!K8</f>
        <v>-4.4659599661827087E-3</v>
      </c>
    </row>
    <row r="9">
      <c r="C9" s="1">
        <f>CounterfGap!C9-CounterfGapGithub!C9</f>
        <v>-2.2651553153991699E-3</v>
      </c>
      <c r="D9" s="1">
        <f>CounterfGap!D9-CounterfGapGithub!D9</f>
        <v>-6.8585574626922607E-3</v>
      </c>
      <c r="E9" s="1">
        <f>CounterfGap!E9-CounterfGapGithub!E9</f>
        <v>-1.1518493294715881E-2</v>
      </c>
      <c r="F9" s="1">
        <f>CounterfGap!F9-CounterfGapGithub!F9</f>
        <v>-2.8751492500305176E-3</v>
      </c>
      <c r="G9" s="1">
        <f>CounterfGap!G9-CounterfGapGithub!G9</f>
        <v>-2.2872984409332275E-3</v>
      </c>
      <c r="H9" s="1">
        <f>CounterfGap!H9-CounterfGapGithub!H9</f>
        <v>-5.2924454212188721E-3</v>
      </c>
      <c r="I9" s="1">
        <f>CounterfGap!I9-CounterfGapGithub!I9</f>
        <v>-6.1140060424804688E-3</v>
      </c>
      <c r="J9" s="1">
        <f>CounterfGap!J9-CounterfGapGithub!J9</f>
        <v>1.375347375869751E-3</v>
      </c>
      <c r="K9" s="1">
        <f>CounterfGap!K9-CounterfGapGithub!K9</f>
        <v>-1.585671678185463E-3</v>
      </c>
    </row>
    <row r="11">
      <c r="C11" s="1">
        <f>CounterfGap!C11-CounterfGapGithub!C11</f>
        <v>-5.6407034397125244E-2</v>
      </c>
      <c r="D11" s="1">
        <f>CounterfGap!D11-CounterfGapGithub!D11</f>
        <v>-4.8665106296539307E-3</v>
      </c>
      <c r="E11" s="1">
        <f>CounterfGap!E11-CounterfGapGithub!E11</f>
        <v>-4.3720155954360962E-3</v>
      </c>
      <c r="F11" s="1">
        <f>CounterfGap!F11-CounterfGapGithub!F11</f>
        <v>-9.3095004558563232E-4</v>
      </c>
      <c r="G11" s="1">
        <f>CounterfGap!G11-CounterfGapGithub!G11</f>
        <v>-1.8313080072402954E-3</v>
      </c>
      <c r="H11" s="1">
        <f>CounterfGap!H11-CounterfGapGithub!H11</f>
        <v>-4.5241266489028931E-3</v>
      </c>
      <c r="I11" s="1">
        <f>CounterfGap!I11-CounterfGapGithub!I11</f>
        <v>-1.7204582691192627E-3</v>
      </c>
      <c r="J11" s="1">
        <f>CounterfGap!J11-CounterfGapGithub!J11</f>
        <v>5.3343325853347778E-3</v>
      </c>
      <c r="K11" s="1">
        <f>CounterfGap!K11-CounterfGapGithub!K11</f>
        <v>4.0581822395324707E-3</v>
      </c>
    </row>
    <row r="12">
      <c r="C12" s="1">
        <f>CounterfGap!C12-CounterfGapGithub!C12</f>
        <v>-1.4206826686859131E-2</v>
      </c>
      <c r="D12" s="1">
        <f>CounterfGap!D12-CounterfGapGithub!D12</f>
        <v>-1.4313310384750366E-2</v>
      </c>
      <c r="E12" s="1">
        <f>CounterfGap!E12-CounterfGapGithub!E12</f>
        <v>-9.2240422964096069E-3</v>
      </c>
      <c r="F12" s="1">
        <f>CounterfGap!F12-CounterfGapGithub!F12</f>
        <v>1.8883943557739258E-3</v>
      </c>
      <c r="G12" s="1">
        <f>CounterfGap!G12-CounterfGapGithub!G12</f>
        <v>1.6620755195617676E-3</v>
      </c>
      <c r="H12" s="1">
        <f>CounterfGap!H12-CounterfGapGithub!H12</f>
        <v>-1.305854320526123E-2</v>
      </c>
      <c r="I12" s="1">
        <f>CounterfGap!I12-CounterfGapGithub!I12</f>
        <v>-8.1773102283477783E-3</v>
      </c>
      <c r="J12" s="1">
        <f>CounterfGap!J12-CounterfGapGithub!J12</f>
        <v>-1.4974594116210938E-2</v>
      </c>
      <c r="K12" s="1">
        <f>CounterfGap!K12-CounterfGapGithub!K12</f>
        <v>5.8839619159698486E-3</v>
      </c>
    </row>
    <row r="13">
      <c r="C13" s="1">
        <f>CounterfGap!C13-CounterfGapGithub!C13</f>
        <v>-1.1523842811584473E-2</v>
      </c>
      <c r="D13" s="1">
        <f>CounterfGap!D13-CounterfGapGithub!D13</f>
        <v>-3.3121630549430847E-2</v>
      </c>
      <c r="E13" s="1">
        <f>CounterfGap!E13-CounterfGapGithub!E13</f>
        <v>-5.2270708605647087E-2</v>
      </c>
      <c r="F13" s="1">
        <f>CounterfGap!F13-CounterfGapGithub!F13</f>
        <v>-3.6847665905952454E-2</v>
      </c>
      <c r="G13" s="1">
        <f>CounterfGap!G13-CounterfGapGithub!G13</f>
        <v>-3.5260185599327087E-2</v>
      </c>
      <c r="H13" s="1">
        <f>CounterfGap!H13-CounterfGapGithub!H13</f>
        <v>-3.4041866660118103E-2</v>
      </c>
      <c r="I13" s="1">
        <f>CounterfGap!I13-CounterfGapGithub!I13</f>
        <v>-3.5061359405517578E-2</v>
      </c>
      <c r="J13" s="1">
        <f>CounterfGap!J13-CounterfGapGithub!J13</f>
        <v>-1.9708335399627686E-2</v>
      </c>
      <c r="K13" s="1">
        <f>CounterfGap!K13-CounterfGapGithub!K13</f>
        <v>-4.2839787900447845E-2</v>
      </c>
    </row>
    <row r="14">
      <c r="C14" s="1">
        <f>CounterfGap!C14-CounterfGapGithub!C14</f>
        <v>8.5791647434234619E-3</v>
      </c>
      <c r="D14" s="1">
        <f>CounterfGap!D14-CounterfGapGithub!D14</f>
        <v>-1.6213804483413696E-2</v>
      </c>
      <c r="E14" s="1">
        <f>CounterfGap!E14-CounterfGapGithub!E14</f>
        <v>-3.320746123790741E-2</v>
      </c>
      <c r="F14" s="1">
        <f>CounterfGap!F14-CounterfGapGithub!F14</f>
        <v>-1.8004857003688812E-2</v>
      </c>
      <c r="G14" s="1">
        <f>CounterfGap!G14-CounterfGapGithub!G14</f>
        <v>-1.2425489723682404E-2</v>
      </c>
      <c r="H14" s="1">
        <f>CounterfGap!H14-CounterfGapGithub!H14</f>
        <v>-1.0548189282417297E-2</v>
      </c>
      <c r="I14" s="1">
        <f>CounterfGap!I14-CounterfGapGithub!I14</f>
        <v>-1.0790154337882996E-2</v>
      </c>
      <c r="J14" s="1">
        <f>CounterfGap!J14-CounterfGapGithub!J14</f>
        <v>1.1920437216758728E-2</v>
      </c>
      <c r="K14" s="1">
        <f>CounterfGap!K14-CounterfGapGithub!K14</f>
        <v>-2.7734965085983276E-2</v>
      </c>
    </row>
    <row r="16">
      <c r="C16" s="1">
        <f>CounterfGap!C16-CounterfGapGithub!C16</f>
        <v>-9.2987239360809326E-2</v>
      </c>
      <c r="D16" s="1">
        <f>CounterfGap!D16-CounterfGapGithub!D16</f>
        <v>-2.2445994196459651E-2</v>
      </c>
      <c r="E16" s="1">
        <f>CounterfGap!E16-CounterfGapGithub!E16</f>
        <v>-2.9239974915981293E-2</v>
      </c>
      <c r="F16" s="1">
        <f>CounterfGap!F16-CounterfGapGithub!F16</f>
        <v>-1.3016059994697571E-2</v>
      </c>
      <c r="G16" s="1">
        <f>CounterfGap!G16-CounterfGapGithub!G16</f>
        <v>-1.0375991463661194E-2</v>
      </c>
      <c r="H16" s="1">
        <f>CounterfGap!H16-CounterfGapGithub!H16</f>
        <v>-2.2746949456632137E-2</v>
      </c>
      <c r="I16" s="1">
        <f>CounterfGap!I16-CounterfGapGithub!I16</f>
        <v>-1.4280818402767181E-2</v>
      </c>
      <c r="J16" s="1">
        <f>CounterfGap!J16-CounterfGapGithub!J16</f>
        <v>1.0669689625501633E-2</v>
      </c>
      <c r="K16" s="1">
        <f>CounterfGap!K16-CounterfGapGithub!K16</f>
        <v>-8.082166314125061E-3</v>
      </c>
    </row>
    <row r="17">
      <c r="C17" s="1">
        <f>CounterfGap!C17-CounterfGapGithub!C17</f>
        <v>0.12873127311468124</v>
      </c>
      <c r="D17" s="1">
        <f>CounterfGap!D17-CounterfGapGithub!D17</f>
        <v>6.2042027711868286E-2</v>
      </c>
      <c r="E17" s="1">
        <f>CounterfGap!E17-CounterfGapGithub!E17</f>
        <v>0.10077149607241154</v>
      </c>
      <c r="F17" s="1">
        <f>CounterfGap!F17-CounterfGapGithub!F17</f>
        <v>6.2215354293584824E-2</v>
      </c>
      <c r="G17" s="1">
        <f>CounterfGap!G17-CounterfGapGithub!G17</f>
        <v>5.4145880043506622E-2</v>
      </c>
      <c r="H17" s="1">
        <f>CounterfGap!H17-CounterfGapGithub!H17</f>
        <v>7.599274069070816E-2</v>
      </c>
      <c r="I17" s="1">
        <f>CounterfGap!I17-CounterfGapGithub!I17</f>
        <v>7.9565271735191345E-2</v>
      </c>
      <c r="J17" s="1">
        <f>CounterfGap!J17-CounterfGapGithub!J17</f>
        <v>5.4502397775650024E-2</v>
      </c>
      <c r="K17" s="1">
        <f>CounterfGap!K17-CounterfGapGithub!K17</f>
        <v>7.0251144468784332E-2</v>
      </c>
    </row>
    <row r="18">
      <c r="C18" s="1">
        <f>CounterfGap!C18-CounterfGapGithub!C18</f>
        <v>-2.8061270713806152E-3</v>
      </c>
      <c r="D18" s="1">
        <f>CounterfGap!D18-CounterfGapGithub!D18</f>
        <v>-2.0896674483083189E-2</v>
      </c>
      <c r="E18" s="1">
        <f>CounterfGap!E18-CounterfGapGithub!E18</f>
        <v>-3.6689162254333496E-2</v>
      </c>
      <c r="F18" s="1">
        <f>CounterfGap!F18-CounterfGapGithub!F18</f>
        <v>-1.4132736396277323E-2</v>
      </c>
      <c r="G18" s="1">
        <f>CounterfGap!G18-CounterfGapGithub!G18</f>
        <v>-1.6171013470739126E-2</v>
      </c>
      <c r="H18" s="1">
        <f>CounterfGap!H18-CounterfGapGithub!H18</f>
        <v>-2.0852725952863693E-2</v>
      </c>
      <c r="I18" s="1">
        <f>CounterfGap!I18-CounterfGapGithub!I18</f>
        <v>-2.8242267668247223E-2</v>
      </c>
      <c r="J18" s="1">
        <f>CounterfGap!J18-CounterfGapGithub!J18</f>
        <v>-1.9028559327125549E-3</v>
      </c>
      <c r="K18" s="1">
        <f>CounterfGap!K18-CounterfGapGithub!K18</f>
        <v>-4.2796134948730469E-3</v>
      </c>
    </row>
    <row r="20">
      <c r="C20" s="1">
        <f>CounterfGap!C20-CounterfGapGithub!C20</f>
        <v>-8.2316994667053223E-3</v>
      </c>
      <c r="D20" s="1">
        <f>CounterfGap!D20-CounterfGapGithub!D20</f>
        <v>-1.7313435673713684E-2</v>
      </c>
      <c r="E20" s="1">
        <f>CounterfGap!E20-CounterfGapGithub!E20</f>
        <v>-2.1792532876133919E-2</v>
      </c>
      <c r="F20" s="1">
        <f>CounterfGap!F20-CounterfGapGithub!F20</f>
        <v>-1.9797079265117645E-2</v>
      </c>
      <c r="G20" s="1">
        <f>CounterfGap!G20-CounterfGapGithub!G20</f>
        <v>-1.7859667539596558E-2</v>
      </c>
      <c r="H20" s="1">
        <f>CounterfGap!H20-CounterfGapGithub!H20</f>
        <v>-1.5159487724304199E-2</v>
      </c>
      <c r="I20" s="1">
        <f>CounterfGap!I20-CounterfGapGithub!I20</f>
        <v>-1.2933552265167236E-2</v>
      </c>
      <c r="J20" s="1">
        <f>CounterfGap!J20-CounterfGapGithub!J20</f>
        <v>-8.9596062898635864E-3</v>
      </c>
      <c r="K20" s="1">
        <f>CounterfGap!K20-CounterfGapGithub!K20</f>
        <v>-2.2636096924543381E-2</v>
      </c>
    </row>
    <row r="21">
      <c r="C21" s="1">
        <f>CounterfGap!C21-CounterfGapGithub!C21</f>
        <v>3.2137751579284668E-2</v>
      </c>
      <c r="D21" s="1">
        <f>CounterfGap!D21-CounterfGapGithub!D21</f>
        <v>3.4872680902481079E-2</v>
      </c>
      <c r="E21" s="1">
        <f>CounterfGap!E21-CounterfGapGithub!E21</f>
        <v>4.0719717741012573E-2</v>
      </c>
      <c r="F21" s="1">
        <f>CounterfGap!F21-CounterfGapGithub!F21</f>
        <v>4.3468832969665527E-2</v>
      </c>
      <c r="G21" s="1">
        <f>CounterfGap!G21-CounterfGapGithub!G21</f>
        <v>3.9250969886779785E-2</v>
      </c>
      <c r="H21" s="1">
        <f>CounterfGap!H21-CounterfGapGithub!H21</f>
        <v>3.4789204597473145E-2</v>
      </c>
      <c r="I21" s="1">
        <f>CounterfGap!I21-CounterfGapGithub!I21</f>
        <v>3.9236903190612793E-2</v>
      </c>
      <c r="J21" s="1">
        <f>CounterfGap!J21-CounterfGapGithub!J21</f>
        <v>4.2060732841491699E-2</v>
      </c>
      <c r="K21" s="1">
        <f>CounterfGap!K21-CounterfGapGithub!K21</f>
        <v>5.6989356875419617E-2</v>
      </c>
    </row>
    <row r="23">
      <c r="C23" s="1">
        <f>CounterfGap!C23-CounterfGapGithub!C23</f>
        <v>-0.1419505886733532</v>
      </c>
      <c r="D23" s="1">
        <f>CounterfGap!D23-CounterfGapGithub!D23</f>
        <v>-7.9173468053340912E-2</v>
      </c>
      <c r="E23" s="1">
        <f>CounterfGap!E23-CounterfGapGithub!E23</f>
        <v>-0.10220688348636031</v>
      </c>
      <c r="F23" s="1">
        <f>CounterfGap!F23-CounterfGapGithub!F23</f>
        <v>-9.2311857268214226E-2</v>
      </c>
      <c r="G23" s="1">
        <f>CounterfGap!G23-CounterfGapGithub!G23</f>
        <v>-7.0101656019687653E-2</v>
      </c>
      <c r="H23" s="1">
        <f>CounterfGap!H23-CounterfGapGithub!H23</f>
        <v>-7.9491943120956421E-2</v>
      </c>
      <c r="I23" s="1">
        <f>CounterfGap!I23-CounterfGapGithub!I23</f>
        <v>-7.9173468053340912E-2</v>
      </c>
      <c r="J23" s="1">
        <f>CounterfGap!J23-CounterfGapGithub!J23</f>
        <v>-9.8156488558743149E-2</v>
      </c>
      <c r="K23" s="1">
        <f>CounterfGap!K23-CounterfGapGithub!K23</f>
        <v>-0.10726027190685272</v>
      </c>
    </row>
    <row r="24">
      <c r="C24" s="1">
        <f>CounterfGap!C24-CounterfGapGithub!C24</f>
        <v>8.1004202365875244E-3</v>
      </c>
      <c r="D24" s="1">
        <f>CounterfGap!D24-CounterfGapGithub!D24</f>
        <v>-7.8619271516799927E-3</v>
      </c>
      <c r="E24" s="1">
        <f>CounterfGap!E24-CounterfGapGithub!E24</f>
        <v>-1.3776510953903198E-2</v>
      </c>
      <c r="F24" s="1">
        <f>CounterfGap!F24-CounterfGapGithub!F24</f>
        <v>-2.9126629233360291E-3</v>
      </c>
      <c r="G24" s="1">
        <f>CounterfGap!G24-CounterfGapGithub!G24</f>
        <v>-4.233725368976593E-3</v>
      </c>
      <c r="H24" s="1">
        <f>CounterfGap!H24-CounterfGapGithub!H24</f>
        <v>-5.2925422787666321E-3</v>
      </c>
      <c r="I24" s="1">
        <f>CounterfGap!I24-CounterfGapGithub!I24</f>
        <v>-2.9489099979400635E-3</v>
      </c>
      <c r="J24" s="1">
        <f>CounterfGap!J24-CounterfGapGithub!J24</f>
        <v>1.4134794473648071E-2</v>
      </c>
      <c r="K24" s="1">
        <f>CounterfGap!K24-CounterfGapGithub!K24</f>
        <v>2.5272071361541748E-3</v>
      </c>
    </row>
    <row r="25">
      <c r="C25" s="1">
        <f>CounterfGap!C25-CounterfGapGithub!C25</f>
        <v>-2.26784348487854E-2</v>
      </c>
      <c r="D25" s="1">
        <f>CounterfGap!D25-CounterfGapGithub!D25</f>
        <v>-3.4326612949371338E-3</v>
      </c>
      <c r="E25" s="1">
        <f>CounterfGap!E25-CounterfGapGithub!E25</f>
        <v>-3.1445473432540894E-3</v>
      </c>
      <c r="F25" s="1">
        <f>CounterfGap!F25-CounterfGapGithub!F25</f>
        <v>4.467308521270752E-3</v>
      </c>
      <c r="G25" s="1">
        <f>CounterfGap!G25-CounterfGapGithub!G25</f>
        <v>2.2943317890167236E-3</v>
      </c>
      <c r="H25" s="1">
        <f>CounterfGap!H25-CounterfGapGithub!H25</f>
        <v>-2.7986764907836914E-3</v>
      </c>
      <c r="I25" s="1">
        <f>CounterfGap!I25-CounterfGapGithub!I25</f>
        <v>-1.8830299377441406E-3</v>
      </c>
      <c r="J25" s="1">
        <f>CounterfGap!J25-CounterfGapGithub!J25</f>
        <v>2.7884542942047119E-3</v>
      </c>
      <c r="K25" s="1">
        <f>CounterfGap!K25-CounterfGapGithub!K25</f>
        <v>6.8828761577606201E-3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6:X23"/>
  <sheetViews>
    <sheetView topLeftCell="A5" workbookViewId="0"/>
  </sheetViews>
  <sheetFormatPr defaultRowHeight="14.4"/>
  <sheetData>
    <row r="6">
      <c r="M6">
        <v>0.75731194019317627</v>
      </c>
      <c r="N6">
        <v>0.75873875617980957</v>
      </c>
      <c r="O6">
        <v>0.76244497299194336</v>
      </c>
      <c r="P6">
        <v>0.75002425909042358</v>
      </c>
      <c r="Q6">
        <v>0.74198144674301147</v>
      </c>
      <c r="R6">
        <v>0.75769239664077759</v>
      </c>
      <c r="S6">
        <v>0.75988215208053589</v>
      </c>
      <c r="T6">
        <v>0.74380642175674438</v>
      </c>
      <c r="U6">
        <v>0.74614977836608887</v>
      </c>
      <c r="V6">
        <v>0.75948089361190796</v>
      </c>
      <c r="W6">
        <v>0.75905150175094604</v>
      </c>
      <c r="X6">
        <v>0.7452387809753418</v>
      </c>
    </row>
    <row r="7">
      <c r="M7">
        <v>0.46288964152336121</v>
      </c>
      <c r="N7">
        <v>0.46142074465751648</v>
      </c>
      <c r="O7">
        <v>0.52706170082092285</v>
      </c>
      <c r="P7">
        <v>0.4645284116268158</v>
      </c>
      <c r="Q7">
        <v>0.46372181177139282</v>
      </c>
      <c r="R7">
        <v>0.45588189363479614</v>
      </c>
      <c r="S7">
        <v>0.45956629514694214</v>
      </c>
      <c r="T7">
        <v>0.45539209246635437</v>
      </c>
      <c r="U7">
        <v>0.52224773168563843</v>
      </c>
      <c r="V7">
        <v>0.46262171864509583</v>
      </c>
      <c r="W7">
        <v>0.4677676260471344</v>
      </c>
      <c r="X7">
        <v>0.46207422018051147</v>
      </c>
    </row>
    <row r="9">
      <c r="M9">
        <v>18.488447189331055</v>
      </c>
      <c r="N9">
        <v>18.444614410400391</v>
      </c>
      <c r="O9">
        <v>18.562559127807617</v>
      </c>
      <c r="P9">
        <v>18.539348602294922</v>
      </c>
      <c r="Q9">
        <v>18.340717315673828</v>
      </c>
      <c r="R9">
        <v>18.441432952880859</v>
      </c>
      <c r="S9">
        <v>18.443614959716797</v>
      </c>
      <c r="T9">
        <v>18.177501678466797</v>
      </c>
      <c r="U9">
        <v>18.177236557006836</v>
      </c>
      <c r="V9">
        <v>18.44404411315918</v>
      </c>
      <c r="W9">
        <v>18.499139785766602</v>
      </c>
      <c r="X9">
        <v>18.18189811706543</v>
      </c>
    </row>
    <row r="10">
      <c r="M10">
        <v>8.7562665939331055</v>
      </c>
      <c r="N10">
        <v>8.727076530456543</v>
      </c>
      <c r="O10">
        <v>8.8121213912963867</v>
      </c>
      <c r="P10">
        <v>8.7228994369506836</v>
      </c>
      <c r="Q10">
        <v>8.7256841659545898</v>
      </c>
      <c r="R10">
        <v>8.6966495513916016</v>
      </c>
      <c r="S10">
        <v>8.6992835998535156</v>
      </c>
      <c r="T10">
        <v>8.6984806060791016</v>
      </c>
      <c r="U10">
        <v>8.7976999282836914</v>
      </c>
      <c r="V10">
        <v>8.7637929916381836</v>
      </c>
      <c r="W10">
        <v>8.7086248397827148</v>
      </c>
      <c r="X10">
        <v>8.7044897079467773</v>
      </c>
    </row>
    <row r="12">
      <c r="M12">
        <v>11.874170303344727</v>
      </c>
      <c r="N12">
        <v>11.54255199432373</v>
      </c>
      <c r="O12">
        <v>11.572927474975586</v>
      </c>
      <c r="P12">
        <v>11.157872200012207</v>
      </c>
      <c r="Q12">
        <v>11.576958656311035</v>
      </c>
      <c r="R12">
        <v>11.541912078857422</v>
      </c>
      <c r="S12">
        <v>11.453373908996582</v>
      </c>
      <c r="T12">
        <v>11.78666877746582</v>
      </c>
      <c r="U12">
        <v>11.533548355102539</v>
      </c>
      <c r="V12">
        <v>11.545442581176758</v>
      </c>
      <c r="W12">
        <v>10.805489540100098</v>
      </c>
      <c r="X12">
        <v>11.787331581115723</v>
      </c>
    </row>
    <row r="13">
      <c r="M13">
        <v>5.151188850402832</v>
      </c>
      <c r="N13">
        <v>6.1664962768554688</v>
      </c>
      <c r="O13">
        <v>8.5155124664306641</v>
      </c>
      <c r="P13">
        <v>6.3269095420837402</v>
      </c>
      <c r="Q13">
        <v>6.4789562225341797</v>
      </c>
      <c r="R13">
        <v>5.4325051307678223</v>
      </c>
      <c r="S13">
        <v>5.1164135932922363</v>
      </c>
      <c r="T13">
        <v>6.1710681915283203</v>
      </c>
      <c r="U13">
        <v>8.3103218078613281</v>
      </c>
      <c r="V13">
        <v>6.1977286338806152</v>
      </c>
      <c r="W13">
        <v>6.6352157592773438</v>
      </c>
      <c r="X13">
        <v>5.1052875518798828</v>
      </c>
    </row>
    <row r="15">
      <c r="M15">
        <v>11.801982879638672</v>
      </c>
      <c r="N15">
        <v>11.696811676025391</v>
      </c>
      <c r="O15">
        <v>11.54609489440918</v>
      </c>
      <c r="P15">
        <v>11.563645362854004</v>
      </c>
      <c r="Q15">
        <v>11.611541748046875</v>
      </c>
      <c r="R15">
        <v>11.742591857910156</v>
      </c>
      <c r="S15">
        <v>11.652993202209473</v>
      </c>
      <c r="T15">
        <v>11.066718101501465</v>
      </c>
      <c r="U15">
        <v>11.717203140258789</v>
      </c>
      <c r="V15">
        <v>12.019678115844727</v>
      </c>
      <c r="W15">
        <v>10.954611778259277</v>
      </c>
      <c r="X15">
        <v>10.901527404785156</v>
      </c>
    </row>
    <row r="18">
      <c r="M18">
        <v>0</v>
      </c>
      <c r="N18">
        <v>34217.282118774077</v>
      </c>
      <c r="O18">
        <v>34125.84093533142</v>
      </c>
      <c r="P18">
        <v>34665.813264245597</v>
      </c>
      <c r="Q18">
        <v>34226.852511318641</v>
      </c>
      <c r="R18">
        <v>34121.051878638165</v>
      </c>
      <c r="S18">
        <v>34566.833064333543</v>
      </c>
      <c r="T18">
        <v>34223.102310945746</v>
      </c>
      <c r="U18">
        <v>33854.910726902148</v>
      </c>
      <c r="V18">
        <v>27877.033335049517</v>
      </c>
      <c r="W18">
        <v>0</v>
      </c>
      <c r="X18">
        <v>34534.039248969108</v>
      </c>
    </row>
    <row r="19">
      <c r="M19">
        <v>0</v>
      </c>
      <c r="N19">
        <v>37750.818019105587</v>
      </c>
      <c r="O19">
        <v>36739.636929767621</v>
      </c>
      <c r="P19">
        <v>37836.299555041216</v>
      </c>
      <c r="Q19">
        <v>37547.803394760682</v>
      </c>
      <c r="R19">
        <v>37499.370657563843</v>
      </c>
      <c r="S19">
        <v>39299.551303825421</v>
      </c>
      <c r="T19">
        <v>37745.403620194462</v>
      </c>
      <c r="U19">
        <v>35773.05142154677</v>
      </c>
      <c r="V19">
        <v>32687.274662887517</v>
      </c>
      <c r="W19">
        <v>0</v>
      </c>
      <c r="X19">
        <v>39258.017841474619</v>
      </c>
    </row>
    <row r="20">
      <c r="M20">
        <v>4436.027510884016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2763.2680951669004</v>
      </c>
      <c r="X20">
        <v>0</v>
      </c>
    </row>
    <row r="21">
      <c r="M21">
        <v>20228.270583276932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20009.262557772301</v>
      </c>
      <c r="X21">
        <v>0</v>
      </c>
    </row>
    <row r="22">
      <c r="M22">
        <v>17700.87545594059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17326.635237231996</v>
      </c>
      <c r="X22">
        <v>0</v>
      </c>
    </row>
    <row r="23">
      <c r="M23">
        <v>0</v>
      </c>
      <c r="N23">
        <v>8510.5034465534445</v>
      </c>
      <c r="O23">
        <v>8510.5034465534445</v>
      </c>
      <c r="P23">
        <v>8510.5034465534445</v>
      </c>
      <c r="Q23">
        <v>8510.5034465534445</v>
      </c>
      <c r="R23">
        <v>8510.5034465534445</v>
      </c>
      <c r="S23">
        <v>0</v>
      </c>
      <c r="T23">
        <v>8510.5034465534445</v>
      </c>
      <c r="U23">
        <v>8510.5034465534445</v>
      </c>
      <c r="V23">
        <v>8510.5034465534445</v>
      </c>
      <c r="W23">
        <v>0</v>
      </c>
      <c r="X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U28"/>
  <sheetViews>
    <sheetView topLeftCell="F8" workbookViewId="0">
      <selection activeCell="K25" sqref="K25"/>
    </sheetView>
  </sheetViews>
  <sheetFormatPr defaultRowHeight="14.4"/>
  <cols>
    <col min="1" max="1" width="19.109375" style="1" customWidth="true"/>
    <col min="2" max="2" width="29.109375" style="1" customWidth="true"/>
    <col min="3" max="11" width="13.33203125" style="1" customWidth="true"/>
    <col min="12" max="16384" width="8.88671875" style="1"/>
  </cols>
  <sheetData>
    <row r="3" ht="63" customHeight="true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</row>
    <row r="4" ht="16.5" customHeight="true"/>
    <row r="5">
      <c r="A5" s="2" t="s">
        <v>36</v>
      </c>
      <c r="B5" s="2"/>
    </row>
    <row r="6">
      <c r="B6" s="1" t="s">
        <v>33</v>
      </c>
      <c r="C6" s="1">
        <f>100*M6/$N6</f>
        <v>103.53200644166644</v>
      </c>
      <c r="D6" s="1">
        <f>100*N6/$N6</f>
        <v>100</v>
      </c>
      <c r="E6" s="1">
        <f>100*O6/$N6</f>
        <v>101.1539268058672</v>
      </c>
      <c r="F6" s="1">
        <f>100*P6/$N6</f>
        <v>98.930868041724651</v>
      </c>
      <c r="G6" s="1">
        <f>100*Q6/$N6</f>
        <v>98.013213856867253</v>
      </c>
      <c r="H6" s="1">
        <f>100*R6/$N6</f>
        <v>99.843219967679346</v>
      </c>
      <c r="I6" s="1">
        <f>100*S6/$N6</f>
        <v>100.41479852200771</v>
      </c>
      <c r="J6" s="1">
        <f>100*T6/$N6</f>
        <v>99.908044625198428</v>
      </c>
      <c r="K6" s="1">
        <f>100*U6/$N6</f>
        <v>98.915101667510868</v>
      </c>
      <c r="M6" s="1">
        <v>0.74718618392944336</v>
      </c>
      <c r="N6" s="1">
        <v>0.72169584035873413</v>
      </c>
      <c r="O6" s="1">
        <v>0.73002368211746216</v>
      </c>
      <c r="P6" s="1">
        <v>0.71397995948791504</v>
      </c>
      <c r="Q6" s="1">
        <v>0.70735728740692139</v>
      </c>
      <c r="R6" s="1">
        <v>0.72056436538696289</v>
      </c>
      <c r="S6" s="1">
        <v>0.72468942403793335</v>
      </c>
      <c r="T6" s="1">
        <v>0.72103220224380493</v>
      </c>
      <c r="U6" s="1">
        <v>0.71386617422103882</v>
      </c>
    </row>
    <row r="7">
      <c r="B7" s="1" t="s">
        <v>32</v>
      </c>
      <c r="C7" s="1">
        <f>100*M7/$N7</f>
        <v>104.43785215417985</v>
      </c>
      <c r="D7" s="1">
        <f>100*N7/$N7</f>
        <v>100</v>
      </c>
      <c r="E7" s="1">
        <f>100*O7/$N7</f>
        <v>120.72189147601026</v>
      </c>
      <c r="F7" s="1">
        <f>100*P7/$N7</f>
        <v>100.63306357117462</v>
      </c>
      <c r="G7" s="1">
        <f>100*Q7/$N7</f>
        <v>100.66485560046368</v>
      </c>
      <c r="H7" s="1">
        <f>100*R7/$N7</f>
        <v>97.981563060517331</v>
      </c>
      <c r="I7" s="1">
        <f>100*S7/$N7</f>
        <v>99.079136733234932</v>
      </c>
      <c r="J7" s="1">
        <f>100*T7/$N7</f>
        <v>99.268574397353007</v>
      </c>
      <c r="K7" s="1">
        <f>100*U7/$N7</f>
        <v>118.62477535779962</v>
      </c>
      <c r="M7" s="1">
        <v>0.35753664374351501</v>
      </c>
      <c r="N7" s="1">
        <v>0.34234392642974854</v>
      </c>
      <c r="O7" s="1">
        <v>0.4132840633392334</v>
      </c>
      <c r="P7" s="1">
        <v>0.34451118111610413</v>
      </c>
      <c r="Q7" s="1">
        <v>0.34462001919746399</v>
      </c>
      <c r="R7" s="1">
        <v>0.33543393015861511</v>
      </c>
      <c r="S7" s="1">
        <v>0.33919140696525574</v>
      </c>
      <c r="T7" s="1">
        <v>0.33983993530273438</v>
      </c>
      <c r="U7" s="1">
        <v>0.40610471367835999</v>
      </c>
    </row>
    <row r="8">
      <c r="A8" s="2" t="s">
        <v>35</v>
      </c>
      <c r="B8" s="2"/>
    </row>
    <row r="9">
      <c r="B9" s="1" t="s">
        <v>33</v>
      </c>
      <c r="C9" s="1">
        <f>100*M9/$N9</f>
        <v>100.96506435592933</v>
      </c>
      <c r="D9" s="1">
        <f>100*N9/$N9</f>
        <v>100</v>
      </c>
      <c r="E9" s="1">
        <f>100*O9/$N9</f>
        <v>100.83698227699122</v>
      </c>
      <c r="F9" s="1">
        <f>100*P9/$N9</f>
        <v>100.73318450379152</v>
      </c>
      <c r="G9" s="1">
        <f>100*Q9/$N9</f>
        <v>99.657409912531151</v>
      </c>
      <c r="H9" s="1">
        <f>100*R9/$N9</f>
        <v>99.97176571590083</v>
      </c>
      <c r="I9" s="1">
        <f>100*S9/$N9</f>
        <v>100.05879623401808</v>
      </c>
      <c r="J9" s="1">
        <f>100*T9/$N9</f>
        <v>98.3154349938861</v>
      </c>
      <c r="K9" s="1">
        <f>100*U9/$N9</f>
        <v>98.808204870867442</v>
      </c>
      <c r="M9" s="1">
        <v>19.11140251159668</v>
      </c>
      <c r="N9" s="1">
        <v>18.928728103637695</v>
      </c>
      <c r="O9" s="1">
        <v>19.087158203125</v>
      </c>
      <c r="P9" s="1">
        <v>19.067510604858398</v>
      </c>
      <c r="Q9" s="1">
        <v>18.863880157470703</v>
      </c>
      <c r="R9" s="1">
        <v>18.923383712768555</v>
      </c>
      <c r="S9" s="1">
        <v>18.939857482910156</v>
      </c>
      <c r="T9" s="1">
        <v>18.609861373901367</v>
      </c>
      <c r="U9" s="1">
        <v>18.703136444091797</v>
      </c>
    </row>
    <row r="10">
      <c r="B10" s="1" t="s">
        <v>32</v>
      </c>
      <c r="C10" s="1">
        <f>100*M10/$N10</f>
        <v>100.76733938978489</v>
      </c>
      <c r="D10" s="1">
        <f>100*N10/$N10</f>
        <v>100</v>
      </c>
      <c r="E10" s="1">
        <f>100*O10/$N10</f>
        <v>100.84930648589766</v>
      </c>
      <c r="F10" s="1">
        <f>100*P10/$N10</f>
        <v>99.874265878420999</v>
      </c>
      <c r="G10" s="1">
        <f>100*Q10/$N10</f>
        <v>100.14707960514808</v>
      </c>
      <c r="H10" s="1">
        <f>100*R10/$N10</f>
        <v>99.805277363367225</v>
      </c>
      <c r="I10" s="1">
        <f>100*S10/$N10</f>
        <v>99.899739912310025</v>
      </c>
      <c r="J10" s="1">
        <f>100*T10/$N10</f>
        <v>99.8889134479072</v>
      </c>
      <c r="K10" s="1">
        <f>100*U10/$N10</f>
        <v>100.8576953487818</v>
      </c>
      <c r="M10" s="1">
        <v>8.7520570755004883</v>
      </c>
      <c r="N10" s="1">
        <v>8.6854104995727539</v>
      </c>
      <c r="O10" s="1">
        <v>8.7591762542724609</v>
      </c>
      <c r="P10" s="1">
        <v>8.6744899749755859</v>
      </c>
      <c r="Q10" s="1">
        <v>8.6981849670410156</v>
      </c>
      <c r="R10" s="1">
        <v>8.6684980392456055</v>
      </c>
      <c r="S10" s="1">
        <v>8.6767024993896484</v>
      </c>
      <c r="T10" s="1">
        <v>8.6757621765136719</v>
      </c>
      <c r="U10" s="1">
        <v>8.7599048614501953</v>
      </c>
    </row>
    <row r="11">
      <c r="A11" s="2" t="s">
        <v>34</v>
      </c>
      <c r="B11" s="2"/>
    </row>
    <row r="12">
      <c r="B12" s="1" t="s">
        <v>33</v>
      </c>
      <c r="C12" s="1">
        <f>100*M12/$N12</f>
        <v>102.23666277142054</v>
      </c>
      <c r="D12" s="1">
        <f>100*N12/$N12</f>
        <v>100</v>
      </c>
      <c r="E12" s="1">
        <f>100*O12/$N12</f>
        <v>100.32358787753448</v>
      </c>
      <c r="F12" s="1">
        <f>100*P12/$N12</f>
        <v>96.417418787469401</v>
      </c>
      <c r="G12" s="1">
        <f>100*Q12/$N12</f>
        <v>100.23265358815041</v>
      </c>
      <c r="H12" s="1">
        <f>100*R12/$N12</f>
        <v>99.994718039872581</v>
      </c>
      <c r="I12" s="1">
        <f>100*S12/$N12</f>
        <v>99.597797087517606</v>
      </c>
      <c r="J12" s="1">
        <f>100*T12/$N12</f>
        <v>101.08730984345132</v>
      </c>
      <c r="K12" s="1">
        <f>100*U12/$N12</f>
        <v>99.799963712455195</v>
      </c>
      <c r="M12" s="1">
        <v>12.219955444335938</v>
      </c>
      <c r="N12" s="1">
        <v>11.952615737915039</v>
      </c>
      <c r="O12" s="1">
        <v>11.991292953491211</v>
      </c>
      <c r="P12" s="1">
        <v>11.52440357208252</v>
      </c>
      <c r="Q12" s="1">
        <v>11.980423927307129</v>
      </c>
      <c r="R12" s="1">
        <v>11.951984405517578</v>
      </c>
      <c r="S12" s="1">
        <v>11.904541969299316</v>
      </c>
      <c r="T12" s="1">
        <v>12.082577705383301</v>
      </c>
      <c r="U12" s="1">
        <v>11.928706169128418</v>
      </c>
    </row>
    <row r="13">
      <c r="B13" s="1" t="s">
        <v>32</v>
      </c>
      <c r="C13" s="1">
        <f>100*M13/$N13</f>
        <v>83.584798235547311</v>
      </c>
      <c r="D13" s="1">
        <f>100*N13/$N13</f>
        <v>100</v>
      </c>
      <c r="E13" s="1">
        <f>100*O13/$N13</f>
        <v>137.72457075279672</v>
      </c>
      <c r="F13" s="1">
        <f>100*P13/$N13</f>
        <v>103.3991318961542</v>
      </c>
      <c r="G13" s="1">
        <f>100*Q13/$N13</f>
        <v>106.45832604182593</v>
      </c>
      <c r="H13" s="1">
        <f>100*R13/$N13</f>
        <v>88.319434952692703</v>
      </c>
      <c r="I13" s="1">
        <f>100*S13/$N13</f>
        <v>83.132126105315777</v>
      </c>
      <c r="J13" s="1">
        <f>100*T13/$N13</f>
        <v>99.905993281374819</v>
      </c>
      <c r="K13" s="1">
        <f>100*U13/$N13</f>
        <v>136.45480462751297</v>
      </c>
      <c r="M13" s="1">
        <v>5.1928248405456543</v>
      </c>
      <c r="N13" s="1">
        <v>6.2126426696777344</v>
      </c>
      <c r="O13" s="1">
        <v>8.55633544921875</v>
      </c>
      <c r="P13" s="1">
        <v>6.4238185882568359</v>
      </c>
      <c r="Q13" s="1">
        <v>6.6138753890991211</v>
      </c>
      <c r="R13" s="1">
        <v>5.4869709014892578</v>
      </c>
      <c r="S13" s="1">
        <v>5.1647019386291504</v>
      </c>
      <c r="T13" s="1">
        <v>6.2068023681640625</v>
      </c>
      <c r="U13" s="1">
        <v>8.4774494171142578</v>
      </c>
    </row>
    <row r="15">
      <c r="A15" s="1" t="s">
        <v>31</v>
      </c>
      <c r="C15" s="1">
        <f>100*M15/$N15</f>
        <v>103.30843226122151</v>
      </c>
      <c r="D15" s="1">
        <f>100*N15/$N15</f>
        <v>100</v>
      </c>
      <c r="E15" s="1">
        <f>100*O15/$N15</f>
        <v>98.743498282559571</v>
      </c>
      <c r="F15" s="1">
        <f>100*P15/$N15</f>
        <v>98.944837942745224</v>
      </c>
      <c r="G15" s="1">
        <f>100*Q15/$N15</f>
        <v>99.14939062846183</v>
      </c>
      <c r="H15" s="1">
        <f>100*R15/$N15</f>
        <v>100.5176698512645</v>
      </c>
      <c r="I15" s="1">
        <f>100*S15/$N15</f>
        <v>99.603739275875</v>
      </c>
      <c r="J15" s="1">
        <f>100*T15/$N15</f>
        <v>93.984478179307402</v>
      </c>
      <c r="K15" s="1">
        <f>100*U15/$N15</f>
        <v>100.06604221155156</v>
      </c>
      <c r="M15" s="1">
        <v>13.215967178344727</v>
      </c>
      <c r="N15" s="1">
        <v>12.792728424072266</v>
      </c>
      <c r="O15" s="1">
        <v>12.631987571716309</v>
      </c>
      <c r="P15" s="1">
        <v>12.657744407653809</v>
      </c>
      <c r="Q15" s="1">
        <v>12.68391227722168</v>
      </c>
      <c r="R15" s="1">
        <v>12.858952522277832</v>
      </c>
      <c r="S15" s="1">
        <v>12.742035865783691</v>
      </c>
      <c r="T15" s="1">
        <v>12.023179054260254</v>
      </c>
      <c r="U15" s="1">
        <v>12.801177024841309</v>
      </c>
    </row>
    <row r="17">
      <c r="A17" s="1" t="s">
        <v>30</v>
      </c>
      <c r="C17" s="1">
        <f>100*M17/$N17</f>
        <v>52.863777499248307</v>
      </c>
      <c r="D17" s="1">
        <f>100*N17/$N17</f>
        <v>100.00000000000001</v>
      </c>
      <c r="E17" s="1">
        <f>100*O17/$N17</f>
        <v>98.762392420441856</v>
      </c>
      <c r="F17" s="1">
        <f>100*P17/$N17</f>
        <v>100.68856820226998</v>
      </c>
      <c r="G17" s="1">
        <f>100*Q17/$N17</f>
        <v>99.437493687083773</v>
      </c>
      <c r="H17" s="1">
        <f>100*R17/$N17</f>
        <v>99.702722619495773</v>
      </c>
      <c r="I17" s="1">
        <f>100*S17/$N17</f>
        <v>92.442212763547715</v>
      </c>
      <c r="J17" s="1">
        <f>100*T17/$N17</f>
        <v>99.947694382182888</v>
      </c>
      <c r="K17" s="1">
        <f>100*U17/$N17</f>
        <v>96.848109696749432</v>
      </c>
      <c r="M17" s="1">
        <f>SUM(M18:M23)</f>
        <v>44578.727430382831</v>
      </c>
      <c r="N17" s="1">
        <f>SUM(N18:N23)</f>
        <v>84327.54816096279</v>
      </c>
      <c r="O17" s="1">
        <f>SUM(O18:O23)</f>
        <v>83283.904033267172</v>
      </c>
      <c r="P17" s="1">
        <f>SUM(P18:P23)</f>
        <v>84908.200843353086</v>
      </c>
      <c r="Q17" s="1">
        <f>SUM(Q18:Q23)</f>
        <v>83853.200379029906</v>
      </c>
      <c r="R17" s="1">
        <f>SUM(R18:R23)</f>
        <v>84076.861434746446</v>
      </c>
      <c r="S17" s="1">
        <f>SUM(S18:S23)</f>
        <v>77954.251489240385</v>
      </c>
      <c r="T17" s="1">
        <f>SUM(T18:T23)</f>
        <v>84283.440115907171</v>
      </c>
      <c r="U17" s="1">
        <f>SUM(U18:U23)</f>
        <v>81669.636347508451</v>
      </c>
    </row>
    <row r="18">
      <c r="M18" s="1">
        <v>0</v>
      </c>
      <c r="N18" s="1">
        <v>36592.748995919901</v>
      </c>
      <c r="O18" s="1">
        <v>36540.166171175042</v>
      </c>
      <c r="P18" s="1">
        <v>37122.729877538666</v>
      </c>
      <c r="Q18" s="1">
        <v>36482.757681514646</v>
      </c>
      <c r="R18" s="1">
        <v>36541.631325686278</v>
      </c>
      <c r="S18" s="1">
        <v>37020.959891300263</v>
      </c>
      <c r="T18" s="1">
        <v>36559.386255086996</v>
      </c>
      <c r="U18" s="1">
        <v>36139.089043346961</v>
      </c>
    </row>
    <row r="19">
      <c r="M19" s="1">
        <v>0</v>
      </c>
      <c r="N19" s="1">
        <v>39180.46502420574</v>
      </c>
      <c r="O19" s="1">
        <v>38189.40372125501</v>
      </c>
      <c r="P19" s="1">
        <v>39231.136824977279</v>
      </c>
      <c r="Q19" s="1">
        <v>38816.108556678133</v>
      </c>
      <c r="R19" s="1">
        <v>38980.89596822302</v>
      </c>
      <c r="S19" s="1">
        <v>40933.291597940115</v>
      </c>
      <c r="T19" s="1">
        <v>39169.719719983033</v>
      </c>
      <c r="U19" s="1">
        <v>36976.213163324348</v>
      </c>
    </row>
    <row r="20">
      <c r="A20" s="1">
        <v>0</v>
      </c>
      <c r="B20" s="1" t="s">
        <v>21</v>
      </c>
      <c r="M20" s="1">
        <v>4560.0593085103801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>
      <c r="A21" s="1">
        <v>1</v>
      </c>
      <c r="B21" s="1" t="s">
        <v>22</v>
      </c>
      <c r="M21" s="1">
        <v>22809.715429642682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>
      <c r="A22" s="1">
        <v>2</v>
      </c>
      <c r="B22" s="1" t="s">
        <v>23</v>
      </c>
      <c r="M22" s="1">
        <v>17208.952692229774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>
      <c r="A23" s="1">
        <v>3</v>
      </c>
      <c r="B23" s="1" t="s">
        <v>24</v>
      </c>
      <c r="M23" s="1">
        <v>0</v>
      </c>
      <c r="N23" s="1">
        <v>8554.3341408371434</v>
      </c>
      <c r="O23" s="1">
        <v>8554.3341408371252</v>
      </c>
      <c r="P23" s="1">
        <v>8554.3341408371343</v>
      </c>
      <c r="Q23" s="1">
        <v>8554.3341408371398</v>
      </c>
      <c r="R23" s="1">
        <v>8554.3341408371489</v>
      </c>
      <c r="S23" s="1">
        <v>0</v>
      </c>
      <c r="T23" s="1">
        <v>8554.3341408371271</v>
      </c>
      <c r="U23" s="1">
        <v>8554.3341408371489</v>
      </c>
    </row>
    <row r="24">
      <c r="A24" s="1">
        <v>4</v>
      </c>
      <c r="B24" s="1" t="s">
        <v>25</v>
      </c>
    </row>
    <row r="25">
      <c r="A25" s="1">
        <v>5</v>
      </c>
      <c r="B25" s="1" t="s">
        <v>26</v>
      </c>
    </row>
    <row r="26">
      <c r="A26" s="1">
        <v>6</v>
      </c>
      <c r="B26" s="1" t="s">
        <v>27</v>
      </c>
    </row>
    <row r="27">
      <c r="A27" s="1">
        <v>7</v>
      </c>
      <c r="B27" s="1" t="s">
        <v>28</v>
      </c>
    </row>
    <row r="28">
      <c r="A28" s="1">
        <v>8</v>
      </c>
      <c r="B28" s="1" t="s">
        <v>29</v>
      </c>
    </row>
  </sheetData>
  <mergeCells count="3">
    <mergeCell ref="A8:B8"/>
    <mergeCell ref="A5:B5"/>
    <mergeCell ref="A11:B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M6:U23"/>
  <sheetViews>
    <sheetView topLeftCell="D5" workbookViewId="0">
      <selection activeCell="M17" sqref="M17:U17"/>
    </sheetView>
  </sheetViews>
  <sheetFormatPr defaultRowHeight="14.4"/>
  <cols>
    <col min="1" max="16384" width="8.88671875" style="1"/>
  </cols>
  <sheetData>
    <row r="6">
      <c r="M6" s="1">
        <f>CounterfBehav!M6-CounterfBehavGithub!M6</f>
        <v>1.012575626373291E-2</v>
      </c>
      <c r="N6" s="1">
        <f>CounterfBehav!N6-CounterfBehavGithub!N6</f>
        <v>3.7042915821075439E-2</v>
      </c>
      <c r="O6" s="1">
        <f>CounterfBehav!O6-CounterfBehavGithub!O6</f>
        <v>3.2421290874481201E-2</v>
      </c>
      <c r="P6" s="1">
        <f>CounterfBehav!P6-CounterfBehavGithub!P6</f>
        <v>3.6044299602508545E-2</v>
      </c>
      <c r="Q6" s="1">
        <f>CounterfBehav!Q6-CounterfBehavGithub!Q6</f>
        <v>3.4624159336090088E-2</v>
      </c>
      <c r="R6" s="1">
        <f>CounterfBehav!R6-CounterfBehavGithub!R6</f>
        <v>3.7128031253814697E-2</v>
      </c>
      <c r="S6" s="1">
        <f>CounterfBehav!S6-CounterfBehavGithub!S6</f>
        <v>3.5192728042602539E-2</v>
      </c>
      <c r="T6" s="1">
        <f>CounterfBehav!T6-CounterfBehavGithub!T6</f>
        <v>2.2774219512939453E-2</v>
      </c>
      <c r="U6" s="1">
        <f>CounterfBehav!U6-CounterfBehavGithub!U6</f>
        <v>3.2283604145050049E-2</v>
      </c>
    </row>
    <row r="7">
      <c r="M7" s="1">
        <f>CounterfBehav!M7-CounterfBehavGithub!M7</f>
        <v>0.10535299777984619</v>
      </c>
      <c r="N7" s="1">
        <f>CounterfBehav!N7-CounterfBehavGithub!N7</f>
        <v>0.11907681822776794</v>
      </c>
      <c r="O7" s="1">
        <f>CounterfBehav!O7-CounterfBehavGithub!O7</f>
        <v>0.11377763748168945</v>
      </c>
      <c r="P7" s="1">
        <f>CounterfBehav!P7-CounterfBehavGithub!P7</f>
        <v>0.12001723051071167</v>
      </c>
      <c r="Q7" s="1">
        <f>CounterfBehav!Q7-CounterfBehavGithub!Q7</f>
        <v>0.11910179257392883</v>
      </c>
      <c r="R7" s="1">
        <f>CounterfBehav!R7-CounterfBehavGithub!R7</f>
        <v>0.12044796347618103</v>
      </c>
      <c r="S7" s="1">
        <f>CounterfBehav!S7-CounterfBehavGithub!S7</f>
        <v>0.1203748881816864</v>
      </c>
      <c r="T7" s="1">
        <f>CounterfBehav!T7-CounterfBehavGithub!T7</f>
        <v>0.11555215716362</v>
      </c>
      <c r="U7" s="1">
        <f>CounterfBehav!U7-CounterfBehavGithub!U7</f>
        <v>0.11614301800727844</v>
      </c>
    </row>
    <row r="9">
      <c r="M9" s="1">
        <f>CounterfBehav!M9-CounterfBehavGithub!M9</f>
        <v>-0.622955322265625</v>
      </c>
      <c r="N9" s="1">
        <f>CounterfBehav!N9-CounterfBehavGithub!N9</f>
        <v>-0.48411369323730469</v>
      </c>
      <c r="O9" s="1">
        <f>CounterfBehav!O9-CounterfBehavGithub!O9</f>
        <v>-0.52459907531738281</v>
      </c>
      <c r="P9" s="1">
        <f>CounterfBehav!P9-CounterfBehavGithub!P9</f>
        <v>-0.52816200256347656</v>
      </c>
      <c r="Q9" s="1">
        <f>CounterfBehav!Q9-CounterfBehavGithub!Q9</f>
        <v>-0.523162841796875</v>
      </c>
      <c r="R9" s="1">
        <f>CounterfBehav!R9-CounterfBehavGithub!R9</f>
        <v>-0.48195075988769531</v>
      </c>
      <c r="S9" s="1">
        <f>CounterfBehav!S9-CounterfBehavGithub!S9</f>
        <v>-0.49624252319335938</v>
      </c>
      <c r="T9" s="1">
        <f>CounterfBehav!T9-CounterfBehavGithub!T9</f>
        <v>-0.43235969543457031</v>
      </c>
      <c r="U9" s="1">
        <f>CounterfBehav!U9-CounterfBehavGithub!U9</f>
        <v>-0.52589988708496094</v>
      </c>
    </row>
    <row r="10">
      <c r="M10" s="1">
        <f>CounterfBehav!M10-CounterfBehavGithub!M10</f>
        <v>4.2095184326171875E-3</v>
      </c>
      <c r="N10" s="1">
        <f>CounterfBehav!N10-CounterfBehavGithub!N10</f>
        <v>4.1666030883789063E-2</v>
      </c>
      <c r="O10" s="1">
        <f>CounterfBehav!O10-CounterfBehavGithub!O10</f>
        <v>5.2945137023925781E-2</v>
      </c>
      <c r="P10" s="1">
        <f>CounterfBehav!P10-CounterfBehavGithub!P10</f>
        <v>4.8409461975097656E-2</v>
      </c>
      <c r="Q10" s="1">
        <f>CounterfBehav!Q10-CounterfBehavGithub!Q10</f>
        <v>2.7499198913574219E-2</v>
      </c>
      <c r="R10" s="1">
        <f>CounterfBehav!R10-CounterfBehavGithub!R10</f>
        <v>2.8151512145996094E-2</v>
      </c>
      <c r="S10" s="1">
        <f>CounterfBehav!S10-CounterfBehavGithub!S10</f>
        <v>2.2581100463867188E-2</v>
      </c>
      <c r="T10" s="1">
        <f>CounterfBehav!T10-CounterfBehavGithub!T10</f>
        <v>2.2718429565429688E-2</v>
      </c>
      <c r="U10" s="1">
        <f>CounterfBehav!U10-CounterfBehavGithub!U10</f>
        <v>3.7795066833496094E-2</v>
      </c>
    </row>
    <row r="12">
      <c r="M12" s="1">
        <f>CounterfBehav!M12-CounterfBehavGithub!M12</f>
        <v>-0.34578514099121094</v>
      </c>
      <c r="N12" s="1">
        <f>CounterfBehav!N12-CounterfBehavGithub!N12</f>
        <v>-0.41006374359130859</v>
      </c>
      <c r="O12" s="1">
        <f>CounterfBehav!O12-CounterfBehavGithub!O12</f>
        <v>-0.418365478515625</v>
      </c>
      <c r="P12" s="1">
        <f>CounterfBehav!P12-CounterfBehavGithub!P12</f>
        <v>-0.3665313720703125</v>
      </c>
      <c r="Q12" s="1">
        <f>CounterfBehav!Q12-CounterfBehavGithub!Q12</f>
        <v>-0.40346527099609375</v>
      </c>
      <c r="R12" s="1">
        <f>CounterfBehav!R12-CounterfBehavGithub!R12</f>
        <v>-0.41007232666015625</v>
      </c>
      <c r="S12" s="1">
        <f>CounterfBehav!S12-CounterfBehavGithub!S12</f>
        <v>-0.45116806030273438</v>
      </c>
      <c r="T12" s="1">
        <f>CounterfBehav!T12-CounterfBehavGithub!T12</f>
        <v>-0.29590892791748047</v>
      </c>
      <c r="U12" s="1">
        <f>CounterfBehav!U12-CounterfBehavGithub!U12</f>
        <v>-0.39515781402587891</v>
      </c>
    </row>
    <row r="13">
      <c r="M13" s="1">
        <f>CounterfBehav!M13-CounterfBehavGithub!M13</f>
        <v>-4.1635990142822266E-2</v>
      </c>
      <c r="N13" s="1">
        <f>CounterfBehav!N13-CounterfBehavGithub!N13</f>
        <v>-4.6146392822265625E-2</v>
      </c>
      <c r="O13" s="1">
        <f>CounterfBehav!O13-CounterfBehavGithub!O13</f>
        <v>-4.0822982788085938E-2</v>
      </c>
      <c r="P13" s="1">
        <f>CounterfBehav!P13-CounterfBehavGithub!P13</f>
        <v>-9.6909046173095703E-2</v>
      </c>
      <c r="Q13" s="1">
        <f>CounterfBehav!Q13-CounterfBehavGithub!Q13</f>
        <v>-0.13491916656494141</v>
      </c>
      <c r="R13" s="1">
        <f>CounterfBehav!R13-CounterfBehavGithub!R13</f>
        <v>-5.4465770721435547E-2</v>
      </c>
      <c r="S13" s="1">
        <f>CounterfBehav!S13-CounterfBehavGithub!S13</f>
        <v>-4.8288345336914063E-2</v>
      </c>
      <c r="T13" s="1">
        <f>CounterfBehav!T13-CounterfBehavGithub!T13</f>
        <v>-3.5734176635742188E-2</v>
      </c>
      <c r="U13" s="1">
        <f>CounterfBehav!U13-CounterfBehavGithub!U13</f>
        <v>-0.16712760925292969</v>
      </c>
    </row>
    <row r="15">
      <c r="M15" s="1">
        <f>CounterfBehav!M15-CounterfBehavGithub!M15</f>
        <v>-1.4139842987060547</v>
      </c>
      <c r="N15" s="1">
        <f>CounterfBehav!N15-CounterfBehavGithub!N15</f>
        <v>-1.095916748046875</v>
      </c>
      <c r="O15" s="1">
        <f>CounterfBehav!O15-CounterfBehavGithub!O15</f>
        <v>-1.0858926773071289</v>
      </c>
      <c r="P15" s="1">
        <f>CounterfBehav!P15-CounterfBehavGithub!P15</f>
        <v>-1.0940990447998047</v>
      </c>
      <c r="Q15" s="1">
        <f>CounterfBehav!Q15-CounterfBehavGithub!Q15</f>
        <v>-1.0723705291748047</v>
      </c>
      <c r="R15" s="1">
        <f>CounterfBehav!R15-CounterfBehavGithub!R15</f>
        <v>-1.1163606643676758</v>
      </c>
      <c r="S15" s="1">
        <f>CounterfBehav!S15-CounterfBehavGithub!S15</f>
        <v>-1.0890426635742188</v>
      </c>
      <c r="T15" s="1">
        <f>CounterfBehav!T15-CounterfBehavGithub!T15</f>
        <v>-0.95646095275878906</v>
      </c>
      <c r="U15" s="1">
        <f>CounterfBehav!U15-CounterfBehavGithub!U15</f>
        <v>-1.0839738845825195</v>
      </c>
    </row>
    <row r="18">
      <c r="M18" s="1">
        <f>CounterfBehav!M18-CounterfBehavGithub!M18</f>
        <v>0</v>
      </c>
      <c r="N18" s="1">
        <f>CounterfBehav!N18-CounterfBehavGithub!N18</f>
        <v>-2375.4668771458237</v>
      </c>
      <c r="O18" s="1">
        <f>CounterfBehav!O18-CounterfBehavGithub!O18</f>
        <v>-2414.3252358436221</v>
      </c>
      <c r="P18" s="1">
        <f>CounterfBehav!P18-CounterfBehavGithub!P18</f>
        <v>-2456.9166132930695</v>
      </c>
      <c r="Q18" s="1">
        <f>CounterfBehav!Q18-CounterfBehavGithub!Q18</f>
        <v>-2255.9051701960052</v>
      </c>
      <c r="R18" s="1">
        <f>CounterfBehav!R18-CounterfBehavGithub!R18</f>
        <v>-2420.5794470481123</v>
      </c>
      <c r="S18" s="1">
        <f>CounterfBehav!S18-CounterfBehavGithub!S18</f>
        <v>-2454.1268269667198</v>
      </c>
      <c r="T18" s="1">
        <f>CounterfBehav!T18-CounterfBehavGithub!T18</f>
        <v>-2336.2839441412507</v>
      </c>
      <c r="U18" s="1">
        <f>CounterfBehav!U18-CounterfBehavGithub!U18</f>
        <v>-2284.1783164448134</v>
      </c>
    </row>
    <row r="19">
      <c r="M19" s="1">
        <f>CounterfBehav!M19-CounterfBehavGithub!M19</f>
        <v>0</v>
      </c>
      <c r="N19" s="1">
        <f>CounterfBehav!N19-CounterfBehavGithub!N19</f>
        <v>-1429.6470051001525</v>
      </c>
      <c r="O19" s="1">
        <f>CounterfBehav!O19-CounterfBehavGithub!O19</f>
        <v>-1449.7667914873891</v>
      </c>
      <c r="P19" s="1">
        <f>CounterfBehav!P19-CounterfBehavGithub!P19</f>
        <v>-1394.8372699360625</v>
      </c>
      <c r="Q19" s="1">
        <f>CounterfBehav!Q19-CounterfBehavGithub!Q19</f>
        <v>-1268.3051619174512</v>
      </c>
      <c r="R19" s="1">
        <f>CounterfBehav!R19-CounterfBehavGithub!R19</f>
        <v>-1481.5253106591772</v>
      </c>
      <c r="S19" s="1">
        <f>CounterfBehav!S19-CounterfBehavGithub!S19</f>
        <v>-1633.7402941146938</v>
      </c>
      <c r="T19" s="1">
        <f>CounterfBehav!T19-CounterfBehavGithub!T19</f>
        <v>-1424.3160997885716</v>
      </c>
      <c r="U19" s="1">
        <f>CounterfBehav!U19-CounterfBehavGithub!U19</f>
        <v>-1203.1617417775778</v>
      </c>
    </row>
    <row r="20">
      <c r="M20" s="1">
        <f>CounterfBehav!M20-CounterfBehavGithub!M20</f>
        <v>-124.0317976263641</v>
      </c>
      <c r="N20" s="1">
        <f>CounterfBehav!N20-CounterfBehavGithub!N20</f>
        <v>0</v>
      </c>
      <c r="O20" s="1">
        <f>CounterfBehav!O20-CounterfBehavGithub!O20</f>
        <v>0</v>
      </c>
      <c r="P20" s="1">
        <f>CounterfBehav!P20-CounterfBehavGithub!P20</f>
        <v>0</v>
      </c>
      <c r="Q20" s="1">
        <f>CounterfBehav!Q20-CounterfBehavGithub!Q20</f>
        <v>0</v>
      </c>
      <c r="R20" s="1">
        <f>CounterfBehav!R20-CounterfBehavGithub!R20</f>
        <v>0</v>
      </c>
      <c r="S20" s="1">
        <f>CounterfBehav!S20-CounterfBehavGithub!S20</f>
        <v>0</v>
      </c>
      <c r="T20" s="1">
        <f>CounterfBehav!T20-CounterfBehavGithub!T20</f>
        <v>0</v>
      </c>
      <c r="U20" s="1">
        <f>CounterfBehav!U20-CounterfBehavGithub!U20</f>
        <v>0</v>
      </c>
    </row>
    <row r="21">
      <c r="M21" s="1">
        <f>CounterfBehav!M21-CounterfBehavGithub!M21</f>
        <v>-2581.44484636575</v>
      </c>
      <c r="N21" s="1">
        <f>CounterfBehav!N21-CounterfBehavGithub!N21</f>
        <v>0</v>
      </c>
      <c r="O21" s="1">
        <f>CounterfBehav!O21-CounterfBehavGithub!O21</f>
        <v>0</v>
      </c>
      <c r="P21" s="1">
        <f>CounterfBehav!P21-CounterfBehavGithub!P21</f>
        <v>0</v>
      </c>
      <c r="Q21" s="1">
        <f>CounterfBehav!Q21-CounterfBehavGithub!Q21</f>
        <v>0</v>
      </c>
      <c r="R21" s="1">
        <f>CounterfBehav!R21-CounterfBehavGithub!R21</f>
        <v>0</v>
      </c>
      <c r="S21" s="1">
        <f>CounterfBehav!S21-CounterfBehavGithub!S21</f>
        <v>0</v>
      </c>
      <c r="T21" s="1">
        <f>CounterfBehav!T21-CounterfBehavGithub!T21</f>
        <v>0</v>
      </c>
      <c r="U21" s="1">
        <f>CounterfBehav!U21-CounterfBehavGithub!U21</f>
        <v>0</v>
      </c>
    </row>
    <row r="22">
      <c r="M22" s="1">
        <f>CounterfBehav!M22-CounterfBehavGithub!M22</f>
        <v>491.92276371081607</v>
      </c>
      <c r="N22" s="1">
        <f>CounterfBehav!N22-CounterfBehavGithub!N22</f>
        <v>0</v>
      </c>
      <c r="O22" s="1">
        <f>CounterfBehav!O22-CounterfBehavGithub!O22</f>
        <v>0</v>
      </c>
      <c r="P22" s="1">
        <f>CounterfBehav!P22-CounterfBehavGithub!P22</f>
        <v>0</v>
      </c>
      <c r="Q22" s="1">
        <f>CounterfBehav!Q22-CounterfBehavGithub!Q22</f>
        <v>0</v>
      </c>
      <c r="R22" s="1">
        <f>CounterfBehav!R22-CounterfBehavGithub!R22</f>
        <v>0</v>
      </c>
      <c r="S22" s="1">
        <f>CounterfBehav!S22-CounterfBehavGithub!S22</f>
        <v>0</v>
      </c>
      <c r="T22" s="1">
        <f>CounterfBehav!T22-CounterfBehavGithub!T22</f>
        <v>0</v>
      </c>
      <c r="U22" s="1">
        <f>CounterfBehav!U22-CounterfBehavGithub!U22</f>
        <v>0</v>
      </c>
    </row>
    <row r="23">
      <c r="M23" s="1">
        <f>CounterfBehav!M23-CounterfBehavGithub!M23</f>
        <v>0</v>
      </c>
      <c r="N23" s="1">
        <f>CounterfBehav!N23-CounterfBehavGithub!N23</f>
        <v>-43.830694283698904</v>
      </c>
      <c r="O23" s="1">
        <f>CounterfBehav!O23-CounterfBehavGithub!O23</f>
        <v>-43.830694283680714</v>
      </c>
      <c r="P23" s="1">
        <f>CounterfBehav!P23-CounterfBehavGithub!P23</f>
        <v>-43.830694283689809</v>
      </c>
      <c r="Q23" s="1">
        <f>CounterfBehav!Q23-CounterfBehavGithub!Q23</f>
        <v>-43.830694283695266</v>
      </c>
      <c r="R23" s="1">
        <f>CounterfBehav!R23-CounterfBehavGithub!R23</f>
        <v>-43.830694283704361</v>
      </c>
      <c r="S23" s="1">
        <f>CounterfBehav!S23-CounterfBehavGithub!S23</f>
        <v>0</v>
      </c>
      <c r="T23" s="1">
        <f>CounterfBehav!T23-CounterfBehavGithub!T23</f>
        <v>-43.830694283682533</v>
      </c>
      <c r="U23" s="1">
        <f>CounterfBehav!U23-CounterfBehavGithub!U23</f>
        <v>-43.830694283704361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5:K17"/>
  <sheetViews>
    <sheetView workbookViewId="0"/>
  </sheetViews>
  <sheetFormatPr defaultRowHeight="14.4"/>
  <sheetData>
    <row r="5">
      <c r="D5">
        <v>0.48582268370607029</v>
      </c>
      <c r="E5">
        <v>0.52715654952076674</v>
      </c>
      <c r="F5">
        <v>0.041333865814696488</v>
      </c>
      <c r="I5">
        <v>0.57139852786540479</v>
      </c>
      <c r="J5">
        <v>0.55604626708727656</v>
      </c>
      <c r="K5">
        <v>-0.015352260778128285</v>
      </c>
    </row>
    <row r="6">
      <c r="D6">
        <v>0.50524842547235826</v>
      </c>
      <c r="E6">
        <v>0.49895031490552832</v>
      </c>
      <c r="F6">
        <v>-0.006298110566829951</v>
      </c>
      <c r="I6">
        <v>0.62406988029763832</v>
      </c>
      <c r="J6">
        <v>0.62601099967648011</v>
      </c>
      <c r="K6">
        <v>0.0019411193788417987</v>
      </c>
    </row>
    <row r="7">
      <c r="D7">
        <v>0.44720121028744325</v>
      </c>
      <c r="E7">
        <v>0.37670196671709533</v>
      </c>
      <c r="F7">
        <v>-0.070499243570347953</v>
      </c>
      <c r="I7">
        <v>0.5787234042553191</v>
      </c>
      <c r="J7">
        <v>0.53130699088145894</v>
      </c>
      <c r="K7">
        <v>-0.047416413373860183</v>
      </c>
    </row>
    <row r="10">
      <c r="D10">
        <v>0.43781286099345401</v>
      </c>
      <c r="E10">
        <v>0.46977281478629185</v>
      </c>
      <c r="F10">
        <v>0.031959953792837892</v>
      </c>
      <c r="I10">
        <v>0.0054917623564653024</v>
      </c>
      <c r="J10">
        <v>0.003494757863205192</v>
      </c>
      <c r="K10">
        <v>-0.00199700449326011</v>
      </c>
    </row>
    <row r="11">
      <c r="D11">
        <v>0.53747203579418346</v>
      </c>
      <c r="E11">
        <v>0.50922818791946312</v>
      </c>
      <c r="F11">
        <v>-0.028243847874720358</v>
      </c>
      <c r="I11">
        <v>0.5891498511412504</v>
      </c>
      <c r="J11">
        <v>0.56764803175653322</v>
      </c>
      <c r="K11">
        <v>-0.02150181938471717</v>
      </c>
    </row>
    <row r="12">
      <c r="D12">
        <v>0.52016383112791431</v>
      </c>
      <c r="E12">
        <v>0.49306868304977947</v>
      </c>
      <c r="F12">
        <v>-0.027095148078134845</v>
      </c>
      <c r="I12">
        <v>0.86464169861397822</v>
      </c>
      <c r="J12">
        <v>0.836626363904453</v>
      </c>
      <c r="K12">
        <v>-0.028015334709525212</v>
      </c>
    </row>
    <row r="13">
      <c r="D13">
        <v>0.35060975609756095</v>
      </c>
      <c r="E13">
        <v>0.30182926829268292</v>
      </c>
      <c r="F13">
        <v>-0.04878048780487805</v>
      </c>
      <c r="I13">
        <v>0.81378026070763498</v>
      </c>
      <c r="J13">
        <v>0.83147113594040967</v>
      </c>
      <c r="K13">
        <v>0.017690875232774673</v>
      </c>
    </row>
    <row r="16">
      <c r="D16">
        <v>0.31716631659346955</v>
      </c>
      <c r="E16">
        <v>0.38323467634141684</v>
      </c>
      <c r="F16">
        <v>0.066068359747947294</v>
      </c>
      <c r="I16">
        <v>0.56001371742112482</v>
      </c>
      <c r="J16">
        <v>0.54732510288065839</v>
      </c>
      <c r="K16">
        <v>-0.012688614540466393</v>
      </c>
    </row>
    <row r="17">
      <c r="D17">
        <v>0.59975553442890128</v>
      </c>
      <c r="E17">
        <v>0.5455656661686813</v>
      </c>
      <c r="F17">
        <v>-0.054189868260220021</v>
      </c>
      <c r="I17">
        <v>0.63733260453675866</v>
      </c>
      <c r="J17">
        <v>0.61792839573654001</v>
      </c>
      <c r="K17">
        <v>-0.019404208800218641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7"/>
  <sheetViews>
    <sheetView workbookViewId="0">
      <selection activeCell="F5" sqref="F5"/>
    </sheetView>
  </sheetViews>
  <sheetFormatPr defaultRowHeight="14.4"/>
  <cols>
    <col min="1" max="1" width="8.88671875" style="1"/>
    <col min="2" max="2" width="21.6640625" style="1" customWidth="true"/>
    <col min="3" max="3" width="2.109375" style="1" customWidth="true"/>
    <col min="4" max="5" width="9.33203125" style="1" bestFit="true" customWidth="true"/>
    <col min="6" max="7" width="8.77734375" style="1" customWidth="true"/>
    <col min="8" max="8" width="1.21875" style="1" customWidth="true"/>
    <col min="9" max="10" width="9.33203125" style="1" bestFit="true" customWidth="true"/>
    <col min="11" max="11" width="10" style="1" bestFit="true" customWidth="true"/>
    <col min="12" max="16384" width="8.88671875" style="1"/>
  </cols>
  <sheetData>
    <row r="2">
      <c r="D2" s="2" t="s">
        <v>33</v>
      </c>
      <c r="E2" s="2"/>
      <c r="F2" s="2"/>
      <c r="G2" s="2"/>
      <c r="I2" s="2" t="s">
        <v>32</v>
      </c>
      <c r="J2" s="2"/>
      <c r="K2" s="2"/>
      <c r="L2" s="2"/>
    </row>
    <row r="3">
      <c r="D3" s="1" t="s">
        <v>48</v>
      </c>
      <c r="E3" s="1" t="s">
        <v>22</v>
      </c>
      <c r="F3" s="1" t="s">
        <v>47</v>
      </c>
      <c r="G3" s="1" t="s">
        <v>46</v>
      </c>
      <c r="I3" s="1" t="s">
        <v>48</v>
      </c>
      <c r="J3" s="1" t="s">
        <v>22</v>
      </c>
      <c r="K3" s="1" t="s">
        <v>47</v>
      </c>
      <c r="L3" s="1" t="s">
        <v>46</v>
      </c>
    </row>
    <row r="4">
      <c r="A4" s="2" t="s">
        <v>45</v>
      </c>
      <c r="B4" s="2"/>
    </row>
    <row r="5">
      <c r="B5" s="1" t="s">
        <v>44</v>
      </c>
      <c r="D5" s="1">
        <v>0.55092265410286612</v>
      </c>
      <c r="E5" s="1">
        <v>0.59316843345111891</v>
      </c>
      <c r="F5" s="1">
        <v>4.2245779348252847E-2</v>
      </c>
      <c r="G5" s="1">
        <f>F5/D5</f>
        <v>7.6681870011402517E-2</v>
      </c>
      <c r="I5" s="1">
        <v>0.59551444279605548</v>
      </c>
      <c r="J5" s="1">
        <v>0.59019111615324205</v>
      </c>
      <c r="K5" s="1">
        <v>-5.3233266428135088E-3</v>
      </c>
      <c r="L5" s="1">
        <f>K5/I5</f>
        <v>-8.9390386869871042E-3</v>
      </c>
    </row>
    <row r="6">
      <c r="B6" s="1" t="s">
        <v>43</v>
      </c>
      <c r="D6" s="1">
        <v>0.57221206581352835</v>
      </c>
      <c r="E6" s="1">
        <v>0.56864716636197443</v>
      </c>
      <c r="F6" s="1">
        <v>-3.5648994515539304E-3</v>
      </c>
      <c r="G6" s="1">
        <f>F6/D6</f>
        <v>-6.2300319488817887E-3</v>
      </c>
      <c r="I6" s="1">
        <v>0.66170331199554688</v>
      </c>
      <c r="J6" s="1">
        <v>0.65711104926245478</v>
      </c>
      <c r="K6" s="1">
        <v>-4.5922627330921232E-3</v>
      </c>
      <c r="L6" s="1">
        <f>K6/I6</f>
        <v>-6.9400630914826494E-3</v>
      </c>
    </row>
    <row r="7">
      <c r="B7" s="1" t="s">
        <v>42</v>
      </c>
      <c r="D7" s="1">
        <v>0.47212336892052192</v>
      </c>
      <c r="E7" s="1">
        <v>0.4110320284697509</v>
      </c>
      <c r="F7" s="1">
        <v>-6.1091340450771053E-2</v>
      </c>
      <c r="G7" s="1">
        <f>F7/D7</f>
        <v>-0.12939698492462312</v>
      </c>
      <c r="I7" s="1">
        <v>0.62729729729729733</v>
      </c>
      <c r="J7" s="1">
        <v>0.58162162162162168</v>
      </c>
      <c r="K7" s="1">
        <v>-4.5675675675675674E-2</v>
      </c>
      <c r="L7" s="1">
        <f>K7/I7</f>
        <v>-7.2813442481688917E-2</v>
      </c>
    </row>
    <row r="9">
      <c r="A9" s="2" t="s">
        <v>5</v>
      </c>
      <c r="B9" s="2"/>
    </row>
    <row r="10">
      <c r="B10" s="1" t="s">
        <v>6</v>
      </c>
      <c r="D10" s="1">
        <v>0.49621977692941088</v>
      </c>
      <c r="E10" s="1">
        <v>0.5250392993487536</v>
      </c>
      <c r="F10" s="1">
        <v>2.8819522419342766E-2</v>
      </c>
      <c r="G10" s="1">
        <f>F10/D10</f>
        <v>5.8078141499472019E-2</v>
      </c>
      <c r="I10" s="1">
        <v>8.6165629487793202E-3</v>
      </c>
      <c r="J10" s="1">
        <v>6.7017711823839157E-3</v>
      </c>
      <c r="K10" s="1">
        <v>-1.9147917663954045E-3</v>
      </c>
      <c r="L10" s="1">
        <f>K10/I10</f>
        <v>-0.22222222222222221</v>
      </c>
    </row>
    <row r="11">
      <c r="B11" s="1" t="s">
        <v>7</v>
      </c>
      <c r="D11" s="1">
        <v>0.59922609176340524</v>
      </c>
      <c r="E11" s="1">
        <v>0.59016030956329468</v>
      </c>
      <c r="F11" s="1">
        <v>-9.065782200110558E-3</v>
      </c>
      <c r="G11" s="1">
        <f>F11/D11</f>
        <v>-1.5129151291512913E-2</v>
      </c>
      <c r="I11" s="1">
        <v>0.61016715015886169</v>
      </c>
      <c r="J11" s="1">
        <v>0.58958419671225304</v>
      </c>
      <c r="K11" s="1">
        <v>-2.0582953446608647E-2</v>
      </c>
      <c r="L11" s="1">
        <f>K11/I11</f>
        <v>-3.3733303146932306E-2</v>
      </c>
    </row>
    <row r="12">
      <c r="B12" s="1" t="s">
        <v>41</v>
      </c>
      <c r="D12" s="1">
        <v>0.58082497212931994</v>
      </c>
      <c r="E12" s="1">
        <v>0.54515050167224077</v>
      </c>
      <c r="F12" s="1">
        <v>-3.5674470457079152E-2</v>
      </c>
      <c r="G12" s="1">
        <f>F12/D12</f>
        <v>-6.1420345489443376E-2</v>
      </c>
      <c r="I12" s="1">
        <v>0.87179487179487181</v>
      </c>
      <c r="J12" s="1">
        <v>0.84964487781389186</v>
      </c>
      <c r="K12" s="1">
        <v>-2.2149993980979898E-2</v>
      </c>
      <c r="L12" s="1">
        <f>K12/I12</f>
        <v>-2.5407346037006354E-2</v>
      </c>
    </row>
    <row r="13">
      <c r="B13" s="1" t="s">
        <v>40</v>
      </c>
      <c r="D13" s="1">
        <v>0.31818181818181818</v>
      </c>
      <c r="E13" s="1">
        <v>0.29914004914004916</v>
      </c>
      <c r="F13" s="1">
        <v>-1.9041769041769043E-2</v>
      </c>
      <c r="G13" s="1">
        <f>F13/D13</f>
        <v>-5.9845559845559851E-2</v>
      </c>
      <c r="I13" s="1">
        <v>0.84128195345288059</v>
      </c>
      <c r="J13" s="1">
        <v>0.87104158718046543</v>
      </c>
      <c r="K13" s="1">
        <v>2.9759633727584892E-2</v>
      </c>
      <c r="L13" s="1">
        <f>K13/I13</f>
        <v>3.5374149659863949E-2</v>
      </c>
    </row>
    <row r="15">
      <c r="A15" s="2" t="s">
        <v>39</v>
      </c>
      <c r="B15" s="2"/>
    </row>
    <row r="16">
      <c r="B16" s="1" t="s">
        <v>38</v>
      </c>
      <c r="D16" s="1">
        <v>0.31313131313131315</v>
      </c>
      <c r="E16" s="1">
        <v>0.42139845052466413</v>
      </c>
      <c r="F16" s="1">
        <v>0.10826713739335099</v>
      </c>
      <c r="G16" s="1">
        <f>F16/D16</f>
        <v>0.34575634199812089</v>
      </c>
      <c r="I16" s="1">
        <v>0.6013933187846231</v>
      </c>
      <c r="J16" s="1">
        <v>0.59518213866039948</v>
      </c>
      <c r="K16" s="1">
        <v>-6.2111801242236021E-3</v>
      </c>
      <c r="L16" s="1">
        <f>K16/I16</f>
        <v>-1.0327983251919051E-2</v>
      </c>
    </row>
    <row r="17">
      <c r="B17" s="1" t="s">
        <v>37</v>
      </c>
      <c r="D17" s="1">
        <v>0.6419116304546284</v>
      </c>
      <c r="E17" s="1">
        <v>0.59078875296695266</v>
      </c>
      <c r="F17" s="1">
        <v>-5.1122877487675737E-2</v>
      </c>
      <c r="G17" s="1">
        <f>F17/D17</f>
        <v>-7.9641612742658047E-2</v>
      </c>
      <c r="I17" s="1">
        <v>0.64567155593902792</v>
      </c>
      <c r="J17" s="1">
        <v>0.62755248777681905</v>
      </c>
      <c r="K17" s="1">
        <v>-1.8119068162208801E-2</v>
      </c>
      <c r="L17" s="1">
        <f>K17/I17</f>
        <v>-2.8062360801781736E-2</v>
      </c>
    </row>
  </sheetData>
  <mergeCells count="5">
    <mergeCell ref="D2:G2"/>
    <mergeCell ref="I2:L2"/>
    <mergeCell ref="A4:B4"/>
    <mergeCell ref="A9:B9"/>
    <mergeCell ref="A15:B1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D5:K17"/>
  <sheetViews>
    <sheetView workbookViewId="0">
      <selection activeCell="D14" sqref="D14:K15"/>
    </sheetView>
  </sheetViews>
  <sheetFormatPr defaultRowHeight="14.4"/>
  <cols>
    <col min="1" max="16384" width="8.88671875" style="1"/>
  </cols>
  <sheetData>
    <row r="5">
      <c r="D5" s="1">
        <f>CondCovchge!D5-CondCovchgeGithub!D5</f>
        <v>-6.5099970396795825E-2</v>
      </c>
      <c r="E5" s="1">
        <f>CondCovchge!E5-CondCovchgeGithub!E5</f>
        <v>-6.6011883930352178E-2</v>
      </c>
      <c r="F5" s="1">
        <f>CondCovchge!F5-CondCovchgeGithub!F5</f>
        <v>-9.1191353355635912E-4</v>
      </c>
      <c r="I5" s="1">
        <f>CondCovchge!I5-CondCovchgeGithub!I5</f>
        <v>-2.4115914930650684E-2</v>
      </c>
      <c r="J5" s="1">
        <f>CondCovchge!J5-CondCovchgeGithub!J5</f>
        <v>-3.4144849065965488E-2</v>
      </c>
      <c r="K5" s="1">
        <f>CondCovchge!K5-CondCovchgeGithub!K5</f>
        <v>-1.0028934135314777E-2</v>
      </c>
    </row>
    <row r="6">
      <c r="D6" s="1">
        <f>CondCovchge!D6-CondCovchgeGithub!D6</f>
        <v>-6.6963640341170083E-2</v>
      </c>
      <c r="E6" s="1">
        <f>CondCovchge!E6-CondCovchgeGithub!E6</f>
        <v>-6.9696851456446107E-2</v>
      </c>
      <c r="F6" s="1">
        <f>CondCovchge!F6-CondCovchgeGithub!F6</f>
        <v>-2.7332111152760206E-3</v>
      </c>
      <c r="I6" s="1">
        <f>CondCovchge!I6-CondCovchgeGithub!I6</f>
        <v>-3.7633431697908559E-2</v>
      </c>
      <c r="J6" s="1">
        <f>CondCovchge!J6-CondCovchgeGithub!J6</f>
        <v>-3.1100049585974676E-2</v>
      </c>
      <c r="K6" s="1">
        <f>CondCovchge!K6-CondCovchgeGithub!K6</f>
        <v>6.5333821119339221E-3</v>
      </c>
    </row>
    <row r="7">
      <c r="D7" s="1">
        <f>CondCovchge!D7-CondCovchgeGithub!D7</f>
        <v>-2.4922158633078673E-2</v>
      </c>
      <c r="E7" s="1">
        <f>CondCovchge!E7-CondCovchgeGithub!E7</f>
        <v>-3.4330061752655572E-2</v>
      </c>
      <c r="F7" s="1">
        <f>CondCovchge!F7-CondCovchgeGithub!F7</f>
        <v>-9.4079031195768992E-3</v>
      </c>
      <c r="I7" s="1">
        <f>CondCovchge!I7-CondCovchgeGithub!I7</f>
        <v>-4.8573893041978233E-2</v>
      </c>
      <c r="J7" s="1">
        <f>CondCovchge!J7-CondCovchgeGithub!J7</f>
        <v>-5.0314630740162736E-2</v>
      </c>
      <c r="K7" s="1">
        <f>CondCovchge!K7-CondCovchgeGithub!K7</f>
        <v>-1.7407376981845094E-3</v>
      </c>
    </row>
    <row r="10">
      <c r="D10" s="1">
        <f>CondCovchge!D10-CondCovchgeGithub!D10</f>
        <v>-5.8406915935956871E-2</v>
      </c>
      <c r="E10" s="1">
        <f>CondCovchge!E10-CondCovchgeGithub!E10</f>
        <v>-5.5266484562461748E-2</v>
      </c>
      <c r="F10" s="1">
        <f>CondCovchge!F10-CondCovchgeGithub!F10</f>
        <v>3.1404313734951263E-3</v>
      </c>
      <c r="I10" s="1">
        <f>CondCovchge!I10-CondCovchgeGithub!I10</f>
        <v>-3.1248005923140178E-3</v>
      </c>
      <c r="J10" s="1">
        <f>CondCovchge!J10-CondCovchgeGithub!J10</f>
        <v>-3.2070133191787237E-3</v>
      </c>
      <c r="K10" s="1">
        <f>CondCovchge!K10-CondCovchgeGithub!K10</f>
        <v>-8.2212726864705488E-5</v>
      </c>
    </row>
    <row r="11">
      <c r="D11" s="1">
        <f>CondCovchge!D11-CondCovchgeGithub!D11</f>
        <v>-6.1754055969221788E-2</v>
      </c>
      <c r="E11" s="1">
        <f>CondCovchge!E11-CondCovchgeGithub!E11</f>
        <v>-8.0932121643831567E-2</v>
      </c>
      <c r="F11" s="1">
        <f>CondCovchge!F11-CondCovchgeGithub!F11</f>
        <v>-1.91780656746098E-2</v>
      </c>
      <c r="I11" s="1">
        <f>CondCovchge!I11-CondCovchgeGithub!I11</f>
        <v>-2.1017299017611291E-2</v>
      </c>
      <c r="J11" s="1">
        <f>CondCovchge!J11-CondCovchgeGithub!J11</f>
        <v>-2.1936164955719817E-2</v>
      </c>
      <c r="K11" s="1">
        <f>CondCovchge!K11-CondCovchgeGithub!K11</f>
        <v>-9.1886593810852277E-4</v>
      </c>
    </row>
    <row r="12">
      <c r="D12" s="1">
        <f>CondCovchge!D12-CondCovchgeGithub!D12</f>
        <v>-6.0661141001405627E-2</v>
      </c>
      <c r="E12" s="1">
        <f>CondCovchge!E12-CondCovchgeGithub!E12</f>
        <v>-5.2081818622461307E-2</v>
      </c>
      <c r="F12" s="1">
        <f>CondCovchge!F12-CondCovchgeGithub!F12</f>
        <v>8.5793223789443068E-3</v>
      </c>
      <c r="I12" s="1">
        <f>CondCovchge!I12-CondCovchgeGithub!I12</f>
        <v>-7.1531731808935906E-3</v>
      </c>
      <c r="J12" s="1">
        <f>CondCovchge!J12-CondCovchgeGithub!J12</f>
        <v>-1.3018513909438867E-2</v>
      </c>
      <c r="K12" s="1">
        <f>CondCovchge!K12-CondCovchgeGithub!K12</f>
        <v>-5.8653407285453145E-3</v>
      </c>
    </row>
    <row r="13">
      <c r="D13" s="1">
        <f>CondCovchge!D13-CondCovchgeGithub!D13</f>
        <v>3.2427937915742777E-2</v>
      </c>
      <c r="E13" s="1">
        <f>CondCovchge!E13-CondCovchgeGithub!E13</f>
        <v>2.6892191526337594E-3</v>
      </c>
      <c r="F13" s="1">
        <f>CondCovchge!F13-CondCovchgeGithub!F13</f>
        <v>-2.9738718763109007E-2</v>
      </c>
      <c r="I13" s="1">
        <f>CondCovchge!I13-CondCovchgeGithub!I13</f>
        <v>-2.7501692745245609E-2</v>
      </c>
      <c r="J13" s="1">
        <f>CondCovchge!J13-CondCovchgeGithub!J13</f>
        <v>-3.957045124005576E-2</v>
      </c>
      <c r="K13" s="1">
        <f>CondCovchge!K13-CondCovchgeGithub!K13</f>
        <v>-1.2068758494810219E-2</v>
      </c>
    </row>
    <row r="16">
      <c r="D16" s="1">
        <f>CondCovchge!D16-CondCovchgeGithub!D16</f>
        <v>4.0350034621564057E-3</v>
      </c>
      <c r="E16" s="1">
        <f>CondCovchge!E16-CondCovchgeGithub!E16</f>
        <v>-3.816377418324729E-2</v>
      </c>
      <c r="F16" s="1">
        <f>CondCovchge!F16-CondCovchgeGithub!F16</f>
        <v>-4.2198777645403696E-2</v>
      </c>
      <c r="I16" s="1">
        <f>CondCovchge!I16-CondCovchgeGithub!I16</f>
        <v>-4.1379601363498275E-2</v>
      </c>
      <c r="J16" s="1">
        <f>CondCovchge!J16-CondCovchgeGithub!J16</f>
        <v>-4.7857035779741097E-2</v>
      </c>
      <c r="K16" s="1">
        <f>CondCovchge!K16-CondCovchgeGithub!K16</f>
        <v>-6.4774344162427909E-3</v>
      </c>
    </row>
    <row r="17">
      <c r="D17" s="1">
        <f>CondCovchge!D17-CondCovchgeGithub!D17</f>
        <v>-4.2156096025727119E-2</v>
      </c>
      <c r="E17" s="1">
        <f>CondCovchge!E17-CondCovchgeGithub!E17</f>
        <v>-4.5223086798271361E-2</v>
      </c>
      <c r="F17" s="1">
        <f>CondCovchge!F17-CondCovchgeGithub!F17</f>
        <v>-3.0669907725442841E-3</v>
      </c>
      <c r="I17" s="1">
        <f>CondCovchge!I17-CondCovchgeGithub!I17</f>
        <v>-8.3389514022692568E-3</v>
      </c>
      <c r="J17" s="1">
        <f>CondCovchge!J17-CondCovchgeGithub!J17</f>
        <v>-9.6240920402790309E-3</v>
      </c>
      <c r="K17" s="1">
        <f>CondCovchge!K17-CondCovchgeGithub!K17</f>
        <v>-1.28514063800984E-3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D5:K19"/>
  <sheetViews>
    <sheetView workbookViewId="0"/>
  </sheetViews>
  <sheetFormatPr defaultRowHeight="14.4"/>
  <sheetData>
    <row r="5">
      <c r="D5">
        <v>0.82831624214356603</v>
      </c>
      <c r="E5">
        <v>0.84320211710221638</v>
      </c>
      <c r="F5">
        <v>0.014885874958650347</v>
      </c>
      <c r="I5">
        <v>0.68703944516688342</v>
      </c>
      <c r="J5">
        <v>0.68140442132639789</v>
      </c>
      <c r="K5">
        <v>-0.0056350238404854792</v>
      </c>
    </row>
    <row r="6">
      <c r="D6">
        <v>0.79168975069252079</v>
      </c>
      <c r="E6">
        <v>0.83564173591874424</v>
      </c>
      <c r="F6">
        <v>0.043951985226223456</v>
      </c>
      <c r="I6">
        <v>0.53934740882917465</v>
      </c>
      <c r="J6">
        <v>0.53132088640725872</v>
      </c>
      <c r="K6">
        <v>-0.0080265224219158958</v>
      </c>
    </row>
    <row r="7">
      <c r="D7">
        <v>0.75560128029263829</v>
      </c>
      <c r="E7">
        <v>0.7274805669867398</v>
      </c>
      <c r="F7">
        <v>-0.028120713305898493</v>
      </c>
      <c r="I7">
        <v>0.35979877515310588</v>
      </c>
      <c r="J7">
        <v>0.33595800524934383</v>
      </c>
      <c r="K7">
        <v>-0.023840769903762028</v>
      </c>
    </row>
    <row r="8">
      <c r="D8">
        <v>0.36923997606223818</v>
      </c>
      <c r="E8">
        <v>0.32345900658288451</v>
      </c>
      <c r="F8">
        <v>-0.045780969479353679</v>
      </c>
      <c r="I8">
        <v>0.11134142730233935</v>
      </c>
      <c r="J8">
        <v>0.087059520284275979</v>
      </c>
      <c r="K8">
        <v>-0.024281907018063369</v>
      </c>
    </row>
    <row r="9">
      <c r="D9">
        <v>0.24916325771662329</v>
      </c>
      <c r="E9">
        <v>0.22685013015991073</v>
      </c>
      <c r="F9">
        <v>-0.022313127556712532</v>
      </c>
      <c r="I9">
        <v>0.030509835407466882</v>
      </c>
      <c r="J9">
        <v>0.026896828582898435</v>
      </c>
      <c r="K9">
        <v>-0.0036130068245684463</v>
      </c>
    </row>
    <row r="12">
      <c r="D12">
        <v>0.582075382132346</v>
      </c>
      <c r="E12">
        <v>0.59603151998480963</v>
      </c>
      <c r="F12">
        <v>0.013956137852463685</v>
      </c>
      <c r="I12">
        <v>0.2040641914348115</v>
      </c>
      <c r="J12">
        <v>0.18611717785585413</v>
      </c>
      <c r="K12">
        <v>-0.017947013578957362</v>
      </c>
    </row>
    <row r="13">
      <c r="D13">
        <v>0.73867013372956913</v>
      </c>
      <c r="E13">
        <v>0.73551263001485889</v>
      </c>
      <c r="F13">
        <v>-0.0031575037147102527</v>
      </c>
      <c r="I13">
        <v>0.49223041908648563</v>
      </c>
      <c r="J13">
        <v>0.49458483754512633</v>
      </c>
      <c r="K13">
        <v>0.0023544184586407157</v>
      </c>
    </row>
    <row r="14">
      <c r="D14">
        <v>0.75546761091439285</v>
      </c>
      <c r="E14">
        <v>0.73380545719641743</v>
      </c>
      <c r="F14">
        <v>-0.021662153717975422</v>
      </c>
      <c r="I14">
        <v>0.72883106154481614</v>
      </c>
      <c r="J14">
        <v>0.71086327963651386</v>
      </c>
      <c r="K14">
        <v>-0.017967781908302356</v>
      </c>
    </row>
    <row r="15">
      <c r="D15">
        <v>0.66986062717770034</v>
      </c>
      <c r="E15">
        <v>0.6402439024390244</v>
      </c>
      <c r="F15">
        <v>-0.029616724738675958</v>
      </c>
      <c r="I15">
        <v>0.83753709198813053</v>
      </c>
      <c r="J15">
        <v>0.81973293768545996</v>
      </c>
      <c r="K15">
        <v>-0.017804154302670624</v>
      </c>
    </row>
    <row r="18">
      <c r="D18">
        <v>0.63672002613524992</v>
      </c>
      <c r="E18">
        <v>0.67984318850049008</v>
      </c>
      <c r="F18">
        <v>0.043123162365240116</v>
      </c>
      <c r="I18">
        <v>0.49789242960714886</v>
      </c>
      <c r="J18">
        <v>0.49957848592142978</v>
      </c>
      <c r="K18">
        <v>0.0016860563142808969</v>
      </c>
    </row>
    <row r="19">
      <c r="D19">
        <v>0.68256721595836944</v>
      </c>
      <c r="E19">
        <v>0.65071355357565241</v>
      </c>
      <c r="F19">
        <v>-0.031853662382717023</v>
      </c>
      <c r="I19">
        <v>0.35948352626892255</v>
      </c>
      <c r="J19">
        <v>0.3323241317898486</v>
      </c>
      <c r="K19">
        <v>-0.027159394479073909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19"/>
  <sheetViews>
    <sheetView workbookViewId="0">
      <selection activeCell="J22" sqref="J22"/>
    </sheetView>
  </sheetViews>
  <sheetFormatPr defaultRowHeight="14.4"/>
  <cols>
    <col min="1" max="1" width="8.88671875" style="1"/>
    <col min="2" max="2" width="21.6640625" style="1" customWidth="true"/>
    <col min="3" max="3" width="2.109375" style="1" customWidth="true"/>
    <col min="4" max="5" width="9.33203125" style="1" bestFit="true" customWidth="true"/>
    <col min="6" max="7" width="8.77734375" style="1" customWidth="true"/>
    <col min="8" max="8" width="1.21875" style="1" customWidth="true"/>
    <col min="9" max="10" width="9.33203125" style="1" bestFit="true" customWidth="true"/>
    <col min="11" max="11" width="10" style="1" bestFit="true" customWidth="true"/>
    <col min="12" max="16384" width="8.88671875" style="1"/>
  </cols>
  <sheetData>
    <row r="2">
      <c r="D2" s="2" t="s">
        <v>33</v>
      </c>
      <c r="E2" s="2"/>
      <c r="F2" s="2"/>
      <c r="G2" s="2"/>
      <c r="I2" s="2" t="s">
        <v>32</v>
      </c>
      <c r="J2" s="2"/>
      <c r="K2" s="2"/>
      <c r="L2" s="2"/>
    </row>
    <row r="3">
      <c r="D3" s="1" t="s">
        <v>48</v>
      </c>
      <c r="E3" s="1" t="s">
        <v>22</v>
      </c>
      <c r="F3" s="1" t="s">
        <v>47</v>
      </c>
      <c r="G3" s="1" t="s">
        <v>46</v>
      </c>
      <c r="I3" s="1" t="s">
        <v>48</v>
      </c>
      <c r="J3" s="1" t="s">
        <v>22</v>
      </c>
      <c r="K3" s="1" t="s">
        <v>47</v>
      </c>
      <c r="L3" s="1" t="s">
        <v>46</v>
      </c>
    </row>
    <row r="4">
      <c r="A4" s="2" t="s">
        <v>45</v>
      </c>
      <c r="B4" s="2"/>
    </row>
    <row r="5">
      <c r="B5" s="1" t="s">
        <v>44</v>
      </c>
      <c r="D5" s="1">
        <v>0.83716802524322897</v>
      </c>
      <c r="E5" s="1">
        <v>0.85570602156192477</v>
      </c>
      <c r="F5" s="1">
        <v>1.8537996318695765E-2</v>
      </c>
      <c r="G5" s="1">
        <f>F5/D5</f>
        <v>2.2143698468786808E-2</v>
      </c>
      <c r="I5" s="1">
        <v>0.66348213768745301</v>
      </c>
      <c r="J5" s="1">
        <v>0.660645011869608</v>
      </c>
      <c r="K5" s="1">
        <v>-2.8371258178449422E-3</v>
      </c>
      <c r="L5" s="1">
        <f>K5/I5</f>
        <v>-4.2761148442272447E-3</v>
      </c>
    </row>
    <row r="6">
      <c r="B6" s="1" t="s">
        <v>43</v>
      </c>
      <c r="D6" s="1">
        <v>0.80081985213381157</v>
      </c>
      <c r="E6" s="1">
        <v>0.84635092599370476</v>
      </c>
      <c r="F6" s="1">
        <v>4.5531073859893127E-2</v>
      </c>
      <c r="G6" s="1">
        <f>F6/D6</f>
        <v>5.6855575868372948E-2</v>
      </c>
      <c r="I6" s="1">
        <v>0.49944398109535726</v>
      </c>
      <c r="J6" s="1">
        <v>0.49513483458437585</v>
      </c>
      <c r="K6" s="1">
        <v>-4.3091465109813733E-3</v>
      </c>
      <c r="L6" s="1">
        <f>K6/I6</f>
        <v>-8.627887559142778E-3</v>
      </c>
    </row>
    <row r="7">
      <c r="B7" s="1" t="s">
        <v>42</v>
      </c>
      <c r="D7" s="1">
        <v>0.76859956236323856</v>
      </c>
      <c r="E7" s="1">
        <v>0.74033552151714077</v>
      </c>
      <c r="F7" s="1">
        <v>-2.8264040846097738E-2</v>
      </c>
      <c r="G7" s="1">
        <f>F7/D7</f>
        <v>-3.6773428232502958E-2</v>
      </c>
      <c r="I7" s="1">
        <v>0.32461835409721002</v>
      </c>
      <c r="J7" s="1">
        <v>0.29127917178452362</v>
      </c>
      <c r="K7" s="1">
        <v>-3.3339182312686434E-2</v>
      </c>
      <c r="L7" s="1">
        <f>K7/I7</f>
        <v>-0.10270270270270271</v>
      </c>
    </row>
    <row r="8">
      <c r="B8" s="1" t="s">
        <v>50</v>
      </c>
      <c r="D8" s="1">
        <v>0.38488344148041337</v>
      </c>
      <c r="E8" s="1">
        <v>0.33405431386685891</v>
      </c>
      <c r="F8" s="1">
        <v>-5.0829127613554431E-2</v>
      </c>
      <c r="G8" s="1">
        <f>F8/D8</f>
        <v>-0.13206369029035278</v>
      </c>
      <c r="I8" s="1">
        <v>0.10399522957662492</v>
      </c>
      <c r="J8" s="1">
        <v>5.6410256410256411E-2</v>
      </c>
      <c r="K8" s="1">
        <v>-4.7584973166368512E-2</v>
      </c>
      <c r="L8" s="1">
        <f>K8/I8</f>
        <v>-0.45756880733944955</v>
      </c>
    </row>
    <row r="9">
      <c r="B9" s="1" t="s">
        <v>49</v>
      </c>
      <c r="D9" s="1">
        <v>0.26227795193312436</v>
      </c>
      <c r="E9" s="1">
        <v>0.24466338259441708</v>
      </c>
      <c r="F9" s="1">
        <v>-1.7614569338707271E-2</v>
      </c>
      <c r="G9" s="1">
        <f>F9/D9</f>
        <v>-6.7159931701764375E-2</v>
      </c>
      <c r="I9" s="1">
        <v>3.859978121581497E-2</v>
      </c>
      <c r="J9" s="1">
        <v>3.1411157993436474E-2</v>
      </c>
      <c r="K9" s="1">
        <v>-7.1886232223784966E-3</v>
      </c>
      <c r="L9" s="1">
        <f>K9/I9</f>
        <v>-0.18623481781376519</v>
      </c>
    </row>
    <row r="11">
      <c r="A11" s="2" t="s">
        <v>5</v>
      </c>
      <c r="B11" s="2"/>
    </row>
    <row r="12">
      <c r="B12" s="1" t="s">
        <v>6</v>
      </c>
      <c r="D12" s="1">
        <v>0.59796312421913456</v>
      </c>
      <c r="E12" s="1">
        <v>0.61587097262711543</v>
      </c>
      <c r="F12" s="1">
        <v>1.7907848407980917E-2</v>
      </c>
      <c r="G12" s="1">
        <f>F12/D12</f>
        <v>2.9948081549955676E-2</v>
      </c>
      <c r="I12" s="1">
        <v>0.1699087687551836</v>
      </c>
      <c r="J12" s="1">
        <v>0.15136092889994723</v>
      </c>
      <c r="K12" s="1">
        <v>-1.8547839855236371E-2</v>
      </c>
      <c r="L12" s="1">
        <f>K12/I12</f>
        <v>-0.10916352340803194</v>
      </c>
    </row>
    <row r="13">
      <c r="B13" s="1" t="s">
        <v>7</v>
      </c>
      <c r="D13" s="1">
        <v>0.75478442177377314</v>
      </c>
      <c r="E13" s="1">
        <v>0.75091220492962996</v>
      </c>
      <c r="F13" s="1">
        <v>-3.8722168441432721E-3</v>
      </c>
      <c r="G13" s="1">
        <f>F13/D13</f>
        <v>-5.130228887134965E-3</v>
      </c>
      <c r="I13" s="1">
        <v>0.47549484601277431</v>
      </c>
      <c r="J13" s="1">
        <v>0.46347941567065071</v>
      </c>
      <c r="K13" s="1">
        <v>-1.201543034212357E-2</v>
      </c>
      <c r="L13" s="1">
        <f>K13/I13</f>
        <v>-2.5269317728421333E-2</v>
      </c>
    </row>
    <row r="14">
      <c r="B14" s="1" t="s">
        <v>41</v>
      </c>
      <c r="D14" s="1">
        <v>0.75772518080210383</v>
      </c>
      <c r="E14" s="1">
        <v>0.73668639053254437</v>
      </c>
      <c r="F14" s="1">
        <v>-2.1038790269559501E-2</v>
      </c>
      <c r="G14" s="1">
        <f>F14/D14</f>
        <v>-2.7765726681127985E-2</v>
      </c>
      <c r="I14" s="1">
        <v>0.71182548794489098</v>
      </c>
      <c r="J14" s="1">
        <v>0.69312776775463347</v>
      </c>
      <c r="K14" s="1">
        <v>-1.8697720190257505E-2</v>
      </c>
      <c r="L14" s="1">
        <f>K14/I14</f>
        <v>-2.6267281105990782E-2</v>
      </c>
    </row>
    <row r="15">
      <c r="B15" s="1" t="s">
        <v>40</v>
      </c>
      <c r="D15" s="1">
        <v>0.67145862552594671</v>
      </c>
      <c r="E15" s="1">
        <v>0.63218793828892006</v>
      </c>
      <c r="F15" s="1">
        <v>-3.9270687237026647E-2</v>
      </c>
      <c r="G15" s="1">
        <f>F15/D15</f>
        <v>-5.848563968668407E-2</v>
      </c>
      <c r="I15" s="1">
        <v>0.83373639661426846</v>
      </c>
      <c r="J15" s="1">
        <v>0.82587666263603388</v>
      </c>
      <c r="K15" s="1">
        <v>-7.8597339782345826E-3</v>
      </c>
      <c r="L15" s="1">
        <f>K15/I15</f>
        <v>-9.4271211022480053E-3</v>
      </c>
    </row>
    <row r="17">
      <c r="A17" s="2" t="s">
        <v>39</v>
      </c>
      <c r="B17" s="2"/>
    </row>
    <row r="18">
      <c r="B18" s="1" t="s">
        <v>38</v>
      </c>
      <c r="D18" s="1">
        <v>0.61535149101087305</v>
      </c>
      <c r="E18" s="1">
        <v>0.67160081817203143</v>
      </c>
      <c r="F18" s="1">
        <v>5.6249327161158359E-2</v>
      </c>
      <c r="G18" s="1">
        <f>F18/D18</f>
        <v>9.1410076976906937E-2</v>
      </c>
      <c r="I18" s="1">
        <v>0.47271085283493008</v>
      </c>
      <c r="J18" s="1">
        <v>0.47066907491754356</v>
      </c>
      <c r="K18" s="1">
        <v>-2.0417779173865242E-3</v>
      </c>
      <c r="L18" s="1">
        <f>K18/I18</f>
        <v>-4.319295622560013E-3</v>
      </c>
    </row>
    <row r="19">
      <c r="B19" s="1" t="s">
        <v>37</v>
      </c>
      <c r="D19" s="1">
        <v>0.706454635652078</v>
      </c>
      <c r="E19" s="1">
        <v>0.67911476132730675</v>
      </c>
      <c r="F19" s="1">
        <v>-2.7339874324771248E-2</v>
      </c>
      <c r="G19" s="1">
        <f>F19/D19</f>
        <v>-3.8700113135411385E-2</v>
      </c>
      <c r="I19" s="1">
        <v>0.35291755475241715</v>
      </c>
      <c r="J19" s="1">
        <v>0.32561084854662836</v>
      </c>
      <c r="K19" s="1">
        <v>-2.7306706205788775E-2</v>
      </c>
      <c r="L19" s="1">
        <f>K19/I19</f>
        <v>-7.7374179431072207E-2</v>
      </c>
    </row>
  </sheetData>
  <mergeCells count="5">
    <mergeCell ref="A4:B4"/>
    <mergeCell ref="A11:B11"/>
    <mergeCell ref="A17:B17"/>
    <mergeCell ref="D2:G2"/>
    <mergeCell ref="I2:L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D5:K19"/>
  <sheetViews>
    <sheetView tabSelected="true" topLeftCell="A4" workbookViewId="0">
      <selection activeCell="D16" sqref="D16:K17"/>
    </sheetView>
  </sheetViews>
  <sheetFormatPr defaultRowHeight="14.4"/>
  <cols>
    <col min="1" max="16384" width="8.88671875" style="1"/>
  </cols>
  <sheetData>
    <row r="5">
      <c r="D5" s="1">
        <f>LFPchge!D5-LFPchgeGithub!D5</f>
        <v>-8.8517830996629465E-3</v>
      </c>
      <c r="E5" s="1">
        <f>LFPchge!E5-LFPchgeGithub!E5</f>
        <v>-1.2503904459708393E-2</v>
      </c>
      <c r="F5" s="1">
        <f>LFPchge!F5-LFPchgeGithub!F5</f>
        <v>-3.6521213600454183E-3</v>
      </c>
      <c r="I5" s="1">
        <f>LFPchge!I5-LFPchgeGithub!I5</f>
        <v>2.3557307479430412E-2</v>
      </c>
      <c r="J5" s="1">
        <f>LFPchge!J5-LFPchgeGithub!J5</f>
        <v>2.075940945678989E-2</v>
      </c>
      <c r="K5" s="1">
        <f>LFPchge!K5-LFPchgeGithub!K5</f>
        <v>-2.7978980226405371E-3</v>
      </c>
    </row>
    <row r="6">
      <c r="D6" s="1">
        <f>LFPchge!D6-LFPchgeGithub!D6</f>
        <v>-9.1301014412907833E-3</v>
      </c>
      <c r="E6" s="1">
        <f>LFPchge!E6-LFPchgeGithub!E6</f>
        <v>-1.0709190074960517E-2</v>
      </c>
      <c r="F6" s="1">
        <f>LFPchge!F6-LFPchgeGithub!F6</f>
        <v>-1.5790886336696716E-3</v>
      </c>
      <c r="I6" s="1">
        <f>LFPchge!I6-LFPchgeGithub!I6</f>
        <v>3.9903427733817387E-2</v>
      </c>
      <c r="J6" s="1">
        <f>LFPchge!J6-LFPchgeGithub!J6</f>
        <v>3.618605182288287E-2</v>
      </c>
      <c r="K6" s="1">
        <f>LFPchge!K6-LFPchgeGithub!K6</f>
        <v>-3.7173759109345225E-3</v>
      </c>
    </row>
    <row r="7">
      <c r="D7" s="1">
        <f>LFPchge!D7-LFPchgeGithub!D7</f>
        <v>-1.2998282070600276E-2</v>
      </c>
      <c r="E7" s="1">
        <f>LFPchge!E7-LFPchgeGithub!E7</f>
        <v>-1.2854954530400975E-2</v>
      </c>
      <c r="F7" s="1">
        <f>LFPchge!F7-LFPchgeGithub!F7</f>
        <v>1.433275401992451E-4</v>
      </c>
      <c r="I7" s="1">
        <f>LFPchge!I7-LFPchgeGithub!I7</f>
        <v>3.5180421055895861E-2</v>
      </c>
      <c r="J7" s="1">
        <f>LFPchge!J7-LFPchgeGithub!J7</f>
        <v>4.4678833464820211E-2</v>
      </c>
      <c r="K7" s="1">
        <f>LFPchge!K7-LFPchgeGithub!K7</f>
        <v>9.498412408924406E-3</v>
      </c>
    </row>
    <row r="8">
      <c r="D8" s="1">
        <f>LFPchge!D8-LFPchgeGithub!D8</f>
        <v>-1.5643465418175184E-2</v>
      </c>
      <c r="E8" s="1">
        <f>LFPchge!E8-LFPchgeGithub!E8</f>
        <v>-1.0595307283974398E-2</v>
      </c>
      <c r="F8" s="1">
        <f>LFPchge!F8-LFPchgeGithub!F8</f>
        <v>5.0481581342007517E-3</v>
      </c>
      <c r="I8" s="1">
        <f>LFPchge!I8-LFPchgeGithub!I8</f>
        <v>7.3461977257144317E-3</v>
      </c>
      <c r="J8" s="1">
        <f>LFPchge!J8-LFPchgeGithub!J8</f>
        <v>3.0649263874019568E-2</v>
      </c>
      <c r="K8" s="1">
        <f>LFPchge!K8-LFPchgeGithub!K8</f>
        <v>2.3303066148305143E-2</v>
      </c>
    </row>
    <row r="9">
      <c r="D9" s="1">
        <f>LFPchge!D9-LFPchgeGithub!D9</f>
        <v>-1.3114694216501077E-2</v>
      </c>
      <c r="E9" s="1">
        <f>LFPchge!E9-LFPchgeGithub!E9</f>
        <v>-1.7813252434506349E-2</v>
      </c>
      <c r="F9" s="1">
        <f>LFPchge!F9-LFPchgeGithub!F9</f>
        <v>-4.6985582180052617E-3</v>
      </c>
      <c r="I9" s="1">
        <f>LFPchge!I9-LFPchgeGithub!I9</f>
        <v>-8.0899458083480875E-3</v>
      </c>
      <c r="J9" s="1">
        <f>LFPchge!J9-LFPchgeGithub!J9</f>
        <v>-4.5143294105380385E-3</v>
      </c>
      <c r="K9" s="1">
        <f>LFPchge!K9-LFPchgeGithub!K9</f>
        <v>3.5756163978100503E-3</v>
      </c>
    </row>
    <row r="12">
      <c r="D12" s="1">
        <f>LFPchge!D12-LFPchgeGithub!D12</f>
        <v>-1.5887742086788559E-2</v>
      </c>
      <c r="E12" s="1">
        <f>LFPchge!E12-LFPchgeGithub!E12</f>
        <v>-1.9839452642305799E-2</v>
      </c>
      <c r="F12" s="1">
        <f>LFPchge!F12-LFPchgeGithub!F12</f>
        <v>-3.9517105555172318E-3</v>
      </c>
      <c r="I12" s="1">
        <f>LFPchge!I12-LFPchgeGithub!I12</f>
        <v>3.41554226796279E-2</v>
      </c>
      <c r="J12" s="1">
        <f>LFPchge!J12-LFPchgeGithub!J12</f>
        <v>3.4756248955906899E-2</v>
      </c>
      <c r="K12" s="1">
        <f>LFPchge!K12-LFPchgeGithub!K12</f>
        <v>6.0082627627900884E-4</v>
      </c>
    </row>
    <row r="13">
      <c r="D13" s="1">
        <f>LFPchge!D13-LFPchgeGithub!D13</f>
        <v>-1.6114288044204006E-2</v>
      </c>
      <c r="E13" s="1">
        <f>LFPchge!E13-LFPchgeGithub!E13</f>
        <v>-1.5399574914771064E-2</v>
      </c>
      <c r="F13" s="1">
        <f>LFPchge!F13-LFPchgeGithub!F13</f>
        <v>7.1471312943301949E-4</v>
      </c>
      <c r="I13" s="1">
        <f>LFPchge!I13-LFPchgeGithub!I13</f>
        <v>1.6735573073711318E-2</v>
      </c>
      <c r="J13" s="1">
        <f>LFPchge!J13-LFPchgeGithub!J13</f>
        <v>3.1105421874475625E-2</v>
      </c>
      <c r="K13" s="1">
        <f>LFPchge!K13-LFPchgeGithub!K13</f>
        <v>1.4369848800764286E-2</v>
      </c>
    </row>
    <row r="14">
      <c r="D14" s="1">
        <f>LFPchge!D14-LFPchgeGithub!D14</f>
        <v>-2.2575698877109751E-3</v>
      </c>
      <c r="E14" s="1">
        <f>LFPchge!E14-LFPchgeGithub!E14</f>
        <v>-2.880933336126934E-3</v>
      </c>
      <c r="F14" s="1">
        <f>LFPchge!F14-LFPchgeGithub!F14</f>
        <v>-6.2336344841592076E-4</v>
      </c>
      <c r="I14" s="1">
        <f>LFPchge!I14-LFPchgeGithub!I14</f>
        <v>1.7005573599925161E-2</v>
      </c>
      <c r="J14" s="1">
        <f>LFPchge!J14-LFPchgeGithub!J14</f>
        <v>1.7735511881880384E-2</v>
      </c>
      <c r="K14" s="1">
        <f>LFPchge!K14-LFPchgeGithub!K14</f>
        <v>7.2993828195514962E-4</v>
      </c>
    </row>
    <row r="15">
      <c r="D15" s="1">
        <f>LFPchge!D15-LFPchgeGithub!D15</f>
        <v>-1.5979983482463656E-3</v>
      </c>
      <c r="E15" s="1">
        <f>LFPchge!E15-LFPchgeGithub!E15</f>
        <v>8.0559641501043444E-3</v>
      </c>
      <c r="F15" s="1">
        <f>LFPchge!F15-LFPchgeGithub!F15</f>
        <v>9.6539624983506891E-3</v>
      </c>
      <c r="I15" s="1">
        <f>LFPchge!I15-LFPchgeGithub!I15</f>
        <v>3.800695373862073E-3</v>
      </c>
      <c r="J15" s="1">
        <f>LFPchge!J15-LFPchgeGithub!J15</f>
        <v>-6.1437249505739144E-3</v>
      </c>
      <c r="K15" s="1">
        <f>LFPchge!K15-LFPchgeGithub!K15</f>
        <v>-9.9444203244360412E-3</v>
      </c>
    </row>
    <row r="18">
      <c r="D18" s="1">
        <f>LFPchge!D18-LFPchgeGithub!D18</f>
        <v>2.1368535124376864E-2</v>
      </c>
      <c r="E18" s="1">
        <f>LFPchge!E18-LFPchgeGithub!E18</f>
        <v>8.242370328458648E-3</v>
      </c>
      <c r="F18" s="1">
        <f>LFPchge!F18-LFPchgeGithub!F18</f>
        <v>-1.3126164795918244E-2</v>
      </c>
      <c r="I18" s="1">
        <f>LFPchge!I18-LFPchgeGithub!I18</f>
        <v>2.5181576772218772E-2</v>
      </c>
      <c r="J18" s="1">
        <f>LFPchge!J18-LFPchgeGithub!J18</f>
        <v>2.8909411003886221E-2</v>
      </c>
      <c r="K18" s="1">
        <f>LFPchge!K18-LFPchgeGithub!K18</f>
        <v>3.7278342316674211E-3</v>
      </c>
    </row>
    <row r="19">
      <c r="D19" s="1">
        <f>LFPchge!D19-LFPchgeGithub!D19</f>
        <v>-2.3887419693708556E-2</v>
      </c>
      <c r="E19" s="1">
        <f>LFPchge!E19-LFPchgeGithub!E19</f>
        <v>-2.8401207751654334E-2</v>
      </c>
      <c r="F19" s="1">
        <f>LFPchge!F19-LFPchgeGithub!F19</f>
        <v>-4.5137880579457744E-3</v>
      </c>
      <c r="I19" s="1">
        <f>LFPchge!I19-LFPchgeGithub!I19</f>
        <v>6.5659715165053978E-3</v>
      </c>
      <c r="J19" s="1">
        <f>LFPchge!J19-LFPchgeGithub!J19</f>
        <v>6.7132832432202361E-3</v>
      </c>
      <c r="K19" s="1">
        <f>LFPchge!K19-LFPchgeGithub!K19</f>
        <v>1.4731172671486603E-4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CounterfGap</vt:lpstr>
      <vt:lpstr>CounterfGapGithub</vt:lpstr>
      <vt:lpstr>CounterfGapCompare</vt:lpstr>
      <vt:lpstr>CounterfBehav</vt:lpstr>
      <vt:lpstr>CounterfBehavGithub</vt:lpstr>
      <vt:lpstr>CounterfBehavCompare</vt:lpstr>
      <vt:lpstr>CondCovchge</vt:lpstr>
      <vt:lpstr>CondCovchgeGithub</vt:lpstr>
      <vt:lpstr>CondCovchgeCompare</vt:lpstr>
      <vt:lpstr>LFPchge</vt:lpstr>
      <vt:lpstr>LFPchgeGithub</vt:lpstr>
      <vt:lpstr>LFPchgeCompare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Суворов</cp:lastModifiedBy>
  <dcterms:modified xsi:type="dcterms:W3CDTF">2021-09-27T23:55:27Z</dcterms:modified>
</cp:coreProperties>
</file>