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nderequity\Tables\"/>
    </mc:Choice>
  </mc:AlternateContent>
  <xr:revisionPtr revIDLastSave="0" documentId="8_{423408DD-3FE5-43F5-9274-B121ECC76147}" xr6:coauthVersionLast="47" xr6:coauthVersionMax="47" xr10:uidLastSave="{00000000-0000-0000-0000-000000000000}"/>
  <bookViews>
    <workbookView xWindow="-108" yWindow="-108" windowWidth="19416" windowHeight="10416" activeTab="11" xr2:uid="{00000000-000D-0000-FFFF-FFFF00000000}"/>
  </bookViews>
  <sheets>
    <sheet name="CounterfGap" sheetId="1" r:id="rId1"/>
    <sheet name="CounterfGapGithub" sheetId="5" r:id="rId2"/>
    <sheet name="CounterfGapCompare" sheetId="6" r:id="rId3"/>
    <sheet name="CounterfBehav" sheetId="2" r:id="rId4"/>
    <sheet name="CounterfBehavGithub" sheetId="7" r:id="rId5"/>
    <sheet name="CounterfBehavCompare" sheetId="8" r:id="rId6"/>
    <sheet name="CondCovchge" sheetId="3" r:id="rId7"/>
    <sheet name="CondCovchgeGithub" sheetId="9" r:id="rId8"/>
    <sheet name="CondCovchgeCompare" sheetId="10" r:id="rId9"/>
    <sheet name="LFPchge" sheetId="4" r:id="rId10"/>
    <sheet name="LFPchgeGithub" sheetId="11" r:id="rId11"/>
    <sheet name="LFPchgeCompare" sheetId="12" r:id="rId1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2" l="1"/>
  <c r="J19" i="12"/>
  <c r="I19" i="12"/>
  <c r="F19" i="12"/>
  <c r="E19" i="12"/>
  <c r="D19" i="12"/>
  <c r="K18" i="12"/>
  <c r="J18" i="12"/>
  <c r="I18" i="12"/>
  <c r="F18" i="12"/>
  <c r="E18" i="12"/>
  <c r="D18" i="12"/>
  <c r="K15" i="12"/>
  <c r="J15" i="12"/>
  <c r="I15" i="12"/>
  <c r="F15" i="12"/>
  <c r="E15" i="12"/>
  <c r="D15" i="12"/>
  <c r="K14" i="12"/>
  <c r="J14" i="12"/>
  <c r="I14" i="12"/>
  <c r="F14" i="12"/>
  <c r="E14" i="12"/>
  <c r="D14" i="12"/>
  <c r="K13" i="12"/>
  <c r="J13" i="12"/>
  <c r="I13" i="12"/>
  <c r="F13" i="12"/>
  <c r="E13" i="12"/>
  <c r="D13" i="12"/>
  <c r="K12" i="12"/>
  <c r="J12" i="12"/>
  <c r="I12" i="12"/>
  <c r="F12" i="12"/>
  <c r="E12" i="12"/>
  <c r="D12" i="12"/>
  <c r="K9" i="12"/>
  <c r="J9" i="12"/>
  <c r="I9" i="12"/>
  <c r="F9" i="12"/>
  <c r="E9" i="12"/>
  <c r="D9" i="12"/>
  <c r="K8" i="12"/>
  <c r="J8" i="12"/>
  <c r="I8" i="12"/>
  <c r="F8" i="12"/>
  <c r="E8" i="12"/>
  <c r="D8" i="12"/>
  <c r="K7" i="12"/>
  <c r="J7" i="12"/>
  <c r="I7" i="12"/>
  <c r="F7" i="12"/>
  <c r="E7" i="12"/>
  <c r="D7" i="12"/>
  <c r="K6" i="12"/>
  <c r="J6" i="12"/>
  <c r="I6" i="12"/>
  <c r="F6" i="12"/>
  <c r="E6" i="12"/>
  <c r="D6" i="12"/>
  <c r="K5" i="12"/>
  <c r="J5" i="12"/>
  <c r="I5" i="12"/>
  <c r="F5" i="12"/>
  <c r="E5" i="12"/>
  <c r="D5" i="12"/>
  <c r="L19" i="11"/>
  <c r="G19" i="11"/>
  <c r="L18" i="11"/>
  <c r="G18" i="11"/>
  <c r="L15" i="11"/>
  <c r="G15" i="11"/>
  <c r="L14" i="11"/>
  <c r="G14" i="11"/>
  <c r="L13" i="11"/>
  <c r="G13" i="11"/>
  <c r="L12" i="11"/>
  <c r="G12" i="11"/>
  <c r="L9" i="11"/>
  <c r="G9" i="11"/>
  <c r="L8" i="11"/>
  <c r="G8" i="11"/>
  <c r="L7" i="11"/>
  <c r="G7" i="11"/>
  <c r="L6" i="11"/>
  <c r="G6" i="11"/>
  <c r="L5" i="11"/>
  <c r="G5" i="11"/>
  <c r="K17" i="10"/>
  <c r="J17" i="10"/>
  <c r="I17" i="10"/>
  <c r="F17" i="10"/>
  <c r="E17" i="10"/>
  <c r="D17" i="10"/>
  <c r="K16" i="10"/>
  <c r="J16" i="10"/>
  <c r="I16" i="10"/>
  <c r="F16" i="10"/>
  <c r="E16" i="10"/>
  <c r="D16" i="10"/>
  <c r="K13" i="10"/>
  <c r="J13" i="10"/>
  <c r="I13" i="10"/>
  <c r="F13" i="10"/>
  <c r="E13" i="10"/>
  <c r="D13" i="10"/>
  <c r="K12" i="10"/>
  <c r="J12" i="10"/>
  <c r="I12" i="10"/>
  <c r="F12" i="10"/>
  <c r="E12" i="10"/>
  <c r="D12" i="10"/>
  <c r="K11" i="10"/>
  <c r="J11" i="10"/>
  <c r="I11" i="10"/>
  <c r="F11" i="10"/>
  <c r="E11" i="10"/>
  <c r="D11" i="10"/>
  <c r="K10" i="10"/>
  <c r="J10" i="10"/>
  <c r="I10" i="10"/>
  <c r="F10" i="10"/>
  <c r="E10" i="10"/>
  <c r="D10" i="10"/>
  <c r="K7" i="10"/>
  <c r="J7" i="10"/>
  <c r="I7" i="10"/>
  <c r="F7" i="10"/>
  <c r="E7" i="10"/>
  <c r="D7" i="10"/>
  <c r="K6" i="10"/>
  <c r="J6" i="10"/>
  <c r="I6" i="10"/>
  <c r="F6" i="10"/>
  <c r="E6" i="10"/>
  <c r="D6" i="10"/>
  <c r="K5" i="10"/>
  <c r="J5" i="10"/>
  <c r="I5" i="10"/>
  <c r="F5" i="10"/>
  <c r="E5" i="10"/>
  <c r="D5" i="10"/>
  <c r="L17" i="9"/>
  <c r="G17" i="9"/>
  <c r="L16" i="9"/>
  <c r="G16" i="9"/>
  <c r="L13" i="9"/>
  <c r="G13" i="9"/>
  <c r="L12" i="9"/>
  <c r="G12" i="9"/>
  <c r="L11" i="9"/>
  <c r="G11" i="9"/>
  <c r="L10" i="9"/>
  <c r="G10" i="9"/>
  <c r="L7" i="9"/>
  <c r="G7" i="9"/>
  <c r="L6" i="9"/>
  <c r="G6" i="9"/>
  <c r="L5" i="9"/>
  <c r="G5" i="9"/>
  <c r="U23" i="8"/>
  <c r="T23" i="8"/>
  <c r="S23" i="8"/>
  <c r="R23" i="8"/>
  <c r="Q23" i="8"/>
  <c r="P23" i="8"/>
  <c r="O23" i="8"/>
  <c r="N23" i="8"/>
  <c r="M23" i="8"/>
  <c r="U22" i="8"/>
  <c r="T22" i="8"/>
  <c r="S22" i="8"/>
  <c r="R22" i="8"/>
  <c r="Q22" i="8"/>
  <c r="P22" i="8"/>
  <c r="O22" i="8"/>
  <c r="N22" i="8"/>
  <c r="M22" i="8"/>
  <c r="U21" i="8"/>
  <c r="T21" i="8"/>
  <c r="S21" i="8"/>
  <c r="R21" i="8"/>
  <c r="Q21" i="8"/>
  <c r="P21" i="8"/>
  <c r="O21" i="8"/>
  <c r="N21" i="8"/>
  <c r="M21" i="8"/>
  <c r="U20" i="8"/>
  <c r="T20" i="8"/>
  <c r="S20" i="8"/>
  <c r="R20" i="8"/>
  <c r="Q20" i="8"/>
  <c r="P20" i="8"/>
  <c r="O20" i="8"/>
  <c r="N20" i="8"/>
  <c r="M20" i="8"/>
  <c r="U19" i="8"/>
  <c r="T19" i="8"/>
  <c r="S19" i="8"/>
  <c r="R19" i="8"/>
  <c r="Q19" i="8"/>
  <c r="P19" i="8"/>
  <c r="O19" i="8"/>
  <c r="N19" i="8"/>
  <c r="M19" i="8"/>
  <c r="U18" i="8"/>
  <c r="T18" i="8"/>
  <c r="S18" i="8"/>
  <c r="R18" i="8"/>
  <c r="Q18" i="8"/>
  <c r="P18" i="8"/>
  <c r="O18" i="8"/>
  <c r="N18" i="8"/>
  <c r="M18" i="8"/>
  <c r="U15" i="8"/>
  <c r="T15" i="8"/>
  <c r="S15" i="8"/>
  <c r="R15" i="8"/>
  <c r="Q15" i="8"/>
  <c r="P15" i="8"/>
  <c r="O15" i="8"/>
  <c r="N15" i="8"/>
  <c r="M15" i="8"/>
  <c r="U13" i="8"/>
  <c r="T13" i="8"/>
  <c r="S13" i="8"/>
  <c r="R13" i="8"/>
  <c r="Q13" i="8"/>
  <c r="P13" i="8"/>
  <c r="O13" i="8"/>
  <c r="N13" i="8"/>
  <c r="M13" i="8"/>
  <c r="U12" i="8"/>
  <c r="T12" i="8"/>
  <c r="S12" i="8"/>
  <c r="R12" i="8"/>
  <c r="Q12" i="8"/>
  <c r="P12" i="8"/>
  <c r="O12" i="8"/>
  <c r="N12" i="8"/>
  <c r="M12" i="8"/>
  <c r="U10" i="8"/>
  <c r="T10" i="8"/>
  <c r="S10" i="8"/>
  <c r="R10" i="8"/>
  <c r="Q10" i="8"/>
  <c r="P10" i="8"/>
  <c r="O10" i="8"/>
  <c r="N10" i="8"/>
  <c r="M10" i="8"/>
  <c r="U9" i="8"/>
  <c r="T9" i="8"/>
  <c r="S9" i="8"/>
  <c r="R9" i="8"/>
  <c r="Q9" i="8"/>
  <c r="P9" i="8"/>
  <c r="O9" i="8"/>
  <c r="N9" i="8"/>
  <c r="M9" i="8"/>
  <c r="U7" i="8"/>
  <c r="T7" i="8"/>
  <c r="S7" i="8"/>
  <c r="R7" i="8"/>
  <c r="Q7" i="8"/>
  <c r="P7" i="8"/>
  <c r="O7" i="8"/>
  <c r="N7" i="8"/>
  <c r="M7" i="8"/>
  <c r="U6" i="8"/>
  <c r="T6" i="8"/>
  <c r="S6" i="8"/>
  <c r="R6" i="8"/>
  <c r="Q6" i="8"/>
  <c r="P6" i="8"/>
  <c r="O6" i="8"/>
  <c r="N6" i="8"/>
  <c r="M6" i="8"/>
  <c r="U17" i="7"/>
  <c r="K17" i="7" s="1"/>
  <c r="T17" i="7"/>
  <c r="S17" i="7"/>
  <c r="R17" i="7"/>
  <c r="Q17" i="7"/>
  <c r="G17" i="7" s="1"/>
  <c r="P17" i="7"/>
  <c r="O17" i="7"/>
  <c r="N17" i="7"/>
  <c r="M17" i="7"/>
  <c r="C17" i="7" s="1"/>
  <c r="J17" i="7"/>
  <c r="I17" i="7"/>
  <c r="H17" i="7"/>
  <c r="F17" i="7"/>
  <c r="E17" i="7"/>
  <c r="D17" i="7"/>
  <c r="K15" i="7"/>
  <c r="J15" i="7"/>
  <c r="I15" i="7"/>
  <c r="H15" i="7"/>
  <c r="G15" i="7"/>
  <c r="F15" i="7"/>
  <c r="E15" i="7"/>
  <c r="D15" i="7"/>
  <c r="C15" i="7"/>
  <c r="K13" i="7"/>
  <c r="J13" i="7"/>
  <c r="I13" i="7"/>
  <c r="H13" i="7"/>
  <c r="G13" i="7"/>
  <c r="F13" i="7"/>
  <c r="E13" i="7"/>
  <c r="D13" i="7"/>
  <c r="C13" i="7"/>
  <c r="K12" i="7"/>
  <c r="J12" i="7"/>
  <c r="I12" i="7"/>
  <c r="H12" i="7"/>
  <c r="G12" i="7"/>
  <c r="F12" i="7"/>
  <c r="E12" i="7"/>
  <c r="D12" i="7"/>
  <c r="C12" i="7"/>
  <c r="K10" i="7"/>
  <c r="J10" i="7"/>
  <c r="I10" i="7"/>
  <c r="H10" i="7"/>
  <c r="G10" i="7"/>
  <c r="F10" i="7"/>
  <c r="E10" i="7"/>
  <c r="D10" i="7"/>
  <c r="C10" i="7"/>
  <c r="K9" i="7"/>
  <c r="J9" i="7"/>
  <c r="I9" i="7"/>
  <c r="H9" i="7"/>
  <c r="G9" i="7"/>
  <c r="F9" i="7"/>
  <c r="E9" i="7"/>
  <c r="D9" i="7"/>
  <c r="C9" i="7"/>
  <c r="K7" i="7"/>
  <c r="J7" i="7"/>
  <c r="I7" i="7"/>
  <c r="H7" i="7"/>
  <c r="G7" i="7"/>
  <c r="F7" i="7"/>
  <c r="E7" i="7"/>
  <c r="D7" i="7"/>
  <c r="C7" i="7"/>
  <c r="K6" i="7"/>
  <c r="J6" i="7"/>
  <c r="I6" i="7"/>
  <c r="H6" i="7"/>
  <c r="G6" i="7"/>
  <c r="F6" i="7"/>
  <c r="E6" i="7"/>
  <c r="D6" i="7"/>
  <c r="C6" i="7"/>
  <c r="K25" i="6"/>
  <c r="J25" i="6"/>
  <c r="I25" i="6"/>
  <c r="H25" i="6"/>
  <c r="G25" i="6"/>
  <c r="F25" i="6"/>
  <c r="E25" i="6"/>
  <c r="D25" i="6"/>
  <c r="C25" i="6"/>
  <c r="K24" i="6"/>
  <c r="J24" i="6"/>
  <c r="I24" i="6"/>
  <c r="H24" i="6"/>
  <c r="G24" i="6"/>
  <c r="F24" i="6"/>
  <c r="E24" i="6"/>
  <c r="D24" i="6"/>
  <c r="C24" i="6"/>
  <c r="K23" i="6"/>
  <c r="J23" i="6"/>
  <c r="I23" i="6"/>
  <c r="H23" i="6"/>
  <c r="G23" i="6"/>
  <c r="F23" i="6"/>
  <c r="E23" i="6"/>
  <c r="D23" i="6"/>
  <c r="C23" i="6"/>
  <c r="K21" i="6"/>
  <c r="J21" i="6"/>
  <c r="I21" i="6"/>
  <c r="H21" i="6"/>
  <c r="G21" i="6"/>
  <c r="F21" i="6"/>
  <c r="E21" i="6"/>
  <c r="D21" i="6"/>
  <c r="C21" i="6"/>
  <c r="K20" i="6"/>
  <c r="J20" i="6"/>
  <c r="I20" i="6"/>
  <c r="H20" i="6"/>
  <c r="G20" i="6"/>
  <c r="F20" i="6"/>
  <c r="E20" i="6"/>
  <c r="D20" i="6"/>
  <c r="C20" i="6"/>
  <c r="K18" i="6"/>
  <c r="J18" i="6"/>
  <c r="I18" i="6"/>
  <c r="H18" i="6"/>
  <c r="G18" i="6"/>
  <c r="F18" i="6"/>
  <c r="E18" i="6"/>
  <c r="D18" i="6"/>
  <c r="C18" i="6"/>
  <c r="K17" i="6"/>
  <c r="J17" i="6"/>
  <c r="I17" i="6"/>
  <c r="H17" i="6"/>
  <c r="G17" i="6"/>
  <c r="F17" i="6"/>
  <c r="E17" i="6"/>
  <c r="D17" i="6"/>
  <c r="C17" i="6"/>
  <c r="K16" i="6"/>
  <c r="J16" i="6"/>
  <c r="I16" i="6"/>
  <c r="H16" i="6"/>
  <c r="G16" i="6"/>
  <c r="F16" i="6"/>
  <c r="E16" i="6"/>
  <c r="D16" i="6"/>
  <c r="C16" i="6"/>
  <c r="K14" i="6"/>
  <c r="J14" i="6"/>
  <c r="I14" i="6"/>
  <c r="H14" i="6"/>
  <c r="G14" i="6"/>
  <c r="F14" i="6"/>
  <c r="E14" i="6"/>
  <c r="D14" i="6"/>
  <c r="C14" i="6"/>
  <c r="K13" i="6"/>
  <c r="J13" i="6"/>
  <c r="I13" i="6"/>
  <c r="H13" i="6"/>
  <c r="G13" i="6"/>
  <c r="F13" i="6"/>
  <c r="E13" i="6"/>
  <c r="D13" i="6"/>
  <c r="C13" i="6"/>
  <c r="K12" i="6"/>
  <c r="J12" i="6"/>
  <c r="I12" i="6"/>
  <c r="H12" i="6"/>
  <c r="G12" i="6"/>
  <c r="F12" i="6"/>
  <c r="E12" i="6"/>
  <c r="D12" i="6"/>
  <c r="C12" i="6"/>
  <c r="K11" i="6"/>
  <c r="J11" i="6"/>
  <c r="I11" i="6"/>
  <c r="H11" i="6"/>
  <c r="G11" i="6"/>
  <c r="F11" i="6"/>
  <c r="E11" i="6"/>
  <c r="D11" i="6"/>
  <c r="C11" i="6"/>
  <c r="K9" i="6"/>
  <c r="J9" i="6"/>
  <c r="I9" i="6"/>
  <c r="H9" i="6"/>
  <c r="G9" i="6"/>
  <c r="F9" i="6"/>
  <c r="E9" i="6"/>
  <c r="D9" i="6"/>
  <c r="C9" i="6"/>
  <c r="K8" i="6"/>
  <c r="J8" i="6"/>
  <c r="I8" i="6"/>
  <c r="H8" i="6"/>
  <c r="G8" i="6"/>
  <c r="F8" i="6"/>
  <c r="E8" i="6"/>
  <c r="D8" i="6"/>
  <c r="C8" i="6"/>
  <c r="K7" i="6"/>
  <c r="J7" i="6"/>
  <c r="I7" i="6"/>
  <c r="H7" i="6"/>
  <c r="G7" i="6"/>
  <c r="F7" i="6"/>
  <c r="E7" i="6"/>
  <c r="D7" i="6"/>
  <c r="C7" i="6"/>
  <c r="K5" i="6"/>
  <c r="J5" i="6"/>
  <c r="I5" i="6"/>
  <c r="H5" i="6"/>
  <c r="G5" i="6"/>
  <c r="F5" i="6"/>
  <c r="E5" i="6"/>
  <c r="D5" i="6"/>
  <c r="C5" i="6"/>
</calcChain>
</file>

<file path=xl/sharedStrings.xml><?xml version="1.0" encoding="utf-8"?>
<sst xmlns="http://schemas.openxmlformats.org/spreadsheetml/2006/main" count="96" uniqueCount="51">
  <si>
    <t>Total Gender  Gap</t>
  </si>
  <si>
    <t>By Terciles</t>
  </si>
  <si>
    <t>Tercile 1</t>
  </si>
  <si>
    <t>Tercile 2</t>
  </si>
  <si>
    <t>Tercile 3</t>
  </si>
  <si>
    <t>By Schooling</t>
  </si>
  <si>
    <t>No HS</t>
  </si>
  <si>
    <t>Some HS</t>
  </si>
  <si>
    <t>HS Grad</t>
  </si>
  <si>
    <t>College Grad</t>
  </si>
  <si>
    <t>By Yrs. Of Formal Exp.</t>
  </si>
  <si>
    <t>Less than 10 years</t>
  </si>
  <si>
    <t>11-20 years</t>
  </si>
  <si>
    <t>20+ years</t>
  </si>
  <si>
    <t>By marital status</t>
  </si>
  <si>
    <t>single</t>
  </si>
  <si>
    <t>married</t>
  </si>
  <si>
    <t>By Number of Children</t>
  </si>
  <si>
    <t>No Children</t>
  </si>
  <si>
    <t>1-2 Children</t>
  </si>
  <si>
    <t>3 or more Children</t>
  </si>
  <si>
    <t>Old System</t>
  </si>
  <si>
    <t>2008 reform</t>
  </si>
  <si>
    <t>Equal retirement age</t>
  </si>
  <si>
    <t>Contribution split</t>
  </si>
  <si>
    <t>Extra spousal contribution</t>
  </si>
  <si>
    <t>Gender neutral life tables</t>
  </si>
  <si>
    <t>Reform without child bonus</t>
  </si>
  <si>
    <t>Reform without divorce rule</t>
  </si>
  <si>
    <t>All features</t>
  </si>
  <si>
    <t>System Costs</t>
  </si>
  <si>
    <t>Household Assets</t>
  </si>
  <si>
    <t>Women</t>
  </si>
  <si>
    <t>Men</t>
  </si>
  <si>
    <t>Pension Assets</t>
  </si>
  <si>
    <t>Years Contributed</t>
  </si>
  <si>
    <t>Pre-retirement LFP</t>
  </si>
  <si>
    <t>Married</t>
  </si>
  <si>
    <t>Single</t>
  </si>
  <si>
    <t>By Marital Status</t>
  </si>
  <si>
    <t>College Graduate</t>
  </si>
  <si>
    <t>HS Graduate</t>
  </si>
  <si>
    <t>60-64</t>
  </si>
  <si>
    <t>55-59</t>
  </si>
  <si>
    <t>50-54</t>
  </si>
  <si>
    <t xml:space="preserve"> By Age</t>
  </si>
  <si>
    <t>%$\Delta$</t>
  </si>
  <si>
    <t>$\Delta$</t>
  </si>
  <si>
    <t>Old system</t>
  </si>
  <si>
    <t>70-74</t>
  </si>
  <si>
    <t>65-69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</si>
</sst>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N25"/>
  <sheetViews>
    <sheetView workbookViewId="0"/>
  </sheetViews>
  <sheetFormatPr defaultRowHeight="14.4" x14ac:dyDescent="0.3"/>
  <sheetData>
    <row r="5" spans="3:14" x14ac:dyDescent="0.3">
      <c r="C5">
        <v>0.42716991901397705</v>
      </c>
      <c r="D5">
        <v>0.21416965126991272</v>
      </c>
      <c r="E5">
        <v>0.10260862112045288</v>
      </c>
      <c r="F5">
        <v>0.19231784343719482</v>
      </c>
      <c r="G5">
        <v>0.20229765772819519</v>
      </c>
      <c r="H5">
        <v>0.18679343163967133</v>
      </c>
      <c r="I5">
        <v>0.251079261302948</v>
      </c>
      <c r="J5">
        <v>0.23475804924964905</v>
      </c>
      <c r="K5">
        <v>1.7092414200305939E-2</v>
      </c>
      <c r="L5">
        <v>0.20541541278362274</v>
      </c>
      <c r="M5">
        <v>0.24694418907165527</v>
      </c>
      <c r="N5">
        <v>0.27737519145011902</v>
      </c>
    </row>
    <row r="7" spans="3:14" x14ac:dyDescent="0.3">
      <c r="C7">
        <v>0.89257359504699707</v>
      </c>
      <c r="D7">
        <v>8.213486522436142E-2</v>
      </c>
      <c r="E7">
        <v>4.4544585049152374E-2</v>
      </c>
      <c r="F7">
        <v>3.4257356077432632E-2</v>
      </c>
      <c r="G7">
        <v>4.4032968580722809E-2</v>
      </c>
      <c r="H7">
        <v>5.9261694550514221E-2</v>
      </c>
      <c r="I7">
        <v>-1.5808116644620895E-2</v>
      </c>
      <c r="J7">
        <v>6.1662603169679642E-2</v>
      </c>
      <c r="K7">
        <v>-2.5067947804927826E-2</v>
      </c>
    </row>
    <row r="8" spans="3:14" x14ac:dyDescent="0.3">
      <c r="C8">
        <v>0.48724791407585144</v>
      </c>
      <c r="D8">
        <v>0.17282195389270782</v>
      </c>
      <c r="E8">
        <v>0.14215050637722015</v>
      </c>
      <c r="F8">
        <v>0.14651155471801758</v>
      </c>
      <c r="G8">
        <v>0.16637229919433594</v>
      </c>
      <c r="H8">
        <v>0.16313037276268005</v>
      </c>
      <c r="I8">
        <v>0.22262682020664215</v>
      </c>
      <c r="J8">
        <v>0.16518516838550568</v>
      </c>
      <c r="K8">
        <v>0.104570172727108</v>
      </c>
    </row>
    <row r="9" spans="3:14" x14ac:dyDescent="0.3">
      <c r="C9">
        <v>0.26294976472854614</v>
      </c>
      <c r="D9">
        <v>0.27039381861686707</v>
      </c>
      <c r="E9">
        <v>9.871065616607666E-2</v>
      </c>
      <c r="F9">
        <v>0.25736856460571289</v>
      </c>
      <c r="G9">
        <v>0.26245331764221191</v>
      </c>
      <c r="H9">
        <v>0.23320886492729187</v>
      </c>
      <c r="I9">
        <v>0.29106485843658447</v>
      </c>
      <c r="J9">
        <v>0.31035292148590088</v>
      </c>
      <c r="K9">
        <v>-1.4589875005185604E-2</v>
      </c>
    </row>
    <row r="11" spans="3:14" x14ac:dyDescent="0.3">
      <c r="C11">
        <v>0.48009932041168213</v>
      </c>
      <c r="D11">
        <v>0.20008601248264313</v>
      </c>
      <c r="E11">
        <v>0.16384559869766235</v>
      </c>
      <c r="F11">
        <v>0.17760284245014191</v>
      </c>
      <c r="G11">
        <v>0.18709175288677216</v>
      </c>
      <c r="H11">
        <v>0.18527637422084808</v>
      </c>
      <c r="I11">
        <v>0.25471815466880798</v>
      </c>
      <c r="J11">
        <v>0.21004055440425873</v>
      </c>
      <c r="K11">
        <v>0.11436472088098526</v>
      </c>
      <c r="L11">
        <v>0.14385499060153961</v>
      </c>
      <c r="M11">
        <v>0.43894025683403015</v>
      </c>
      <c r="N11">
        <v>0.27075302600860596</v>
      </c>
    </row>
    <row r="12" spans="3:14" x14ac:dyDescent="0.3">
      <c r="C12">
        <v>0.55131071805953979</v>
      </c>
      <c r="D12">
        <v>0.29201227426528931</v>
      </c>
      <c r="E12">
        <v>0.2068023681640625</v>
      </c>
      <c r="F12">
        <v>0.26937958598136902</v>
      </c>
      <c r="G12">
        <v>0.27013880014419556</v>
      </c>
      <c r="H12">
        <v>0.26930919289588928</v>
      </c>
      <c r="I12">
        <v>0.32402670383453369</v>
      </c>
      <c r="J12">
        <v>0.30865174531936646</v>
      </c>
      <c r="K12">
        <v>0.12809179723262787</v>
      </c>
      <c r="L12">
        <v>0.31413403153419495</v>
      </c>
      <c r="M12">
        <v>0.43283772468566895</v>
      </c>
      <c r="N12">
        <v>0.35077208280563354</v>
      </c>
    </row>
    <row r="13" spans="3:14" x14ac:dyDescent="0.3">
      <c r="C13">
        <v>0.30486932396888733</v>
      </c>
      <c r="D13">
        <v>0.15987974405288696</v>
      </c>
      <c r="E13">
        <v>-3.8963023573160172E-2</v>
      </c>
      <c r="F13">
        <v>0.13485230505466461</v>
      </c>
      <c r="G13">
        <v>0.15533900260925293</v>
      </c>
      <c r="H13">
        <v>0.11366046965122223</v>
      </c>
      <c r="I13">
        <v>0.18325048685073853</v>
      </c>
      <c r="J13">
        <v>0.19025225937366486</v>
      </c>
      <c r="K13">
        <v>-0.17154115438461304</v>
      </c>
      <c r="L13">
        <v>0.18206526339054108</v>
      </c>
      <c r="M13">
        <v>-2.2146767005324364E-2</v>
      </c>
      <c r="N13">
        <v>0.21714955568313599</v>
      </c>
    </row>
    <row r="14" spans="3:14" x14ac:dyDescent="0.3">
      <c r="C14">
        <v>0.1507832407951355</v>
      </c>
      <c r="D14">
        <v>6.0222923755645752E-2</v>
      </c>
      <c r="E14">
        <v>-0.25743368268013</v>
      </c>
      <c r="F14">
        <v>4.7787252813577652E-2</v>
      </c>
      <c r="G14">
        <v>6.3203319907188416E-2</v>
      </c>
      <c r="H14">
        <v>6.3339201733469963E-3</v>
      </c>
      <c r="I14">
        <v>7.3901459574699402E-2</v>
      </c>
      <c r="J14">
        <v>0.11514750868082047</v>
      </c>
      <c r="K14">
        <v>-0.41804125905036926</v>
      </c>
      <c r="L14">
        <v>6.5505020320415497E-2</v>
      </c>
      <c r="M14">
        <v>-0.27895206212997437</v>
      </c>
      <c r="N14">
        <v>0.12857787311077118</v>
      </c>
    </row>
    <row r="16" spans="3:14" x14ac:dyDescent="0.3">
      <c r="C16">
        <v>0.15132741630077362</v>
      </c>
      <c r="D16">
        <v>8.1919822841882706E-3</v>
      </c>
      <c r="E16">
        <v>-2.9586112126708031E-2</v>
      </c>
      <c r="F16">
        <v>-4.4565059244632721E-2</v>
      </c>
      <c r="G16">
        <v>-1.896313764154911E-2</v>
      </c>
      <c r="H16">
        <v>-8.3755934610962868E-3</v>
      </c>
      <c r="I16">
        <v>7.8180477023124695E-2</v>
      </c>
      <c r="J16">
        <v>-3.9681859314441681E-2</v>
      </c>
      <c r="K16">
        <v>-9.4694480299949646E-2</v>
      </c>
      <c r="L16">
        <v>-9.9582342954818159E-5</v>
      </c>
      <c r="M16">
        <v>9.3398906290531158E-2</v>
      </c>
      <c r="N16">
        <v>4.4221550226211548E-2</v>
      </c>
    </row>
    <row r="17" spans="3:14" x14ac:dyDescent="0.3">
      <c r="C17">
        <v>0.15599162876605988</v>
      </c>
      <c r="D17">
        <v>0.10600651055574417</v>
      </c>
      <c r="E17">
        <v>-5.7841360569000244E-2</v>
      </c>
      <c r="F17">
        <v>8.9736543595790863E-2</v>
      </c>
      <c r="G17">
        <v>0.11087726801633835</v>
      </c>
      <c r="H17">
        <v>5.9831090271472931E-2</v>
      </c>
      <c r="I17">
        <v>0.14227007329463959</v>
      </c>
      <c r="J17">
        <v>6.7968212068080902E-2</v>
      </c>
      <c r="K17">
        <v>-0.16574116051197052</v>
      </c>
      <c r="L17">
        <v>0.13711553812026978</v>
      </c>
      <c r="M17">
        <v>-0.23090173304080963</v>
      </c>
      <c r="N17">
        <v>0.11692769080400467</v>
      </c>
    </row>
    <row r="18" spans="3:14" x14ac:dyDescent="0.3">
      <c r="C18">
        <v>5.8034583926200867E-2</v>
      </c>
      <c r="D18">
        <v>-2.8210163116455078E-2</v>
      </c>
      <c r="E18">
        <v>-0.30744200944900513</v>
      </c>
      <c r="F18">
        <v>-4.325663298368454E-2</v>
      </c>
      <c r="G18">
        <v>-2.8325006365776062E-2</v>
      </c>
      <c r="H18">
        <v>-8.700987696647644E-2</v>
      </c>
      <c r="I18">
        <v>-1.4641577377915382E-2</v>
      </c>
      <c r="J18">
        <v>4.8298683017492294E-2</v>
      </c>
      <c r="K18">
        <v>-0.45851865410804749</v>
      </c>
      <c r="L18">
        <v>-5.4532863199710846E-2</v>
      </c>
      <c r="M18">
        <v>-0.33618840575218201</v>
      </c>
      <c r="N18">
        <v>6.7132145166397095E-2</v>
      </c>
    </row>
    <row r="20" spans="3:14" x14ac:dyDescent="0.3">
      <c r="C20">
        <v>0.28916093707084656</v>
      </c>
      <c r="D20">
        <v>0.12182173132896423</v>
      </c>
      <c r="E20">
        <v>-1.0498729534447193E-2</v>
      </c>
      <c r="F20">
        <v>0.10066355019807816</v>
      </c>
      <c r="G20">
        <v>0.12092801183462143</v>
      </c>
      <c r="H20">
        <v>9.4127699732780457E-2</v>
      </c>
      <c r="I20">
        <v>0.15231209993362427</v>
      </c>
      <c r="J20">
        <v>0.15880930423736572</v>
      </c>
      <c r="K20">
        <v>-8.6506925523281097E-2</v>
      </c>
      <c r="L20">
        <v>0.11940062791109085</v>
      </c>
      <c r="M20">
        <v>5.0772462040185928E-2</v>
      </c>
      <c r="N20">
        <v>0.1977863609790802</v>
      </c>
    </row>
    <row r="21" spans="3:14" x14ac:dyDescent="0.3">
      <c r="C21">
        <v>0.62699979543685913</v>
      </c>
      <c r="D21">
        <v>0.34368294477462769</v>
      </c>
      <c r="E21">
        <v>0.26102516055107117</v>
      </c>
      <c r="F21">
        <v>0.31964147090911865</v>
      </c>
      <c r="G21">
        <v>0.31680876016616821</v>
      </c>
      <c r="H21">
        <v>0.31698930263519287</v>
      </c>
      <c r="I21">
        <v>0.38784635066986084</v>
      </c>
      <c r="J21">
        <v>0.34437844157218933</v>
      </c>
      <c r="K21">
        <v>0.16361495852470398</v>
      </c>
      <c r="L21">
        <v>0.32439494132995605</v>
      </c>
      <c r="M21">
        <v>0.50960612297058105</v>
      </c>
      <c r="N21">
        <v>0.39182931184768677</v>
      </c>
    </row>
    <row r="23" spans="3:14" x14ac:dyDescent="0.3">
      <c r="C23">
        <v>-6.3268572092056274E-2</v>
      </c>
      <c r="D23">
        <v>0.10651009529829025</v>
      </c>
      <c r="E23">
        <v>-5.2227053791284561E-2</v>
      </c>
      <c r="F23">
        <v>5.6169141083955765E-2</v>
      </c>
      <c r="G23">
        <v>0.10673590004444122</v>
      </c>
      <c r="H23">
        <v>6.9390714168548584E-2</v>
      </c>
      <c r="I23">
        <v>0.10651009529829025</v>
      </c>
      <c r="J23">
        <v>3.9833627641201019E-2</v>
      </c>
      <c r="K23">
        <v>-0.134147047996521</v>
      </c>
      <c r="L23">
        <v>6.3850864768028259E-2</v>
      </c>
      <c r="M23">
        <v>-0.43351107835769653</v>
      </c>
      <c r="N23">
        <v>3.9833627641201019E-2</v>
      </c>
    </row>
    <row r="24" spans="3:14" x14ac:dyDescent="0.3">
      <c r="C24">
        <v>0.24451923370361328</v>
      </c>
      <c r="D24">
        <v>8.4684379398822784E-2</v>
      </c>
      <c r="E24">
        <v>-8.1461817026138306E-2</v>
      </c>
      <c r="F24">
        <v>6.6737264394760132E-2</v>
      </c>
      <c r="G24">
        <v>7.9111024737358093E-2</v>
      </c>
      <c r="H24">
        <v>4.6713646501302719E-2</v>
      </c>
      <c r="I24">
        <v>0.10799883306026459</v>
      </c>
      <c r="J24">
        <v>0.12404202669858932</v>
      </c>
      <c r="K24">
        <v>-0.19377149641513824</v>
      </c>
      <c r="L24">
        <v>6.1193928122520447E-2</v>
      </c>
      <c r="M24">
        <v>-3.5627167671918869E-2</v>
      </c>
      <c r="N24">
        <v>0.15088380873203278</v>
      </c>
    </row>
    <row r="25" spans="3:14" x14ac:dyDescent="0.3">
      <c r="C25">
        <v>0.57474970817565918</v>
      </c>
      <c r="D25">
        <v>0.29123198986053467</v>
      </c>
      <c r="E25">
        <v>0.21220584213733673</v>
      </c>
      <c r="F25">
        <v>0.27435696125030518</v>
      </c>
      <c r="G25">
        <v>0.27483862638473511</v>
      </c>
      <c r="H25">
        <v>0.27009612321853638</v>
      </c>
      <c r="I25">
        <v>0.33818629384040833</v>
      </c>
      <c r="J25">
        <v>0.32003641128540039</v>
      </c>
      <c r="K25">
        <v>0.13909251987934113</v>
      </c>
      <c r="L25">
        <v>0.29453998804092407</v>
      </c>
      <c r="M25">
        <v>0.46545258164405823</v>
      </c>
      <c r="N25">
        <v>0.37380480766296387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5:K19"/>
  <sheetViews>
    <sheetView workbookViewId="0"/>
  </sheetViews>
  <sheetFormatPr defaultRowHeight="14.4" x14ac:dyDescent="0.3"/>
  <sheetData>
    <row r="5" spans="4:11" x14ac:dyDescent="0.3">
      <c r="D5">
        <v>0.82962229919181918</v>
      </c>
      <c r="E5">
        <v>0.84364176150420589</v>
      </c>
      <c r="F5">
        <v>1.4019462312386608E-2</v>
      </c>
      <c r="I5">
        <v>0.69151559100797677</v>
      </c>
      <c r="J5">
        <v>0.69224075416968822</v>
      </c>
      <c r="K5">
        <v>7.2516316171138508E-4</v>
      </c>
    </row>
    <row r="6" spans="4:11" x14ac:dyDescent="0.3">
      <c r="D6">
        <v>0.78830237263196612</v>
      </c>
      <c r="E6">
        <v>0.83152473790693393</v>
      </c>
      <c r="F6">
        <v>4.3222365274967811E-2</v>
      </c>
      <c r="I6">
        <v>0.54368093922651939</v>
      </c>
      <c r="J6">
        <v>0.54195441988950277</v>
      </c>
      <c r="K6">
        <v>-1.7265193370165745E-3</v>
      </c>
    </row>
    <row r="7" spans="4:11" x14ac:dyDescent="0.3">
      <c r="D7">
        <v>0.7463503649635036</v>
      </c>
      <c r="E7">
        <v>0.72422445255474455</v>
      </c>
      <c r="F7">
        <v>-2.2125912408759125E-2</v>
      </c>
      <c r="I7">
        <v>0.35700110253583239</v>
      </c>
      <c r="J7">
        <v>0.33076074972436603</v>
      </c>
      <c r="K7">
        <v>-2.6240352811466371E-2</v>
      </c>
    </row>
    <row r="8" spans="4:11" x14ac:dyDescent="0.3">
      <c r="D8">
        <v>0.38925373134328356</v>
      </c>
      <c r="E8">
        <v>0.34238805970149255</v>
      </c>
      <c r="F8">
        <v>-4.6865671641791042E-2</v>
      </c>
      <c r="I8">
        <v>0.11562407352505188</v>
      </c>
      <c r="J8">
        <v>8.8052179069077974E-2</v>
      </c>
      <c r="K8">
        <v>-2.7571894455973911E-2</v>
      </c>
    </row>
    <row r="9" spans="4:11" x14ac:dyDescent="0.3">
      <c r="D9">
        <v>0.25073746312684364</v>
      </c>
      <c r="E9">
        <v>0.22382005899705015</v>
      </c>
      <c r="F9">
        <v>-2.6917404129793512E-2</v>
      </c>
      <c r="I9">
        <v>4.482225656877898E-2</v>
      </c>
      <c r="J9">
        <v>3.7094281298299843E-2</v>
      </c>
      <c r="K9">
        <v>-7.7279752704791345E-3</v>
      </c>
    </row>
    <row r="12" spans="4:11" x14ac:dyDescent="0.3">
      <c r="D12">
        <v>0.57797473128417876</v>
      </c>
      <c r="E12">
        <v>0.5962662643786536</v>
      </c>
      <c r="F12">
        <v>1.8291533094474826E-2</v>
      </c>
      <c r="I12">
        <v>0.20294367393150298</v>
      </c>
      <c r="J12">
        <v>0.19162185111803001</v>
      </c>
      <c r="K12">
        <v>-1.1321822813472968E-2</v>
      </c>
    </row>
    <row r="13" spans="4:11" x14ac:dyDescent="0.3">
      <c r="D13">
        <v>0.74731381993330859</v>
      </c>
      <c r="E13">
        <v>0.74268247499073736</v>
      </c>
      <c r="F13">
        <v>-4.631344942571323E-3</v>
      </c>
      <c r="I13">
        <v>0.49597982027431814</v>
      </c>
      <c r="J13">
        <v>0.49865994009143938</v>
      </c>
      <c r="K13">
        <v>2.680119817121236E-3</v>
      </c>
    </row>
    <row r="14" spans="4:11" x14ac:dyDescent="0.3">
      <c r="D14">
        <v>0.75401292474463211</v>
      </c>
      <c r="E14">
        <v>0.72983114446529085</v>
      </c>
      <c r="F14">
        <v>-2.4181780279341255E-2</v>
      </c>
      <c r="I14">
        <v>0.72740228013029318</v>
      </c>
      <c r="J14">
        <v>0.70622964169381108</v>
      </c>
      <c r="K14">
        <v>-2.1172638436482084E-2</v>
      </c>
    </row>
    <row r="15" spans="4:11" x14ac:dyDescent="0.3">
      <c r="D15">
        <v>0.69082969432314412</v>
      </c>
      <c r="E15">
        <v>0.63842794759825328</v>
      </c>
      <c r="F15">
        <v>-5.2401746724890827E-2</v>
      </c>
      <c r="I15">
        <v>0.88186606471030848</v>
      </c>
      <c r="J15">
        <v>0.85929270127915724</v>
      </c>
      <c r="K15">
        <v>-2.2573363431151242E-2</v>
      </c>
    </row>
    <row r="18" spans="4:11" x14ac:dyDescent="0.3">
      <c r="D18">
        <v>0.64783537177247141</v>
      </c>
      <c r="E18">
        <v>0.68365365948359547</v>
      </c>
      <c r="F18">
        <v>3.5818287711124053E-2</v>
      </c>
      <c r="I18">
        <v>0.50563760520882961</v>
      </c>
      <c r="J18">
        <v>0.50873431792917267</v>
      </c>
      <c r="K18">
        <v>3.0967127203430206E-3</v>
      </c>
    </row>
    <row r="19" spans="4:11" x14ac:dyDescent="0.3">
      <c r="D19">
        <v>0.67828924768120924</v>
      </c>
      <c r="E19">
        <v>0.64599793885262802</v>
      </c>
      <c r="F19">
        <v>-3.2291308828581243E-2</v>
      </c>
      <c r="I19">
        <v>0.34696383039002737</v>
      </c>
      <c r="J19">
        <v>0.32089904617999809</v>
      </c>
      <c r="K19">
        <v>-2.6064784210029276E-2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L19"/>
  <sheetViews>
    <sheetView workbookViewId="0">
      <selection activeCell="J22" sqref="J22"/>
    </sheetView>
  </sheetViews>
  <sheetFormatPr defaultRowHeight="14.4" x14ac:dyDescent="0.3"/>
  <cols>
    <col min="2" max="2" width="21.6640625" customWidth="1"/>
    <col min="3" max="3" width="2.109375" customWidth="1"/>
    <col min="4" max="5" width="9.33203125" bestFit="1" customWidth="1"/>
    <col min="6" max="7" width="8.77734375" customWidth="1"/>
    <col min="8" max="8" width="1.21875" customWidth="1"/>
    <col min="9" max="10" width="9.33203125" bestFit="1" customWidth="1"/>
    <col min="11" max="11" width="10" bestFit="1" customWidth="1"/>
  </cols>
  <sheetData>
    <row r="2" spans="1:12" x14ac:dyDescent="0.3">
      <c r="D2" s="1" t="s">
        <v>33</v>
      </c>
      <c r="E2" s="1"/>
      <c r="F2" s="1"/>
      <c r="G2" s="1"/>
      <c r="I2" s="1" t="s">
        <v>32</v>
      </c>
      <c r="J2" s="1"/>
      <c r="K2" s="1"/>
      <c r="L2" s="1"/>
    </row>
    <row r="3" spans="1:12" x14ac:dyDescent="0.3">
      <c r="D3" t="s">
        <v>48</v>
      </c>
      <c r="E3" t="s">
        <v>22</v>
      </c>
      <c r="F3" t="s">
        <v>47</v>
      </c>
      <c r="G3" t="s">
        <v>46</v>
      </c>
      <c r="I3" t="s">
        <v>48</v>
      </c>
      <c r="J3" t="s">
        <v>22</v>
      </c>
      <c r="K3" t="s">
        <v>47</v>
      </c>
      <c r="L3" t="s">
        <v>46</v>
      </c>
    </row>
    <row r="4" spans="1:12" x14ac:dyDescent="0.3">
      <c r="A4" s="1" t="s">
        <v>45</v>
      </c>
      <c r="B4" s="1"/>
    </row>
    <row r="5" spans="1:12" x14ac:dyDescent="0.3">
      <c r="B5" t="s">
        <v>44</v>
      </c>
      <c r="D5">
        <v>0.83716802524322897</v>
      </c>
      <c r="E5">
        <v>0.85570602156192477</v>
      </c>
      <c r="F5">
        <v>1.8537996318695765E-2</v>
      </c>
      <c r="G5">
        <f>F5/D5</f>
        <v>2.2143698468786808E-2</v>
      </c>
      <c r="I5">
        <v>0.66348213768745301</v>
      </c>
      <c r="J5">
        <v>0.660645011869608</v>
      </c>
      <c r="K5">
        <v>-2.8371258178449422E-3</v>
      </c>
      <c r="L5">
        <f>K5/I5</f>
        <v>-4.2761148442272447E-3</v>
      </c>
    </row>
    <row r="6" spans="1:12" x14ac:dyDescent="0.3">
      <c r="B6" t="s">
        <v>43</v>
      </c>
      <c r="D6">
        <v>0.80081985213381157</v>
      </c>
      <c r="E6">
        <v>0.84635092599370476</v>
      </c>
      <c r="F6">
        <v>4.5531073859893127E-2</v>
      </c>
      <c r="G6">
        <f>F6/D6</f>
        <v>5.6855575868372948E-2</v>
      </c>
      <c r="I6">
        <v>0.49944398109535726</v>
      </c>
      <c r="J6">
        <v>0.49513483458437585</v>
      </c>
      <c r="K6">
        <v>-4.3091465109813733E-3</v>
      </c>
      <c r="L6">
        <f>K6/I6</f>
        <v>-8.627887559142778E-3</v>
      </c>
    </row>
    <row r="7" spans="1:12" x14ac:dyDescent="0.3">
      <c r="B7" t="s">
        <v>42</v>
      </c>
      <c r="D7">
        <v>0.76859956236323856</v>
      </c>
      <c r="E7">
        <v>0.74033552151714077</v>
      </c>
      <c r="F7">
        <v>-2.8264040846097738E-2</v>
      </c>
      <c r="G7">
        <f>F7/D7</f>
        <v>-3.6773428232502958E-2</v>
      </c>
      <c r="I7">
        <v>0.32461835409721002</v>
      </c>
      <c r="J7">
        <v>0.29127917178452362</v>
      </c>
      <c r="K7">
        <v>-3.3339182312686434E-2</v>
      </c>
      <c r="L7">
        <f>K7/I7</f>
        <v>-0.10270270270270271</v>
      </c>
    </row>
    <row r="8" spans="1:12" x14ac:dyDescent="0.3">
      <c r="B8" t="s">
        <v>50</v>
      </c>
      <c r="D8">
        <v>0.38488344148041337</v>
      </c>
      <c r="E8">
        <v>0.33405431386685891</v>
      </c>
      <c r="F8">
        <v>-5.0829127613554431E-2</v>
      </c>
      <c r="G8">
        <f>F8/D8</f>
        <v>-0.13206369029035278</v>
      </c>
      <c r="I8">
        <v>0.10399522957662492</v>
      </c>
      <c r="J8">
        <v>5.6410256410256411E-2</v>
      </c>
      <c r="K8">
        <v>-4.7584973166368512E-2</v>
      </c>
      <c r="L8">
        <f>K8/I8</f>
        <v>-0.45756880733944955</v>
      </c>
    </row>
    <row r="9" spans="1:12" x14ac:dyDescent="0.3">
      <c r="B9" t="s">
        <v>49</v>
      </c>
      <c r="D9">
        <v>0.26227795193312436</v>
      </c>
      <c r="E9">
        <v>0.24466338259441708</v>
      </c>
      <c r="F9">
        <v>-1.7614569338707271E-2</v>
      </c>
      <c r="G9">
        <f>F9/D9</f>
        <v>-6.7159931701764375E-2</v>
      </c>
      <c r="I9">
        <v>3.859978121581497E-2</v>
      </c>
      <c r="J9">
        <v>3.1411157993436474E-2</v>
      </c>
      <c r="K9">
        <v>-7.1886232223784966E-3</v>
      </c>
      <c r="L9">
        <f>K9/I9</f>
        <v>-0.18623481781376519</v>
      </c>
    </row>
    <row r="11" spans="1:12" x14ac:dyDescent="0.3">
      <c r="A11" s="1" t="s">
        <v>5</v>
      </c>
      <c r="B11" s="1"/>
    </row>
    <row r="12" spans="1:12" x14ac:dyDescent="0.3">
      <c r="B12" t="s">
        <v>6</v>
      </c>
      <c r="D12">
        <v>0.59796312421913456</v>
      </c>
      <c r="E12">
        <v>0.61587097262711543</v>
      </c>
      <c r="F12">
        <v>1.7907848407980917E-2</v>
      </c>
      <c r="G12">
        <f>F12/D12</f>
        <v>2.9948081549955676E-2</v>
      </c>
      <c r="I12">
        <v>0.1699087687551836</v>
      </c>
      <c r="J12">
        <v>0.15136092889994723</v>
      </c>
      <c r="K12">
        <v>-1.8547839855236371E-2</v>
      </c>
      <c r="L12">
        <f>K12/I12</f>
        <v>-0.10916352340803194</v>
      </c>
    </row>
    <row r="13" spans="1:12" x14ac:dyDescent="0.3">
      <c r="B13" t="s">
        <v>7</v>
      </c>
      <c r="D13">
        <v>0.75478442177377314</v>
      </c>
      <c r="E13">
        <v>0.75091220492962996</v>
      </c>
      <c r="F13">
        <v>-3.8722168441432721E-3</v>
      </c>
      <c r="G13">
        <f>F13/D13</f>
        <v>-5.130228887134965E-3</v>
      </c>
      <c r="I13">
        <v>0.47549484601277431</v>
      </c>
      <c r="J13">
        <v>0.46347941567065071</v>
      </c>
      <c r="K13">
        <v>-1.201543034212357E-2</v>
      </c>
      <c r="L13">
        <f>K13/I13</f>
        <v>-2.5269317728421333E-2</v>
      </c>
    </row>
    <row r="14" spans="1:12" x14ac:dyDescent="0.3">
      <c r="B14" t="s">
        <v>41</v>
      </c>
      <c r="D14">
        <v>0.75772518080210383</v>
      </c>
      <c r="E14">
        <v>0.73668639053254437</v>
      </c>
      <c r="F14">
        <v>-2.1038790269559501E-2</v>
      </c>
      <c r="G14">
        <f>F14/D14</f>
        <v>-2.7765726681127985E-2</v>
      </c>
      <c r="I14">
        <v>0.71182548794489098</v>
      </c>
      <c r="J14">
        <v>0.69312776775463347</v>
      </c>
      <c r="K14">
        <v>-1.8697720190257505E-2</v>
      </c>
      <c r="L14">
        <f>K14/I14</f>
        <v>-2.6267281105990782E-2</v>
      </c>
    </row>
    <row r="15" spans="1:12" x14ac:dyDescent="0.3">
      <c r="B15" t="s">
        <v>40</v>
      </c>
      <c r="D15">
        <v>0.67145862552594671</v>
      </c>
      <c r="E15">
        <v>0.63218793828892006</v>
      </c>
      <c r="F15">
        <v>-3.9270687237026647E-2</v>
      </c>
      <c r="G15">
        <f>F15/D15</f>
        <v>-5.848563968668407E-2</v>
      </c>
      <c r="I15">
        <v>0.83373639661426846</v>
      </c>
      <c r="J15">
        <v>0.82587666263603388</v>
      </c>
      <c r="K15">
        <v>-7.8597339782345826E-3</v>
      </c>
      <c r="L15">
        <f>K15/I15</f>
        <v>-9.4271211022480053E-3</v>
      </c>
    </row>
    <row r="17" spans="1:12" x14ac:dyDescent="0.3">
      <c r="A17" s="1" t="s">
        <v>39</v>
      </c>
      <c r="B17" s="1"/>
    </row>
    <row r="18" spans="1:12" x14ac:dyDescent="0.3">
      <c r="B18" t="s">
        <v>38</v>
      </c>
      <c r="D18">
        <v>0.61535149101087305</v>
      </c>
      <c r="E18">
        <v>0.67160081817203143</v>
      </c>
      <c r="F18">
        <v>5.6249327161158359E-2</v>
      </c>
      <c r="G18">
        <f>F18/D18</f>
        <v>9.1410076976906937E-2</v>
      </c>
      <c r="I18">
        <v>0.47271085283493008</v>
      </c>
      <c r="J18">
        <v>0.47066907491754356</v>
      </c>
      <c r="K18">
        <v>-2.0417779173865242E-3</v>
      </c>
      <c r="L18">
        <f>K18/I18</f>
        <v>-4.319295622560013E-3</v>
      </c>
    </row>
    <row r="19" spans="1:12" x14ac:dyDescent="0.3">
      <c r="B19" t="s">
        <v>37</v>
      </c>
      <c r="D19">
        <v>0.706454635652078</v>
      </c>
      <c r="E19">
        <v>0.67911476132730675</v>
      </c>
      <c r="F19">
        <v>-2.7339874324771248E-2</v>
      </c>
      <c r="G19">
        <f>F19/D19</f>
        <v>-3.8700113135411385E-2</v>
      </c>
      <c r="I19">
        <v>0.35291755475241715</v>
      </c>
      <c r="J19">
        <v>0.32561084854662836</v>
      </c>
      <c r="K19">
        <v>-2.7306706205788775E-2</v>
      </c>
      <c r="L19">
        <f>K19/I19</f>
        <v>-7.7374179431072207E-2</v>
      </c>
    </row>
  </sheetData>
  <mergeCells count="5">
    <mergeCell ref="A4:B4"/>
    <mergeCell ref="A11:B11"/>
    <mergeCell ref="A17:B17"/>
    <mergeCell ref="D2:G2"/>
    <mergeCell ref="I2:L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5:K19"/>
  <sheetViews>
    <sheetView tabSelected="1" topLeftCell="A4" workbookViewId="0">
      <selection activeCell="D16" sqref="D16:K17"/>
    </sheetView>
  </sheetViews>
  <sheetFormatPr defaultRowHeight="14.4" x14ac:dyDescent="0.3"/>
  <sheetData>
    <row r="5" spans="4:11" x14ac:dyDescent="0.3">
      <c r="D5">
        <f>LFPchge!D5-LFPchgeGithub!D5</f>
        <v>-7.5457260514097957E-3</v>
      </c>
      <c r="E5">
        <f>LFPchge!E5-LFPchgeGithub!E5</f>
        <v>-1.2064260057718879E-2</v>
      </c>
      <c r="F5">
        <f>LFPchge!F5-LFPchgeGithub!F5</f>
        <v>-4.5185340063091575E-3</v>
      </c>
      <c r="I5">
        <f>LFPchge!I5-LFPchgeGithub!I5</f>
        <v>2.803345332052376E-2</v>
      </c>
      <c r="J5">
        <f>LFPchge!J5-LFPchgeGithub!J5</f>
        <v>3.1595742300080221E-2</v>
      </c>
      <c r="K5">
        <f>LFPchge!K5-LFPchgeGithub!K5</f>
        <v>3.5622889795563274E-3</v>
      </c>
    </row>
    <row r="6" spans="4:11" x14ac:dyDescent="0.3">
      <c r="D6">
        <f>LFPchge!D6-LFPchgeGithub!D6</f>
        <v>-1.2517479501845452E-2</v>
      </c>
      <c r="E6">
        <f>LFPchge!E6-LFPchgeGithub!E6</f>
        <v>-1.4826188086770831E-2</v>
      </c>
      <c r="F6">
        <f>LFPchge!F6-LFPchgeGithub!F6</f>
        <v>-2.3087085849253161E-3</v>
      </c>
      <c r="I6">
        <f>LFPchge!I6-LFPchgeGithub!I6</f>
        <v>4.423695813116213E-2</v>
      </c>
      <c r="J6">
        <f>LFPchge!J6-LFPchgeGithub!J6</f>
        <v>4.6819585305126921E-2</v>
      </c>
      <c r="K6">
        <f>LFPchge!K6-LFPchgeGithub!K6</f>
        <v>2.5826271739647988E-3</v>
      </c>
    </row>
    <row r="7" spans="4:11" x14ac:dyDescent="0.3">
      <c r="D7">
        <f>LFPchge!D7-LFPchgeGithub!D7</f>
        <v>-2.2249197399734966E-2</v>
      </c>
      <c r="E7">
        <f>LFPchge!E7-LFPchgeGithub!E7</f>
        <v>-1.6111068962396224E-2</v>
      </c>
      <c r="F7">
        <f>LFPchge!F7-LFPchgeGithub!F7</f>
        <v>6.1381284373386129E-3</v>
      </c>
      <c r="I7">
        <f>LFPchge!I7-LFPchgeGithub!I7</f>
        <v>3.2382748438622377E-2</v>
      </c>
      <c r="J7">
        <f>LFPchge!J7-LFPchgeGithub!J7</f>
        <v>3.9481577939842416E-2</v>
      </c>
      <c r="K7">
        <f>LFPchge!K7-LFPchgeGithub!K7</f>
        <v>7.0988295012200629E-3</v>
      </c>
    </row>
    <row r="8" spans="4:11" x14ac:dyDescent="0.3">
      <c r="D8">
        <f>LFPchge!D8-LFPchgeGithub!D8</f>
        <v>4.3702898628701914E-3</v>
      </c>
      <c r="E8">
        <f>LFPchge!E8-LFPchgeGithub!E8</f>
        <v>8.3337458346336435E-3</v>
      </c>
      <c r="F8">
        <f>LFPchge!F8-LFPchgeGithub!F8</f>
        <v>3.9634559717633897E-3</v>
      </c>
      <c r="I8">
        <f>LFPchge!I8-LFPchgeGithub!I8</f>
        <v>1.1628843948426962E-2</v>
      </c>
      <c r="J8">
        <f>LFPchge!J8-LFPchgeGithub!J8</f>
        <v>3.1641922658821563E-2</v>
      </c>
      <c r="K8">
        <f>LFPchge!K8-LFPchgeGithub!K8</f>
        <v>2.0013078710394601E-2</v>
      </c>
    </row>
    <row r="9" spans="4:11" x14ac:dyDescent="0.3">
      <c r="D9">
        <f>LFPchge!D9-LFPchgeGithub!D9</f>
        <v>-1.1540488806280724E-2</v>
      </c>
      <c r="E9">
        <f>LFPchge!E9-LFPchgeGithub!E9</f>
        <v>-2.0843323597366931E-2</v>
      </c>
      <c r="F9">
        <f>LFPchge!F9-LFPchgeGithub!F9</f>
        <v>-9.3028347910862411E-3</v>
      </c>
      <c r="I9">
        <f>LFPchge!I9-LFPchgeGithub!I9</f>
        <v>6.2224753529640103E-3</v>
      </c>
      <c r="J9">
        <f>LFPchge!J9-LFPchgeGithub!J9</f>
        <v>5.6831233048633689E-3</v>
      </c>
      <c r="K9">
        <f>LFPchge!K9-LFPchgeGithub!K9</f>
        <v>-5.3935204810063794E-4</v>
      </c>
    </row>
    <row r="12" spans="4:11" x14ac:dyDescent="0.3">
      <c r="D12">
        <f>LFPchge!D12-LFPchgeGithub!D12</f>
        <v>-1.9988392934955801E-2</v>
      </c>
      <c r="E12">
        <f>LFPchge!E12-LFPchgeGithub!E12</f>
        <v>-1.9604708248461833E-2</v>
      </c>
      <c r="F12">
        <f>LFPchge!F12-LFPchgeGithub!F12</f>
        <v>3.8368468649390905E-4</v>
      </c>
      <c r="I12">
        <f>LFPchge!I12-LFPchgeGithub!I12</f>
        <v>3.3034905176319379E-2</v>
      </c>
      <c r="J12">
        <f>LFPchge!J12-LFPchgeGithub!J12</f>
        <v>4.0260922218082779E-2</v>
      </c>
      <c r="K12">
        <f>LFPchge!K12-LFPchgeGithub!K12</f>
        <v>7.226017041763403E-3</v>
      </c>
    </row>
    <row r="13" spans="4:11" x14ac:dyDescent="0.3">
      <c r="D13">
        <f>LFPchge!D13-LFPchgeGithub!D13</f>
        <v>-7.4706018404645524E-3</v>
      </c>
      <c r="E13">
        <f>LFPchge!E13-LFPchgeGithub!E13</f>
        <v>-8.2297299388925937E-3</v>
      </c>
      <c r="F13">
        <f>LFPchge!F13-LFPchgeGithub!F13</f>
        <v>-7.5912809842805084E-4</v>
      </c>
      <c r="I13">
        <f>LFPchge!I13-LFPchgeGithub!I13</f>
        <v>2.0484974261543831E-2</v>
      </c>
      <c r="J13">
        <f>LFPchge!J13-LFPchgeGithub!J13</f>
        <v>3.5180524420788672E-2</v>
      </c>
      <c r="K13">
        <f>LFPchge!K13-LFPchgeGithub!K13</f>
        <v>1.4695550159244807E-2</v>
      </c>
    </row>
    <row r="14" spans="4:11" x14ac:dyDescent="0.3">
      <c r="D14">
        <f>LFPchge!D14-LFPchgeGithub!D14</f>
        <v>-3.7122560574717189E-3</v>
      </c>
      <c r="E14">
        <f>LFPchge!E14-LFPchgeGithub!E14</f>
        <v>-6.8552460672535176E-3</v>
      </c>
      <c r="F14">
        <f>LFPchge!F14-LFPchgeGithub!F14</f>
        <v>-3.1429900097817536E-3</v>
      </c>
      <c r="I14">
        <f>LFPchge!I14-LFPchgeGithub!I14</f>
        <v>1.55767921854022E-2</v>
      </c>
      <c r="J14">
        <f>LFPchge!J14-LFPchgeGithub!J14</f>
        <v>1.3101873939177611E-2</v>
      </c>
      <c r="K14">
        <f>LFPchge!K14-LFPchgeGithub!K14</f>
        <v>-2.4749182462245785E-3</v>
      </c>
    </row>
    <row r="15" spans="4:11" x14ac:dyDescent="0.3">
      <c r="D15">
        <f>LFPchge!D15-LFPchgeGithub!D15</f>
        <v>1.937106879719741E-2</v>
      </c>
      <c r="E15">
        <f>LFPchge!E15-LFPchgeGithub!E15</f>
        <v>6.2400093093332165E-3</v>
      </c>
      <c r="F15">
        <f>LFPchge!F15-LFPchgeGithub!F15</f>
        <v>-1.313105948786418E-2</v>
      </c>
      <c r="I15">
        <f>LFPchge!I15-LFPchgeGithub!I15</f>
        <v>4.8129668096040024E-2</v>
      </c>
      <c r="J15">
        <f>LFPchge!J15-LFPchgeGithub!J15</f>
        <v>3.3416038643123369E-2</v>
      </c>
      <c r="K15">
        <f>LFPchge!K15-LFPchgeGithub!K15</f>
        <v>-1.471362945291666E-2</v>
      </c>
    </row>
    <row r="18" spans="4:11" x14ac:dyDescent="0.3">
      <c r="D18">
        <f>LFPchge!D18-LFPchgeGithub!D18</f>
        <v>3.248388076159836E-2</v>
      </c>
      <c r="E18">
        <f>LFPchge!E18-LFPchgeGithub!E18</f>
        <v>1.2052841311564033E-2</v>
      </c>
      <c r="F18">
        <f>LFPchge!F18-LFPchgeGithub!F18</f>
        <v>-2.0431039450034306E-2</v>
      </c>
      <c r="I18">
        <f>LFPchge!I18-LFPchgeGithub!I18</f>
        <v>3.2926752373899526E-2</v>
      </c>
      <c r="J18">
        <f>LFPchge!J18-LFPchgeGithub!J18</f>
        <v>3.8065243011629113E-2</v>
      </c>
      <c r="K18">
        <f>LFPchge!K18-LFPchgeGithub!K18</f>
        <v>5.1384906377295453E-3</v>
      </c>
    </row>
    <row r="19" spans="4:11" x14ac:dyDescent="0.3">
      <c r="D19">
        <f>LFPchge!D19-LFPchgeGithub!D19</f>
        <v>-2.816538797086876E-2</v>
      </c>
      <c r="E19">
        <f>LFPchge!E19-LFPchgeGithub!E19</f>
        <v>-3.3116822474678731E-2</v>
      </c>
      <c r="F19">
        <f>LFPchge!F19-LFPchgeGithub!F19</f>
        <v>-4.9514345038099948E-3</v>
      </c>
      <c r="I19">
        <f>LFPchge!I19-LFPchgeGithub!I19</f>
        <v>-5.9537243623897784E-3</v>
      </c>
      <c r="J19">
        <f>LFPchge!J19-LFPchgeGithub!J19</f>
        <v>-4.7118023666302689E-3</v>
      </c>
      <c r="K19">
        <f>LFPchge!K19-LFPchgeGithub!K19</f>
        <v>1.2419219957594992E-3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36"/>
  <sheetViews>
    <sheetView topLeftCell="A4" workbookViewId="0">
      <selection activeCell="K17" sqref="K17"/>
    </sheetView>
  </sheetViews>
  <sheetFormatPr defaultRowHeight="14.4" x14ac:dyDescent="0.3"/>
  <cols>
    <col min="1" max="1" width="8" customWidth="1"/>
    <col min="2" max="2" width="29.109375" customWidth="1"/>
    <col min="3" max="11" width="13.33203125" customWidth="1"/>
  </cols>
  <sheetData>
    <row r="3" spans="1:11" ht="63" customHeight="1" x14ac:dyDescent="0.3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</row>
    <row r="4" spans="1:11" ht="16.5" customHeight="1" x14ac:dyDescent="0.3"/>
    <row r="5" spans="1:11" x14ac:dyDescent="0.3">
      <c r="A5" s="1" t="s">
        <v>0</v>
      </c>
      <c r="B5" s="1"/>
      <c r="C5">
        <v>0.46342247724533081</v>
      </c>
      <c r="D5">
        <v>0.24072551727294922</v>
      </c>
      <c r="E5">
        <v>0.13284763693809509</v>
      </c>
      <c r="F5">
        <v>0.21096315979957581</v>
      </c>
      <c r="G5">
        <v>0.22282408177852631</v>
      </c>
      <c r="H5">
        <v>0.21441477537155151</v>
      </c>
      <c r="I5">
        <v>0.28057035803794861</v>
      </c>
      <c r="J5">
        <v>0.24800963699817657</v>
      </c>
      <c r="K5">
        <v>4.1899073868989944E-2</v>
      </c>
    </row>
    <row r="6" spans="1:11" x14ac:dyDescent="0.3">
      <c r="A6" s="1" t="s">
        <v>1</v>
      </c>
      <c r="B6" s="1"/>
    </row>
    <row r="7" spans="1:11" x14ac:dyDescent="0.3">
      <c r="B7" t="s">
        <v>2</v>
      </c>
      <c r="C7">
        <v>0.98378515243530273</v>
      </c>
      <c r="D7">
        <v>9.8193950951099396E-2</v>
      </c>
      <c r="E7">
        <v>4.9995113164186478E-2</v>
      </c>
      <c r="F7">
        <v>3.2007090747356415E-2</v>
      </c>
      <c r="G7">
        <v>4.9060788005590439E-2</v>
      </c>
      <c r="H7">
        <v>7.6568849384784698E-2</v>
      </c>
      <c r="I7">
        <v>-2.5275839492678642E-2</v>
      </c>
      <c r="J7">
        <v>6.3506372272968292E-2</v>
      </c>
      <c r="K7">
        <v>-2.2878032177686691E-2</v>
      </c>
    </row>
    <row r="8" spans="1:11" x14ac:dyDescent="0.3">
      <c r="B8" t="s">
        <v>3</v>
      </c>
      <c r="C8">
        <v>0.53748929500579834</v>
      </c>
      <c r="D8">
        <v>0.17445984482765198</v>
      </c>
      <c r="E8">
        <v>0.14697311818599701</v>
      </c>
      <c r="F8">
        <v>0.14252138137817383</v>
      </c>
      <c r="G8">
        <v>0.16681917011737823</v>
      </c>
      <c r="H8">
        <v>0.16594529151916504</v>
      </c>
      <c r="I8">
        <v>0.22896379232406616</v>
      </c>
      <c r="J8">
        <v>0.16381995379924774</v>
      </c>
      <c r="K8">
        <v>0.10037055611610413</v>
      </c>
    </row>
    <row r="9" spans="1:11" x14ac:dyDescent="0.3">
      <c r="B9" t="s">
        <v>4</v>
      </c>
      <c r="C9">
        <v>0.29163900017738342</v>
      </c>
      <c r="D9">
        <v>0.30914467573165894</v>
      </c>
      <c r="E9">
        <v>0.14803560078144073</v>
      </c>
      <c r="F9">
        <v>0.2910514771938324</v>
      </c>
      <c r="G9">
        <v>0.29597404599189758</v>
      </c>
      <c r="H9">
        <v>0.27345570921897888</v>
      </c>
      <c r="I9">
        <v>0.32979887723922729</v>
      </c>
      <c r="J9">
        <v>0.331062912940979</v>
      </c>
      <c r="K9">
        <v>3.114047646522522E-2</v>
      </c>
    </row>
    <row r="10" spans="1:11" x14ac:dyDescent="0.3">
      <c r="A10" s="1" t="s">
        <v>5</v>
      </c>
      <c r="B10" s="1"/>
    </row>
    <row r="11" spans="1:11" x14ac:dyDescent="0.3">
      <c r="B11" t="s">
        <v>6</v>
      </c>
      <c r="C11">
        <v>0.54598081111907959</v>
      </c>
      <c r="D11">
        <v>0.22028255462646484</v>
      </c>
      <c r="E11">
        <v>0.18250048160552979</v>
      </c>
      <c r="F11">
        <v>0.1895824521780014</v>
      </c>
      <c r="G11">
        <v>0.19892562925815582</v>
      </c>
      <c r="H11">
        <v>0.2059226781129837</v>
      </c>
      <c r="I11">
        <v>0.27680251002311707</v>
      </c>
      <c r="J11">
        <v>0.21510936319828033</v>
      </c>
      <c r="K11">
        <v>0.12558276951313019</v>
      </c>
    </row>
    <row r="12" spans="1:11" x14ac:dyDescent="0.3">
      <c r="B12" t="s">
        <v>7</v>
      </c>
      <c r="C12">
        <v>0.58290916681289673</v>
      </c>
      <c r="D12">
        <v>0.31164252758026123</v>
      </c>
      <c r="E12">
        <v>0.23080193996429443</v>
      </c>
      <c r="F12">
        <v>0.27237370610237122</v>
      </c>
      <c r="G12">
        <v>0.28167051076889038</v>
      </c>
      <c r="H12">
        <v>0.29105299711227417</v>
      </c>
      <c r="I12">
        <v>0.34894916415214539</v>
      </c>
      <c r="J12">
        <v>0.32319000363349915</v>
      </c>
      <c r="K12">
        <v>0.14209878444671631</v>
      </c>
    </row>
    <row r="13" spans="1:11" x14ac:dyDescent="0.3">
      <c r="B13" t="s">
        <v>8</v>
      </c>
      <c r="C13">
        <v>0.31786417961120605</v>
      </c>
      <c r="D13">
        <v>0.20204499363899231</v>
      </c>
      <c r="E13">
        <v>1.9091574475169182E-2</v>
      </c>
      <c r="F13">
        <v>0.17712023854255676</v>
      </c>
      <c r="G13">
        <v>0.19607792794704437</v>
      </c>
      <c r="H13">
        <v>0.15918043255805969</v>
      </c>
      <c r="I13">
        <v>0.23050804436206818</v>
      </c>
      <c r="J13">
        <v>0.21153959631919861</v>
      </c>
      <c r="K13">
        <v>-0.11336838454008102</v>
      </c>
    </row>
    <row r="14" spans="1:11" x14ac:dyDescent="0.3">
      <c r="B14" t="s">
        <v>9</v>
      </c>
      <c r="C14">
        <v>0.21148751676082611</v>
      </c>
      <c r="D14">
        <v>0.13564755022525787</v>
      </c>
      <c r="E14">
        <v>-0.16429790854454041</v>
      </c>
      <c r="F14">
        <v>0.1228097677230835</v>
      </c>
      <c r="G14">
        <v>0.13602618873119354</v>
      </c>
      <c r="H14">
        <v>8.1039480865001678E-2</v>
      </c>
      <c r="I14">
        <v>0.14642071723937988</v>
      </c>
      <c r="J14">
        <v>0.17271071672439575</v>
      </c>
      <c r="K14">
        <v>-0.30989420413970947</v>
      </c>
    </row>
    <row r="15" spans="1:11" x14ac:dyDescent="0.3">
      <c r="A15" s="1" t="s">
        <v>10</v>
      </c>
      <c r="B15" s="1"/>
    </row>
    <row r="16" spans="1:11" x14ac:dyDescent="0.3">
      <c r="B16" t="s">
        <v>11</v>
      </c>
      <c r="C16">
        <v>0.25983503460884094</v>
      </c>
      <c r="D16">
        <v>1.8717432394623756E-2</v>
      </c>
      <c r="E16">
        <v>-2.3438893258571625E-2</v>
      </c>
      <c r="F16">
        <v>-3.4719597548246384E-2</v>
      </c>
      <c r="G16">
        <v>-1.2178881093859673E-2</v>
      </c>
      <c r="H16">
        <v>5.5853268131613731E-3</v>
      </c>
      <c r="I16">
        <v>9.1800808906555176E-2</v>
      </c>
      <c r="J16">
        <v>-2.7391817420721054E-2</v>
      </c>
      <c r="K16">
        <v>-9.6272274851799011E-2</v>
      </c>
    </row>
    <row r="17" spans="1:11" x14ac:dyDescent="0.3">
      <c r="B17" t="s">
        <v>12</v>
      </c>
      <c r="C17">
        <v>0.10765460878610611</v>
      </c>
      <c r="D17">
        <v>8.5218802094459534E-2</v>
      </c>
      <c r="E17">
        <v>-7.970244437456131E-2</v>
      </c>
      <c r="F17">
        <v>5.3392533212900162E-2</v>
      </c>
      <c r="G17">
        <v>7.311808317899704E-2</v>
      </c>
      <c r="H17">
        <v>3.9155572652816772E-2</v>
      </c>
      <c r="I17">
        <v>0.10670499503612518</v>
      </c>
      <c r="J17">
        <v>4.394819587469101E-2</v>
      </c>
      <c r="K17">
        <v>-0.16856332123279572</v>
      </c>
    </row>
    <row r="18" spans="1:11" x14ac:dyDescent="0.3">
      <c r="B18" t="s">
        <v>13</v>
      </c>
      <c r="C18">
        <v>7.4264600872993469E-2</v>
      </c>
      <c r="D18">
        <v>1.9441785290837288E-2</v>
      </c>
      <c r="E18">
        <v>-0.25280582904815674</v>
      </c>
      <c r="F18">
        <v>-3.7962649366818368E-4</v>
      </c>
      <c r="G18">
        <v>2.0163299515843391E-2</v>
      </c>
      <c r="H18">
        <v>-4.1473682969808578E-2</v>
      </c>
      <c r="I18">
        <v>4.8771359026432037E-2</v>
      </c>
      <c r="J18">
        <v>6.8285919725894928E-2</v>
      </c>
      <c r="K18">
        <v>-0.41911637783050537</v>
      </c>
    </row>
    <row r="19" spans="1:11" x14ac:dyDescent="0.3">
      <c r="A19" t="s">
        <v>14</v>
      </c>
    </row>
    <row r="20" spans="1:11" x14ac:dyDescent="0.3">
      <c r="B20" t="s">
        <v>15</v>
      </c>
      <c r="C20">
        <v>0.28573819994926453</v>
      </c>
      <c r="D20">
        <v>0.14138081669807434</v>
      </c>
      <c r="E20">
        <v>1.779051311314106E-2</v>
      </c>
      <c r="F20">
        <v>0.12159083038568497</v>
      </c>
      <c r="G20">
        <v>0.14367422461509705</v>
      </c>
      <c r="H20">
        <v>0.11568370461463928</v>
      </c>
      <c r="I20">
        <v>0.17124594748020172</v>
      </c>
      <c r="J20">
        <v>0.16239404678344727</v>
      </c>
      <c r="K20">
        <v>-5.0583813339471817E-2</v>
      </c>
    </row>
    <row r="21" spans="1:11" x14ac:dyDescent="0.3">
      <c r="B21" t="s">
        <v>16</v>
      </c>
      <c r="C21">
        <v>0.60644060373306274</v>
      </c>
      <c r="D21">
        <v>0.31911575794219971</v>
      </c>
      <c r="E21">
        <v>0.22332331538200378</v>
      </c>
      <c r="F21">
        <v>0.2811027467250824</v>
      </c>
      <c r="G21">
        <v>0.28604617714881897</v>
      </c>
      <c r="H21">
        <v>0.29226234555244446</v>
      </c>
      <c r="I21">
        <v>0.36573970317840576</v>
      </c>
      <c r="J21">
        <v>0.31772002577781677</v>
      </c>
      <c r="K21">
        <v>0.1160866767168045</v>
      </c>
    </row>
    <row r="22" spans="1:11" x14ac:dyDescent="0.3">
      <c r="A22" s="1" t="s">
        <v>17</v>
      </c>
      <c r="B22" s="1"/>
    </row>
    <row r="23" spans="1:11" x14ac:dyDescent="0.3">
      <c r="B23" t="s">
        <v>18</v>
      </c>
      <c r="C23">
        <v>3.9089832454919815E-2</v>
      </c>
      <c r="D23">
        <v>0.14776152372360229</v>
      </c>
      <c r="E23">
        <v>-5.5639990605413914E-3</v>
      </c>
      <c r="F23">
        <v>0.1097753494977951</v>
      </c>
      <c r="G23">
        <v>0.14393875002861023</v>
      </c>
      <c r="H23">
        <v>0.11643983423709869</v>
      </c>
      <c r="I23">
        <v>0.14776152372360229</v>
      </c>
      <c r="J23">
        <v>9.7529679536819458E-2</v>
      </c>
      <c r="K23">
        <v>-8.6268797516822815E-2</v>
      </c>
    </row>
    <row r="24" spans="1:11" x14ac:dyDescent="0.3">
      <c r="B24" t="s">
        <v>19</v>
      </c>
      <c r="C24">
        <v>0.24225896596908569</v>
      </c>
      <c r="D24">
        <v>0.10489529371261597</v>
      </c>
      <c r="E24">
        <v>-6.141459196805954E-2</v>
      </c>
      <c r="F24">
        <v>7.5203940272331238E-2</v>
      </c>
      <c r="G24">
        <v>8.9409098029136658E-2</v>
      </c>
      <c r="H24">
        <v>6.7036814987659454E-2</v>
      </c>
      <c r="I24">
        <v>0.12785649299621582</v>
      </c>
      <c r="J24">
        <v>0.11038732528686523</v>
      </c>
      <c r="K24">
        <v>-0.17812983691692352</v>
      </c>
    </row>
    <row r="25" spans="1:11" x14ac:dyDescent="0.3">
      <c r="B25" t="s">
        <v>20</v>
      </c>
      <c r="C25">
        <v>0.62178683280944824</v>
      </c>
      <c r="D25">
        <v>0.32145214080810547</v>
      </c>
      <c r="E25">
        <v>0.24865415692329407</v>
      </c>
      <c r="F25">
        <v>0.2951633632183075</v>
      </c>
      <c r="G25">
        <v>0.30132153630256653</v>
      </c>
      <c r="H25">
        <v>0.30163443088531494</v>
      </c>
      <c r="I25">
        <v>0.37339112162590027</v>
      </c>
      <c r="J25">
        <v>0.34191057085990906</v>
      </c>
      <c r="K25">
        <v>0.16953141987323761</v>
      </c>
    </row>
    <row r="28" spans="1:11" x14ac:dyDescent="0.3">
      <c r="A28">
        <v>0</v>
      </c>
      <c r="B28" t="s">
        <v>21</v>
      </c>
    </row>
    <row r="29" spans="1:11" x14ac:dyDescent="0.3">
      <c r="A29">
        <v>1</v>
      </c>
      <c r="B29" t="s">
        <v>22</v>
      </c>
    </row>
    <row r="30" spans="1:11" x14ac:dyDescent="0.3">
      <c r="A30">
        <v>2</v>
      </c>
      <c r="B30" t="s">
        <v>23</v>
      </c>
    </row>
    <row r="31" spans="1:11" x14ac:dyDescent="0.3">
      <c r="A31">
        <v>3</v>
      </c>
      <c r="B31" t="s">
        <v>24</v>
      </c>
    </row>
    <row r="32" spans="1:11" x14ac:dyDescent="0.3">
      <c r="A32">
        <v>4</v>
      </c>
      <c r="B32" t="s">
        <v>25</v>
      </c>
    </row>
    <row r="33" spans="1:2" x14ac:dyDescent="0.3">
      <c r="A33">
        <v>5</v>
      </c>
      <c r="B33" t="s">
        <v>26</v>
      </c>
    </row>
    <row r="34" spans="1:2" x14ac:dyDescent="0.3">
      <c r="A34">
        <v>6</v>
      </c>
      <c r="B34" t="s">
        <v>27</v>
      </c>
    </row>
    <row r="35" spans="1:2" x14ac:dyDescent="0.3">
      <c r="A35">
        <v>7</v>
      </c>
      <c r="B35" t="s">
        <v>28</v>
      </c>
    </row>
    <row r="36" spans="1:2" x14ac:dyDescent="0.3">
      <c r="A36">
        <v>8</v>
      </c>
      <c r="B36" t="s">
        <v>29</v>
      </c>
    </row>
  </sheetData>
  <mergeCells count="5">
    <mergeCell ref="A5:B5"/>
    <mergeCell ref="A6:B6"/>
    <mergeCell ref="A10:B10"/>
    <mergeCell ref="A15:B15"/>
    <mergeCell ref="A22:B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K25"/>
  <sheetViews>
    <sheetView topLeftCell="A10" workbookViewId="0">
      <selection activeCell="A22" sqref="A22"/>
    </sheetView>
  </sheetViews>
  <sheetFormatPr defaultRowHeight="14.4" x14ac:dyDescent="0.3"/>
  <sheetData>
    <row r="5" spans="3:11" x14ac:dyDescent="0.3">
      <c r="C5">
        <f>CounterfGap!C5-CounterfGapGithub!C5</f>
        <v>-3.625255823135376E-2</v>
      </c>
      <c r="D5">
        <f>CounterfGap!D5-CounterfGapGithub!D5</f>
        <v>-2.6555866003036499E-2</v>
      </c>
      <c r="E5">
        <f>CounterfGap!E5-CounterfGapGithub!E5</f>
        <v>-3.0239015817642212E-2</v>
      </c>
      <c r="F5">
        <f>CounterfGap!F5-CounterfGapGithub!F5</f>
        <v>-1.8645316362380981E-2</v>
      </c>
      <c r="G5">
        <f>CounterfGap!G5-CounterfGapGithub!G5</f>
        <v>-2.0526424050331116E-2</v>
      </c>
      <c r="H5">
        <f>CounterfGap!H5-CounterfGapGithub!H5</f>
        <v>-2.7621343731880188E-2</v>
      </c>
      <c r="I5">
        <f>CounterfGap!I5-CounterfGapGithub!I5</f>
        <v>-2.949109673500061E-2</v>
      </c>
      <c r="J5">
        <f>CounterfGap!J5-CounterfGapGithub!J5</f>
        <v>-1.3251587748527527E-2</v>
      </c>
      <c r="K5">
        <f>CounterfGap!K5-CounterfGapGithub!K5</f>
        <v>-2.4806659668684006E-2</v>
      </c>
    </row>
    <row r="7" spans="3:11" x14ac:dyDescent="0.3">
      <c r="C7">
        <f>CounterfGap!C7-CounterfGapGithub!C7</f>
        <v>-9.1211557388305664E-2</v>
      </c>
      <c r="D7">
        <f>CounterfGap!D7-CounterfGapGithub!D7</f>
        <v>-1.6059085726737976E-2</v>
      </c>
      <c r="E7">
        <f>CounterfGap!E7-CounterfGapGithub!E7</f>
        <v>-5.4505281150341034E-3</v>
      </c>
      <c r="F7">
        <f>CounterfGap!F7-CounterfGapGithub!F7</f>
        <v>2.2502653300762177E-3</v>
      </c>
      <c r="G7">
        <f>CounterfGap!G7-CounterfGapGithub!G7</f>
        <v>-5.02781942486763E-3</v>
      </c>
      <c r="H7">
        <f>CounterfGap!H7-CounterfGapGithub!H7</f>
        <v>-1.7307154834270477E-2</v>
      </c>
      <c r="I7">
        <f>CounterfGap!I7-CounterfGapGithub!I7</f>
        <v>9.4677228480577469E-3</v>
      </c>
      <c r="J7">
        <f>CounterfGap!J7-CounterfGapGithub!J7</f>
        <v>-1.8437691032886505E-3</v>
      </c>
      <c r="K7">
        <f>CounterfGap!K7-CounterfGapGithub!K7</f>
        <v>-2.1899156272411346E-3</v>
      </c>
    </row>
    <row r="8" spans="3:11" x14ac:dyDescent="0.3">
      <c r="C8">
        <f>CounterfGap!C8-CounterfGapGithub!C8</f>
        <v>-5.0241380929946899E-2</v>
      </c>
      <c r="D8">
        <f>CounterfGap!D8-CounterfGapGithub!D8</f>
        <v>-1.6378909349441528E-3</v>
      </c>
      <c r="E8">
        <f>CounterfGap!E8-CounterfGapGithub!E8</f>
        <v>-4.8226118087768555E-3</v>
      </c>
      <c r="F8">
        <f>CounterfGap!F8-CounterfGapGithub!F8</f>
        <v>3.99017333984375E-3</v>
      </c>
      <c r="G8">
        <f>CounterfGap!G8-CounterfGapGithub!G8</f>
        <v>-4.4687092304229736E-4</v>
      </c>
      <c r="H8">
        <f>CounterfGap!H8-CounterfGapGithub!H8</f>
        <v>-2.8149187564849854E-3</v>
      </c>
      <c r="I8">
        <f>CounterfGap!I8-CounterfGapGithub!I8</f>
        <v>-6.3369721174240112E-3</v>
      </c>
      <c r="J8">
        <f>CounterfGap!J8-CounterfGapGithub!J8</f>
        <v>1.3652145862579346E-3</v>
      </c>
      <c r="K8">
        <f>CounterfGap!K8-CounterfGapGithub!K8</f>
        <v>4.1996166110038757E-3</v>
      </c>
    </row>
    <row r="9" spans="3:11" x14ac:dyDescent="0.3">
      <c r="C9">
        <f>CounterfGap!C9-CounterfGapGithub!C9</f>
        <v>-2.868923544883728E-2</v>
      </c>
      <c r="D9">
        <f>CounterfGap!D9-CounterfGapGithub!D9</f>
        <v>-3.875085711479187E-2</v>
      </c>
      <c r="E9">
        <f>CounterfGap!E9-CounterfGapGithub!E9</f>
        <v>-4.9324944615364075E-2</v>
      </c>
      <c r="F9">
        <f>CounterfGap!F9-CounterfGapGithub!F9</f>
        <v>-3.3682912588119507E-2</v>
      </c>
      <c r="G9">
        <f>CounterfGap!G9-CounterfGapGithub!G9</f>
        <v>-3.3520728349685669E-2</v>
      </c>
      <c r="H9">
        <f>CounterfGap!H9-CounterfGapGithub!H9</f>
        <v>-4.0246844291687012E-2</v>
      </c>
      <c r="I9">
        <f>CounterfGap!I9-CounterfGapGithub!I9</f>
        <v>-3.8734018802642822E-2</v>
      </c>
      <c r="J9">
        <f>CounterfGap!J9-CounterfGapGithub!J9</f>
        <v>-2.0709991455078125E-2</v>
      </c>
      <c r="K9">
        <f>CounterfGap!K9-CounterfGapGithub!K9</f>
        <v>-4.5730351470410824E-2</v>
      </c>
    </row>
    <row r="11" spans="3:11" x14ac:dyDescent="0.3">
      <c r="C11">
        <f>CounterfGap!C11-CounterfGapGithub!C11</f>
        <v>-6.5881490707397461E-2</v>
      </c>
      <c r="D11">
        <f>CounterfGap!D11-CounterfGapGithub!D11</f>
        <v>-2.0196542143821716E-2</v>
      </c>
      <c r="E11">
        <f>CounterfGap!E11-CounterfGapGithub!E11</f>
        <v>-1.8654882907867432E-2</v>
      </c>
      <c r="F11">
        <f>CounterfGap!F11-CounterfGapGithub!F11</f>
        <v>-1.1979609727859497E-2</v>
      </c>
      <c r="G11">
        <f>CounterfGap!G11-CounterfGapGithub!G11</f>
        <v>-1.1833876371383667E-2</v>
      </c>
      <c r="H11">
        <f>CounterfGap!H11-CounterfGapGithub!H11</f>
        <v>-2.064630389213562E-2</v>
      </c>
      <c r="I11">
        <f>CounterfGap!I11-CounterfGapGithub!I11</f>
        <v>-2.2084355354309082E-2</v>
      </c>
      <c r="J11">
        <f>CounterfGap!J11-CounterfGapGithub!J11</f>
        <v>-5.0688087940216064E-3</v>
      </c>
      <c r="K11">
        <f>CounterfGap!K11-CounterfGapGithub!K11</f>
        <v>-1.1218048632144928E-2</v>
      </c>
    </row>
    <row r="12" spans="3:11" x14ac:dyDescent="0.3">
      <c r="C12">
        <f>CounterfGap!C12-CounterfGapGithub!C12</f>
        <v>-3.1598448753356934E-2</v>
      </c>
      <c r="D12">
        <f>CounterfGap!D12-CounterfGapGithub!D12</f>
        <v>-1.9630253314971924E-2</v>
      </c>
      <c r="E12">
        <f>CounterfGap!E12-CounterfGapGithub!E12</f>
        <v>-2.3999571800231934E-2</v>
      </c>
      <c r="F12">
        <f>CounterfGap!F12-CounterfGapGithub!F12</f>
        <v>-2.9941201210021973E-3</v>
      </c>
      <c r="G12">
        <f>CounterfGap!G12-CounterfGapGithub!G12</f>
        <v>-1.1531710624694824E-2</v>
      </c>
      <c r="H12">
        <f>CounterfGap!H12-CounterfGapGithub!H12</f>
        <v>-2.1743804216384888E-2</v>
      </c>
      <c r="I12">
        <f>CounterfGap!I12-CounterfGapGithub!I12</f>
        <v>-2.4922460317611694E-2</v>
      </c>
      <c r="J12">
        <f>CounterfGap!J12-CounterfGapGithub!J12</f>
        <v>-1.453825831413269E-2</v>
      </c>
      <c r="K12">
        <f>CounterfGap!K12-CounterfGapGithub!K12</f>
        <v>-1.400698721408844E-2</v>
      </c>
    </row>
    <row r="13" spans="3:11" x14ac:dyDescent="0.3">
      <c r="C13">
        <f>CounterfGap!C13-CounterfGapGithub!C13</f>
        <v>-1.2994855642318726E-2</v>
      </c>
      <c r="D13">
        <f>CounterfGap!D13-CounterfGapGithub!D13</f>
        <v>-4.2165249586105347E-2</v>
      </c>
      <c r="E13">
        <f>CounterfGap!E13-CounterfGapGithub!E13</f>
        <v>-5.8054598048329353E-2</v>
      </c>
      <c r="F13">
        <f>CounterfGap!F13-CounterfGapGithub!F13</f>
        <v>-4.2267933487892151E-2</v>
      </c>
      <c r="G13">
        <f>CounterfGap!G13-CounterfGapGithub!G13</f>
        <v>-4.0738925337791443E-2</v>
      </c>
      <c r="H13">
        <f>CounterfGap!H13-CounterfGapGithub!H13</f>
        <v>-4.5519962906837463E-2</v>
      </c>
      <c r="I13">
        <f>CounterfGap!I13-CounterfGapGithub!I13</f>
        <v>-4.7257557511329651E-2</v>
      </c>
      <c r="J13">
        <f>CounterfGap!J13-CounterfGapGithub!J13</f>
        <v>-2.1287336945533752E-2</v>
      </c>
      <c r="K13">
        <f>CounterfGap!K13-CounterfGapGithub!K13</f>
        <v>-5.8172769844532013E-2</v>
      </c>
    </row>
    <row r="14" spans="3:11" x14ac:dyDescent="0.3">
      <c r="C14">
        <f>CounterfGap!C14-CounterfGapGithub!C14</f>
        <v>-6.0704275965690613E-2</v>
      </c>
      <c r="D14">
        <f>CounterfGap!D14-CounterfGapGithub!D14</f>
        <v>-7.5424626469612122E-2</v>
      </c>
      <c r="E14">
        <f>CounterfGap!E14-CounterfGapGithub!E14</f>
        <v>-9.31357741355896E-2</v>
      </c>
      <c r="F14">
        <f>CounterfGap!F14-CounterfGapGithub!F14</f>
        <v>-7.5022514909505844E-2</v>
      </c>
      <c r="G14">
        <f>CounterfGap!G14-CounterfGapGithub!G14</f>
        <v>-7.2822868824005127E-2</v>
      </c>
      <c r="H14">
        <f>CounterfGap!H14-CounterfGapGithub!H14</f>
        <v>-7.4705560691654682E-2</v>
      </c>
      <c r="I14">
        <f>CounterfGap!I14-CounterfGapGithub!I14</f>
        <v>-7.2519257664680481E-2</v>
      </c>
      <c r="J14">
        <f>CounterfGap!J14-CounterfGapGithub!J14</f>
        <v>-5.7563208043575287E-2</v>
      </c>
      <c r="K14">
        <f>CounterfGap!K14-CounterfGapGithub!K14</f>
        <v>-0.10814705491065979</v>
      </c>
    </row>
    <row r="16" spans="3:11" x14ac:dyDescent="0.3">
      <c r="C16">
        <f>CounterfGap!C16-CounterfGapGithub!C16</f>
        <v>-0.10850761830806732</v>
      </c>
      <c r="D16">
        <f>CounterfGap!D16-CounterfGapGithub!D16</f>
        <v>-1.0525450110435486E-2</v>
      </c>
      <c r="E16">
        <f>CounterfGap!E16-CounterfGapGithub!E16</f>
        <v>-6.1472188681364059E-3</v>
      </c>
      <c r="F16">
        <f>CounterfGap!F16-CounterfGapGithub!F16</f>
        <v>-9.8454616963863373E-3</v>
      </c>
      <c r="G16">
        <f>CounterfGap!G16-CounterfGapGithub!G16</f>
        <v>-6.7842565476894379E-3</v>
      </c>
      <c r="H16">
        <f>CounterfGap!H16-CounterfGapGithub!H16</f>
        <v>-1.396092027425766E-2</v>
      </c>
      <c r="I16">
        <f>CounterfGap!I16-CounterfGapGithub!I16</f>
        <v>-1.3620331883430481E-2</v>
      </c>
      <c r="J16">
        <f>CounterfGap!J16-CounterfGapGithub!J16</f>
        <v>-1.2290041893720627E-2</v>
      </c>
      <c r="K16">
        <f>CounterfGap!K16-CounterfGapGithub!K16</f>
        <v>1.5777945518493652E-3</v>
      </c>
    </row>
    <row r="17" spans="3:11" x14ac:dyDescent="0.3">
      <c r="C17">
        <f>CounterfGap!C17-CounterfGapGithub!C17</f>
        <v>4.8337019979953766E-2</v>
      </c>
      <c r="D17">
        <f>CounterfGap!D17-CounterfGapGithub!D17</f>
        <v>2.0787708461284637E-2</v>
      </c>
      <c r="E17">
        <f>CounterfGap!E17-CounterfGapGithub!E17</f>
        <v>2.1861083805561066E-2</v>
      </c>
      <c r="F17">
        <f>CounterfGap!F17-CounterfGapGithub!F17</f>
        <v>3.6344010382890701E-2</v>
      </c>
      <c r="G17">
        <f>CounterfGap!G17-CounterfGapGithub!G17</f>
        <v>3.7759184837341309E-2</v>
      </c>
      <c r="H17">
        <f>CounterfGap!H17-CounterfGapGithub!H17</f>
        <v>2.0675517618656158E-2</v>
      </c>
      <c r="I17">
        <f>CounterfGap!I17-CounterfGapGithub!I17</f>
        <v>3.5565078258514404E-2</v>
      </c>
      <c r="J17">
        <f>CounterfGap!J17-CounterfGapGithub!J17</f>
        <v>2.4020016193389893E-2</v>
      </c>
      <c r="K17">
        <f>CounterfGap!K17-CounterfGapGithub!K17</f>
        <v>2.8221607208251953E-3</v>
      </c>
    </row>
    <row r="18" spans="3:11" x14ac:dyDescent="0.3">
      <c r="C18">
        <f>CounterfGap!C18-CounterfGapGithub!C18</f>
        <v>-1.6230016946792603E-2</v>
      </c>
      <c r="D18">
        <f>CounterfGap!D18-CounterfGapGithub!D18</f>
        <v>-4.7651948407292366E-2</v>
      </c>
      <c r="E18">
        <f>CounterfGap!E18-CounterfGapGithub!E18</f>
        <v>-5.4636180400848389E-2</v>
      </c>
      <c r="F18">
        <f>CounterfGap!F18-CounterfGapGithub!F18</f>
        <v>-4.2877006490016356E-2</v>
      </c>
      <c r="G18">
        <f>CounterfGap!G18-CounterfGapGithub!G18</f>
        <v>-4.8488305881619453E-2</v>
      </c>
      <c r="H18">
        <f>CounterfGap!H18-CounterfGapGithub!H18</f>
        <v>-4.5536193996667862E-2</v>
      </c>
      <c r="I18">
        <f>CounterfGap!I18-CounterfGapGithub!I18</f>
        <v>-6.341293640434742E-2</v>
      </c>
      <c r="J18">
        <f>CounterfGap!J18-CounterfGapGithub!J18</f>
        <v>-1.9987236708402634E-2</v>
      </c>
      <c r="K18">
        <f>CounterfGap!K18-CounterfGapGithub!K18</f>
        <v>-3.9402276277542114E-2</v>
      </c>
    </row>
    <row r="20" spans="3:11" x14ac:dyDescent="0.3">
      <c r="C20">
        <f>CounterfGap!C20-CounterfGapGithub!C20</f>
        <v>3.4227371215820313E-3</v>
      </c>
      <c r="D20">
        <f>CounterfGap!D20-CounterfGapGithub!D20</f>
        <v>-1.9559085369110107E-2</v>
      </c>
      <c r="E20">
        <f>CounterfGap!E20-CounterfGapGithub!E20</f>
        <v>-2.8289242647588253E-2</v>
      </c>
      <c r="F20">
        <f>CounterfGap!F20-CounterfGapGithub!F20</f>
        <v>-2.0927280187606812E-2</v>
      </c>
      <c r="G20">
        <f>CounterfGap!G20-CounterfGapGithub!G20</f>
        <v>-2.2746212780475616E-2</v>
      </c>
      <c r="H20">
        <f>CounterfGap!H20-CounterfGapGithub!H20</f>
        <v>-2.1556004881858826E-2</v>
      </c>
      <c r="I20">
        <f>CounterfGap!I20-CounterfGapGithub!I20</f>
        <v>-1.8933847546577454E-2</v>
      </c>
      <c r="J20">
        <f>CounterfGap!J20-CounterfGapGithub!J20</f>
        <v>-3.584742546081543E-3</v>
      </c>
      <c r="K20">
        <f>CounterfGap!K20-CounterfGapGithub!K20</f>
        <v>-3.592311218380928E-2</v>
      </c>
    </row>
    <row r="21" spans="3:11" x14ac:dyDescent="0.3">
      <c r="C21">
        <f>CounterfGap!C21-CounterfGapGithub!C21</f>
        <v>2.0559191703796387E-2</v>
      </c>
      <c r="D21">
        <f>CounterfGap!D21-CounterfGapGithub!D21</f>
        <v>2.4567186832427979E-2</v>
      </c>
      <c r="E21">
        <f>CounterfGap!E21-CounterfGapGithub!E21</f>
        <v>3.7701845169067383E-2</v>
      </c>
      <c r="F21">
        <f>CounterfGap!F21-CounterfGapGithub!F21</f>
        <v>3.8538724184036255E-2</v>
      </c>
      <c r="G21">
        <f>CounterfGap!G21-CounterfGapGithub!G21</f>
        <v>3.0762583017349243E-2</v>
      </c>
      <c r="H21">
        <f>CounterfGap!H21-CounterfGapGithub!H21</f>
        <v>2.4726957082748413E-2</v>
      </c>
      <c r="I21">
        <f>CounterfGap!I21-CounterfGapGithub!I21</f>
        <v>2.2106647491455078E-2</v>
      </c>
      <c r="J21">
        <f>CounterfGap!J21-CounterfGapGithub!J21</f>
        <v>2.6658415794372559E-2</v>
      </c>
      <c r="K21">
        <f>CounterfGap!K21-CounterfGapGithub!K21</f>
        <v>4.7528281807899475E-2</v>
      </c>
    </row>
    <row r="23" spans="3:11" x14ac:dyDescent="0.3">
      <c r="C23">
        <f>CounterfGap!C23-CounterfGapGithub!C23</f>
        <v>-0.10235840454697609</v>
      </c>
      <c r="D23">
        <f>CounterfGap!D23-CounterfGapGithub!D23</f>
        <v>-4.1251428425312042E-2</v>
      </c>
      <c r="E23">
        <f>CounterfGap!E23-CounterfGapGithub!E23</f>
        <v>-4.666305473074317E-2</v>
      </c>
      <c r="F23">
        <f>CounterfGap!F23-CounterfGapGithub!F23</f>
        <v>-5.360620841383934E-2</v>
      </c>
      <c r="G23">
        <f>CounterfGap!G23-CounterfGapGithub!G23</f>
        <v>-3.7202849984169006E-2</v>
      </c>
      <c r="H23">
        <f>CounterfGap!H23-CounterfGapGithub!H23</f>
        <v>-4.704912006855011E-2</v>
      </c>
      <c r="I23">
        <f>CounterfGap!I23-CounterfGapGithub!I23</f>
        <v>-4.1251428425312042E-2</v>
      </c>
      <c r="J23">
        <f>CounterfGap!J23-CounterfGapGithub!J23</f>
        <v>-5.7696051895618439E-2</v>
      </c>
      <c r="K23">
        <f>CounterfGap!K23-CounterfGapGithub!K23</f>
        <v>-4.7878250479698181E-2</v>
      </c>
    </row>
    <row r="24" spans="3:11" x14ac:dyDescent="0.3">
      <c r="C24">
        <f>CounterfGap!C24-CounterfGapGithub!C24</f>
        <v>2.2602677345275879E-3</v>
      </c>
      <c r="D24">
        <f>CounterfGap!D24-CounterfGapGithub!D24</f>
        <v>-2.0210914313793182E-2</v>
      </c>
      <c r="E24">
        <f>CounterfGap!E24-CounterfGapGithub!E24</f>
        <v>-2.0047225058078766E-2</v>
      </c>
      <c r="F24">
        <f>CounterfGap!F24-CounterfGapGithub!F24</f>
        <v>-8.466675877571106E-3</v>
      </c>
      <c r="G24">
        <f>CounterfGap!G24-CounterfGapGithub!G24</f>
        <v>-1.0298073291778564E-2</v>
      </c>
      <c r="H24">
        <f>CounterfGap!H24-CounterfGapGithub!H24</f>
        <v>-2.0323168486356735E-2</v>
      </c>
      <c r="I24">
        <f>CounterfGap!I24-CounterfGapGithub!I24</f>
        <v>-1.9857659935951233E-2</v>
      </c>
      <c r="J24">
        <f>CounterfGap!J24-CounterfGapGithub!J24</f>
        <v>1.3654701411724091E-2</v>
      </c>
      <c r="K24">
        <f>CounterfGap!K24-CounterfGapGithub!K24</f>
        <v>-1.5641659498214722E-2</v>
      </c>
    </row>
    <row r="25" spans="3:11" x14ac:dyDescent="0.3">
      <c r="C25">
        <f>CounterfGap!C25-CounterfGapGithub!C25</f>
        <v>-4.7037124633789063E-2</v>
      </c>
      <c r="D25">
        <f>CounterfGap!D25-CounterfGapGithub!D25</f>
        <v>-3.0220150947570801E-2</v>
      </c>
      <c r="E25">
        <f>CounterfGap!E25-CounterfGapGithub!E25</f>
        <v>-3.6448314785957336E-2</v>
      </c>
      <c r="F25">
        <f>CounterfGap!F25-CounterfGapGithub!F25</f>
        <v>-2.0806401968002319E-2</v>
      </c>
      <c r="G25">
        <f>CounterfGap!G25-CounterfGapGithub!G25</f>
        <v>-2.6482909917831421E-2</v>
      </c>
      <c r="H25">
        <f>CounterfGap!H25-CounterfGapGithub!H25</f>
        <v>-3.1538307666778564E-2</v>
      </c>
      <c r="I25">
        <f>CounterfGap!I25-CounterfGapGithub!I25</f>
        <v>-3.5204827785491943E-2</v>
      </c>
      <c r="J25">
        <f>CounterfGap!J25-CounterfGapGithub!J25</f>
        <v>-2.1874159574508667E-2</v>
      </c>
      <c r="K25">
        <f>CounterfGap!K25-CounterfGapGithub!K25</f>
        <v>-3.0438899993896484E-2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M6:X23"/>
  <sheetViews>
    <sheetView topLeftCell="A5" workbookViewId="0"/>
  </sheetViews>
  <sheetFormatPr defaultRowHeight="14.4" x14ac:dyDescent="0.3"/>
  <sheetData>
    <row r="6" spans="13:24" x14ac:dyDescent="0.3">
      <c r="M6">
        <v>0.75115233659744263</v>
      </c>
      <c r="N6">
        <v>0.75567567348480225</v>
      </c>
      <c r="O6">
        <v>0.76100856065750122</v>
      </c>
      <c r="P6">
        <v>0.74727439880371094</v>
      </c>
      <c r="Q6">
        <v>0.73607063293457031</v>
      </c>
      <c r="R6">
        <v>0.7547461986541748</v>
      </c>
      <c r="S6">
        <v>0.75621539354324341</v>
      </c>
      <c r="T6">
        <v>0.74014079570770264</v>
      </c>
      <c r="U6">
        <v>0.73907238245010376</v>
      </c>
      <c r="V6">
        <v>0.75585639476776123</v>
      </c>
      <c r="W6">
        <v>0.75349181890487671</v>
      </c>
      <c r="X6">
        <v>0.74036705493927002</v>
      </c>
    </row>
    <row r="7" spans="13:24" x14ac:dyDescent="0.3">
      <c r="M7">
        <v>0.48167955875396729</v>
      </c>
      <c r="N7">
        <v>0.48461270332336426</v>
      </c>
      <c r="O7">
        <v>0.55447304248809814</v>
      </c>
      <c r="P7">
        <v>0.48656609654426575</v>
      </c>
      <c r="Q7">
        <v>0.48649924993515015</v>
      </c>
      <c r="R7">
        <v>0.47760754823684692</v>
      </c>
      <c r="S7">
        <v>0.48271071910858154</v>
      </c>
      <c r="T7">
        <v>0.48205888271331787</v>
      </c>
      <c r="U7">
        <v>0.55125772953033447</v>
      </c>
      <c r="V7">
        <v>0.48554036021232605</v>
      </c>
      <c r="W7">
        <v>0.48923224210739136</v>
      </c>
      <c r="X7">
        <v>0.48555830121040344</v>
      </c>
    </row>
    <row r="9" spans="13:24" x14ac:dyDescent="0.3">
      <c r="M9">
        <v>18.361347198486328</v>
      </c>
      <c r="N9">
        <v>18.287124633789063</v>
      </c>
      <c r="O9">
        <v>18.411039352416992</v>
      </c>
      <c r="P9">
        <v>18.380207061767578</v>
      </c>
      <c r="Q9">
        <v>18.152145385742188</v>
      </c>
      <c r="R9">
        <v>18.285991668701172</v>
      </c>
      <c r="S9">
        <v>18.292980194091797</v>
      </c>
      <c r="T9">
        <v>18.041179656982422</v>
      </c>
      <c r="U9">
        <v>18.029176712036133</v>
      </c>
      <c r="V9">
        <v>18.281665802001953</v>
      </c>
      <c r="W9">
        <v>18.373750686645508</v>
      </c>
      <c r="X9">
        <v>18.043401718139648</v>
      </c>
    </row>
    <row r="10" spans="13:24" x14ac:dyDescent="0.3">
      <c r="M10">
        <v>8.7945556640625</v>
      </c>
      <c r="N10">
        <v>8.8180770874023438</v>
      </c>
      <c r="O10">
        <v>8.8995780944824219</v>
      </c>
      <c r="P10">
        <v>8.8053865432739258</v>
      </c>
      <c r="Q10">
        <v>8.8190784454345703</v>
      </c>
      <c r="R10">
        <v>8.7966766357421875</v>
      </c>
      <c r="S10">
        <v>8.8014106750488281</v>
      </c>
      <c r="T10">
        <v>8.7837591171264648</v>
      </c>
      <c r="U10">
        <v>8.8803482055664063</v>
      </c>
      <c r="V10">
        <v>8.8506021499633789</v>
      </c>
      <c r="W10">
        <v>8.7436809539794922</v>
      </c>
      <c r="X10">
        <v>8.7824363708496094</v>
      </c>
    </row>
    <row r="12" spans="13:24" x14ac:dyDescent="0.3">
      <c r="M12">
        <v>11.697263717651367</v>
      </c>
      <c r="N12">
        <v>11.212858200073242</v>
      </c>
      <c r="O12">
        <v>11.247098922729492</v>
      </c>
      <c r="P12">
        <v>10.826747894287109</v>
      </c>
      <c r="Q12">
        <v>11.255501747131348</v>
      </c>
      <c r="R12">
        <v>11.212512969970703</v>
      </c>
      <c r="S12">
        <v>11.116921424865723</v>
      </c>
      <c r="T12">
        <v>11.597089767456055</v>
      </c>
      <c r="U12">
        <v>11.212480545043945</v>
      </c>
      <c r="V12">
        <v>11.213282585144043</v>
      </c>
      <c r="W12">
        <v>10.78441047668457</v>
      </c>
      <c r="X12">
        <v>11.592227935791016</v>
      </c>
    </row>
    <row r="13" spans="13:24" x14ac:dyDescent="0.3">
      <c r="M13">
        <v>5.3580036163330078</v>
      </c>
      <c r="N13">
        <v>6.4065179824829102</v>
      </c>
      <c r="O13">
        <v>8.7914094924926758</v>
      </c>
      <c r="P13">
        <v>6.541926383972168</v>
      </c>
      <c r="Q13">
        <v>6.6815361976623535</v>
      </c>
      <c r="R13">
        <v>5.6467981338500977</v>
      </c>
      <c r="S13">
        <v>5.3670907020568848</v>
      </c>
      <c r="T13">
        <v>6.4079842567443848</v>
      </c>
      <c r="U13">
        <v>8.5236787796020508</v>
      </c>
      <c r="V13">
        <v>6.4376215934753418</v>
      </c>
      <c r="W13">
        <v>6.8766021728515625</v>
      </c>
      <c r="X13">
        <v>5.3382501602172852</v>
      </c>
    </row>
    <row r="15" spans="13:24" x14ac:dyDescent="0.3">
      <c r="M15">
        <v>11.337183952331543</v>
      </c>
      <c r="N15">
        <v>11.559436798095703</v>
      </c>
      <c r="O15">
        <v>11.36970043182373</v>
      </c>
      <c r="P15">
        <v>11.425469398498535</v>
      </c>
      <c r="Q15">
        <v>11.445542335510254</v>
      </c>
      <c r="R15">
        <v>11.614508628845215</v>
      </c>
      <c r="S15">
        <v>11.345705986022949</v>
      </c>
      <c r="T15">
        <v>10.565055847167969</v>
      </c>
      <c r="U15">
        <v>11.477925300598145</v>
      </c>
      <c r="V15">
        <v>11.809178352355957</v>
      </c>
      <c r="W15">
        <v>10.455076217651367</v>
      </c>
      <c r="X15">
        <v>10.479453086853027</v>
      </c>
    </row>
    <row r="18" spans="13:24" x14ac:dyDescent="0.3">
      <c r="M18">
        <v>0</v>
      </c>
      <c r="N18">
        <v>34126.915969550464</v>
      </c>
      <c r="O18">
        <v>34020.654844872151</v>
      </c>
      <c r="P18">
        <v>34515.154301422626</v>
      </c>
      <c r="Q18">
        <v>34048.239028157957</v>
      </c>
      <c r="R18">
        <v>34029.549836311322</v>
      </c>
      <c r="S18">
        <v>34518.318534325052</v>
      </c>
      <c r="T18">
        <v>34194.350934408547</v>
      </c>
      <c r="U18">
        <v>33745.160544652033</v>
      </c>
      <c r="V18">
        <v>27589.810359789513</v>
      </c>
      <c r="W18">
        <v>0</v>
      </c>
      <c r="X18">
        <v>34447.434636161197</v>
      </c>
    </row>
    <row r="19" spans="13:24" x14ac:dyDescent="0.3">
      <c r="M19">
        <v>0</v>
      </c>
      <c r="N19">
        <v>37527.449104076761</v>
      </c>
      <c r="O19">
        <v>36558.581770572069</v>
      </c>
      <c r="P19">
        <v>37549.439852461866</v>
      </c>
      <c r="Q19">
        <v>37271.614016581618</v>
      </c>
      <c r="R19">
        <v>37296.698213599644</v>
      </c>
      <c r="S19">
        <v>39155.533417314859</v>
      </c>
      <c r="T19">
        <v>37592.087707343198</v>
      </c>
      <c r="U19">
        <v>35661.770328977495</v>
      </c>
      <c r="V19">
        <v>32570.070250194236</v>
      </c>
      <c r="W19">
        <v>0</v>
      </c>
      <c r="X19">
        <v>39132.635237638715</v>
      </c>
    </row>
    <row r="20" spans="13:24" x14ac:dyDescent="0.3">
      <c r="M20">
        <v>4464.5092206826994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2850.4684030221752</v>
      </c>
      <c r="X20">
        <v>0</v>
      </c>
    </row>
    <row r="21" spans="13:24" x14ac:dyDescent="0.3">
      <c r="M21">
        <v>19740.858513186573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19597.581963051183</v>
      </c>
      <c r="X21">
        <v>0</v>
      </c>
    </row>
    <row r="22" spans="13:24" x14ac:dyDescent="0.3">
      <c r="M22">
        <v>17749.122282955268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17441.337442135704</v>
      </c>
      <c r="X22">
        <v>0</v>
      </c>
    </row>
    <row r="23" spans="13:24" x14ac:dyDescent="0.3">
      <c r="M23">
        <v>0</v>
      </c>
      <c r="N23">
        <v>8536.2004712217076</v>
      </c>
      <c r="O23">
        <v>8536.2004712217076</v>
      </c>
      <c r="P23">
        <v>8536.2004712217076</v>
      </c>
      <c r="Q23">
        <v>8536.2004712217076</v>
      </c>
      <c r="R23">
        <v>8536.2004712217076</v>
      </c>
      <c r="S23">
        <v>0</v>
      </c>
      <c r="T23">
        <v>8536.2004712217076</v>
      </c>
      <c r="U23">
        <v>8536.2004712217076</v>
      </c>
      <c r="V23">
        <v>8536.2004712217076</v>
      </c>
      <c r="W23">
        <v>0</v>
      </c>
      <c r="X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8"/>
  <sheetViews>
    <sheetView topLeftCell="F8" workbookViewId="0">
      <selection activeCell="K25" sqref="K25"/>
    </sheetView>
  </sheetViews>
  <sheetFormatPr defaultRowHeight="14.4" x14ac:dyDescent="0.3"/>
  <cols>
    <col min="1" max="1" width="19.109375" customWidth="1"/>
    <col min="2" max="2" width="29.109375" customWidth="1"/>
    <col min="3" max="11" width="13.33203125" customWidth="1"/>
  </cols>
  <sheetData>
    <row r="3" spans="1:21" ht="63" customHeight="1" x14ac:dyDescent="0.3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</row>
    <row r="4" spans="1:21" ht="16.5" customHeight="1" x14ac:dyDescent="0.3"/>
    <row r="5" spans="1:21" x14ac:dyDescent="0.3">
      <c r="A5" s="1" t="s">
        <v>36</v>
      </c>
      <c r="B5" s="1"/>
    </row>
    <row r="6" spans="1:21" x14ac:dyDescent="0.3">
      <c r="B6" t="s">
        <v>33</v>
      </c>
      <c r="C6">
        <f t="shared" ref="C6:K7" si="0">100*M6/$N6</f>
        <v>103.53200644166644</v>
      </c>
      <c r="D6">
        <f t="shared" si="0"/>
        <v>100</v>
      </c>
      <c r="E6">
        <f t="shared" si="0"/>
        <v>101.1539268058672</v>
      </c>
      <c r="F6">
        <f t="shared" si="0"/>
        <v>98.930868041724651</v>
      </c>
      <c r="G6">
        <f t="shared" si="0"/>
        <v>98.013213856867253</v>
      </c>
      <c r="H6">
        <f t="shared" si="0"/>
        <v>99.843219967679346</v>
      </c>
      <c r="I6">
        <f t="shared" si="0"/>
        <v>100.41479852200771</v>
      </c>
      <c r="J6">
        <f t="shared" si="0"/>
        <v>99.908044625198428</v>
      </c>
      <c r="K6">
        <f t="shared" si="0"/>
        <v>98.915101667510868</v>
      </c>
      <c r="M6">
        <v>0.74718618392944336</v>
      </c>
      <c r="N6">
        <v>0.72169584035873413</v>
      </c>
      <c r="O6">
        <v>0.73002368211746216</v>
      </c>
      <c r="P6">
        <v>0.71397995948791504</v>
      </c>
      <c r="Q6">
        <v>0.70735728740692139</v>
      </c>
      <c r="R6">
        <v>0.72056436538696289</v>
      </c>
      <c r="S6">
        <v>0.72468942403793335</v>
      </c>
      <c r="T6">
        <v>0.72103220224380493</v>
      </c>
      <c r="U6">
        <v>0.71386617422103882</v>
      </c>
    </row>
    <row r="7" spans="1:21" x14ac:dyDescent="0.3">
      <c r="B7" t="s">
        <v>32</v>
      </c>
      <c r="C7">
        <f t="shared" si="0"/>
        <v>104.43785215417985</v>
      </c>
      <c r="D7">
        <f t="shared" si="0"/>
        <v>100</v>
      </c>
      <c r="E7">
        <f t="shared" si="0"/>
        <v>120.72189147601026</v>
      </c>
      <c r="F7">
        <f t="shared" si="0"/>
        <v>100.63306357117462</v>
      </c>
      <c r="G7">
        <f t="shared" si="0"/>
        <v>100.66485560046368</v>
      </c>
      <c r="H7">
        <f t="shared" si="0"/>
        <v>97.981563060517331</v>
      </c>
      <c r="I7">
        <f t="shared" si="0"/>
        <v>99.079136733234932</v>
      </c>
      <c r="J7">
        <f t="shared" si="0"/>
        <v>99.268574397353007</v>
      </c>
      <c r="K7">
        <f t="shared" si="0"/>
        <v>118.62477535779962</v>
      </c>
      <c r="M7">
        <v>0.35753664374351501</v>
      </c>
      <c r="N7">
        <v>0.34234392642974854</v>
      </c>
      <c r="O7">
        <v>0.4132840633392334</v>
      </c>
      <c r="P7">
        <v>0.34451118111610413</v>
      </c>
      <c r="Q7">
        <v>0.34462001919746399</v>
      </c>
      <c r="R7">
        <v>0.33543393015861511</v>
      </c>
      <c r="S7">
        <v>0.33919140696525574</v>
      </c>
      <c r="T7">
        <v>0.33983993530273438</v>
      </c>
      <c r="U7">
        <v>0.40610471367835999</v>
      </c>
    </row>
    <row r="8" spans="1:21" x14ac:dyDescent="0.3">
      <c r="A8" s="1" t="s">
        <v>35</v>
      </c>
      <c r="B8" s="1"/>
    </row>
    <row r="9" spans="1:21" x14ac:dyDescent="0.3">
      <c r="B9" t="s">
        <v>33</v>
      </c>
      <c r="C9">
        <f t="shared" ref="C9:K10" si="1">100*M9/$N9</f>
        <v>100.96506435592933</v>
      </c>
      <c r="D9">
        <f t="shared" si="1"/>
        <v>100</v>
      </c>
      <c r="E9">
        <f t="shared" si="1"/>
        <v>100.83698227699122</v>
      </c>
      <c r="F9">
        <f t="shared" si="1"/>
        <v>100.73318450379152</v>
      </c>
      <c r="G9">
        <f t="shared" si="1"/>
        <v>99.657409912531151</v>
      </c>
      <c r="H9">
        <f t="shared" si="1"/>
        <v>99.97176571590083</v>
      </c>
      <c r="I9">
        <f t="shared" si="1"/>
        <v>100.05879623401808</v>
      </c>
      <c r="J9">
        <f t="shared" si="1"/>
        <v>98.3154349938861</v>
      </c>
      <c r="K9">
        <f t="shared" si="1"/>
        <v>98.808204870867442</v>
      </c>
      <c r="M9">
        <v>19.11140251159668</v>
      </c>
      <c r="N9">
        <v>18.928728103637695</v>
      </c>
      <c r="O9">
        <v>19.087158203125</v>
      </c>
      <c r="P9">
        <v>19.067510604858398</v>
      </c>
      <c r="Q9">
        <v>18.863880157470703</v>
      </c>
      <c r="R9">
        <v>18.923383712768555</v>
      </c>
      <c r="S9">
        <v>18.939857482910156</v>
      </c>
      <c r="T9">
        <v>18.609861373901367</v>
      </c>
      <c r="U9">
        <v>18.703136444091797</v>
      </c>
    </row>
    <row r="10" spans="1:21" x14ac:dyDescent="0.3">
      <c r="B10" t="s">
        <v>32</v>
      </c>
      <c r="C10">
        <f t="shared" si="1"/>
        <v>100.76733938978489</v>
      </c>
      <c r="D10">
        <f t="shared" si="1"/>
        <v>100</v>
      </c>
      <c r="E10">
        <f t="shared" si="1"/>
        <v>100.84930648589766</v>
      </c>
      <c r="F10">
        <f t="shared" si="1"/>
        <v>99.874265878420999</v>
      </c>
      <c r="G10">
        <f t="shared" si="1"/>
        <v>100.14707960514808</v>
      </c>
      <c r="H10">
        <f t="shared" si="1"/>
        <v>99.805277363367225</v>
      </c>
      <c r="I10">
        <f t="shared" si="1"/>
        <v>99.899739912310025</v>
      </c>
      <c r="J10">
        <f t="shared" si="1"/>
        <v>99.8889134479072</v>
      </c>
      <c r="K10">
        <f t="shared" si="1"/>
        <v>100.8576953487818</v>
      </c>
      <c r="M10">
        <v>8.7520570755004883</v>
      </c>
      <c r="N10">
        <v>8.6854104995727539</v>
      </c>
      <c r="O10">
        <v>8.7591762542724609</v>
      </c>
      <c r="P10">
        <v>8.6744899749755859</v>
      </c>
      <c r="Q10">
        <v>8.6981849670410156</v>
      </c>
      <c r="R10">
        <v>8.6684980392456055</v>
      </c>
      <c r="S10">
        <v>8.6767024993896484</v>
      </c>
      <c r="T10">
        <v>8.6757621765136719</v>
      </c>
      <c r="U10">
        <v>8.7599048614501953</v>
      </c>
    </row>
    <row r="11" spans="1:21" x14ac:dyDescent="0.3">
      <c r="A11" s="1" t="s">
        <v>34</v>
      </c>
      <c r="B11" s="1"/>
    </row>
    <row r="12" spans="1:21" x14ac:dyDescent="0.3">
      <c r="B12" t="s">
        <v>33</v>
      </c>
      <c r="C12">
        <f t="shared" ref="C12:K13" si="2">100*M12/$N12</f>
        <v>102.23666277142054</v>
      </c>
      <c r="D12">
        <f t="shared" si="2"/>
        <v>100</v>
      </c>
      <c r="E12">
        <f t="shared" si="2"/>
        <v>100.32358787753448</v>
      </c>
      <c r="F12">
        <f t="shared" si="2"/>
        <v>96.417418787469401</v>
      </c>
      <c r="G12">
        <f t="shared" si="2"/>
        <v>100.23265358815041</v>
      </c>
      <c r="H12">
        <f t="shared" si="2"/>
        <v>99.994718039872581</v>
      </c>
      <c r="I12">
        <f t="shared" si="2"/>
        <v>99.597797087517606</v>
      </c>
      <c r="J12">
        <f t="shared" si="2"/>
        <v>101.08730984345132</v>
      </c>
      <c r="K12">
        <f t="shared" si="2"/>
        <v>99.799963712455195</v>
      </c>
      <c r="M12">
        <v>12.219955444335938</v>
      </c>
      <c r="N12">
        <v>11.952615737915039</v>
      </c>
      <c r="O12">
        <v>11.991292953491211</v>
      </c>
      <c r="P12">
        <v>11.52440357208252</v>
      </c>
      <c r="Q12">
        <v>11.980423927307129</v>
      </c>
      <c r="R12">
        <v>11.951984405517578</v>
      </c>
      <c r="S12">
        <v>11.904541969299316</v>
      </c>
      <c r="T12">
        <v>12.082577705383301</v>
      </c>
      <c r="U12">
        <v>11.928706169128418</v>
      </c>
    </row>
    <row r="13" spans="1:21" x14ac:dyDescent="0.3">
      <c r="B13" t="s">
        <v>32</v>
      </c>
      <c r="C13">
        <f t="shared" si="2"/>
        <v>83.584798235547311</v>
      </c>
      <c r="D13">
        <f t="shared" si="2"/>
        <v>100</v>
      </c>
      <c r="E13">
        <f t="shared" si="2"/>
        <v>137.72457075279672</v>
      </c>
      <c r="F13">
        <f t="shared" si="2"/>
        <v>103.3991318961542</v>
      </c>
      <c r="G13">
        <f t="shared" si="2"/>
        <v>106.45832604182593</v>
      </c>
      <c r="H13">
        <f t="shared" si="2"/>
        <v>88.319434952692703</v>
      </c>
      <c r="I13">
        <f t="shared" si="2"/>
        <v>83.132126105315777</v>
      </c>
      <c r="J13">
        <f t="shared" si="2"/>
        <v>99.905993281374819</v>
      </c>
      <c r="K13">
        <f t="shared" si="2"/>
        <v>136.45480462751297</v>
      </c>
      <c r="M13">
        <v>5.1928248405456543</v>
      </c>
      <c r="N13">
        <v>6.2126426696777344</v>
      </c>
      <c r="O13">
        <v>8.55633544921875</v>
      </c>
      <c r="P13">
        <v>6.4238185882568359</v>
      </c>
      <c r="Q13">
        <v>6.6138753890991211</v>
      </c>
      <c r="R13">
        <v>5.4869709014892578</v>
      </c>
      <c r="S13">
        <v>5.1647019386291504</v>
      </c>
      <c r="T13">
        <v>6.2068023681640625</v>
      </c>
      <c r="U13">
        <v>8.4774494171142578</v>
      </c>
    </row>
    <row r="15" spans="1:21" x14ac:dyDescent="0.3">
      <c r="A15" t="s">
        <v>31</v>
      </c>
      <c r="C15">
        <f t="shared" ref="C15:K15" si="3">100*M15/$N15</f>
        <v>103.30843226122151</v>
      </c>
      <c r="D15">
        <f t="shared" si="3"/>
        <v>100</v>
      </c>
      <c r="E15">
        <f t="shared" si="3"/>
        <v>98.743498282559571</v>
      </c>
      <c r="F15">
        <f t="shared" si="3"/>
        <v>98.944837942745224</v>
      </c>
      <c r="G15">
        <f t="shared" si="3"/>
        <v>99.14939062846183</v>
      </c>
      <c r="H15">
        <f t="shared" si="3"/>
        <v>100.5176698512645</v>
      </c>
      <c r="I15">
        <f t="shared" si="3"/>
        <v>99.603739275875</v>
      </c>
      <c r="J15">
        <f t="shared" si="3"/>
        <v>93.984478179307402</v>
      </c>
      <c r="K15">
        <f t="shared" si="3"/>
        <v>100.06604221155156</v>
      </c>
      <c r="M15">
        <v>13.215967178344727</v>
      </c>
      <c r="N15">
        <v>12.792728424072266</v>
      </c>
      <c r="O15">
        <v>12.631987571716309</v>
      </c>
      <c r="P15">
        <v>12.657744407653809</v>
      </c>
      <c r="Q15">
        <v>12.68391227722168</v>
      </c>
      <c r="R15">
        <v>12.858952522277832</v>
      </c>
      <c r="S15">
        <v>12.742035865783691</v>
      </c>
      <c r="T15">
        <v>12.023179054260254</v>
      </c>
      <c r="U15">
        <v>12.801177024841309</v>
      </c>
    </row>
    <row r="17" spans="1:21" x14ac:dyDescent="0.3">
      <c r="A17" t="s">
        <v>30</v>
      </c>
      <c r="C17">
        <f t="shared" ref="C17:K17" si="4">100*M17/$N17</f>
        <v>52.863777499248307</v>
      </c>
      <c r="D17">
        <f t="shared" si="4"/>
        <v>100.00000000000001</v>
      </c>
      <c r="E17">
        <f t="shared" si="4"/>
        <v>98.762392420441856</v>
      </c>
      <c r="F17">
        <f t="shared" si="4"/>
        <v>100.68856820226998</v>
      </c>
      <c r="G17">
        <f t="shared" si="4"/>
        <v>99.437493687083773</v>
      </c>
      <c r="H17">
        <f t="shared" si="4"/>
        <v>99.702722619495773</v>
      </c>
      <c r="I17">
        <f t="shared" si="4"/>
        <v>92.442212763547715</v>
      </c>
      <c r="J17">
        <f t="shared" si="4"/>
        <v>99.947694382182888</v>
      </c>
      <c r="K17">
        <f t="shared" si="4"/>
        <v>96.848109696749432</v>
      </c>
      <c r="M17">
        <f t="shared" ref="M17:U17" si="5">SUM(M18:M23)</f>
        <v>44578.727430382831</v>
      </c>
      <c r="N17">
        <f t="shared" si="5"/>
        <v>84327.54816096279</v>
      </c>
      <c r="O17">
        <f t="shared" si="5"/>
        <v>83283.904033267172</v>
      </c>
      <c r="P17">
        <f t="shared" si="5"/>
        <v>84908.200843353086</v>
      </c>
      <c r="Q17">
        <f t="shared" si="5"/>
        <v>83853.200379029906</v>
      </c>
      <c r="R17">
        <f t="shared" si="5"/>
        <v>84076.861434746446</v>
      </c>
      <c r="S17">
        <f t="shared" si="5"/>
        <v>77954.251489240385</v>
      </c>
      <c r="T17">
        <f t="shared" si="5"/>
        <v>84283.440115907171</v>
      </c>
      <c r="U17">
        <f t="shared" si="5"/>
        <v>81669.636347508451</v>
      </c>
    </row>
    <row r="18" spans="1:21" x14ac:dyDescent="0.3">
      <c r="M18">
        <v>0</v>
      </c>
      <c r="N18">
        <v>36592.748995919901</v>
      </c>
      <c r="O18">
        <v>36540.166171175042</v>
      </c>
      <c r="P18">
        <v>37122.729877538666</v>
      </c>
      <c r="Q18">
        <v>36482.757681514646</v>
      </c>
      <c r="R18">
        <v>36541.631325686278</v>
      </c>
      <c r="S18">
        <v>37020.959891300263</v>
      </c>
      <c r="T18">
        <v>36559.386255086996</v>
      </c>
      <c r="U18">
        <v>36139.089043346961</v>
      </c>
    </row>
    <row r="19" spans="1:21" x14ac:dyDescent="0.3">
      <c r="M19">
        <v>0</v>
      </c>
      <c r="N19">
        <v>39180.46502420574</v>
      </c>
      <c r="O19">
        <v>38189.40372125501</v>
      </c>
      <c r="P19">
        <v>39231.136824977279</v>
      </c>
      <c r="Q19">
        <v>38816.108556678133</v>
      </c>
      <c r="R19">
        <v>38980.89596822302</v>
      </c>
      <c r="S19">
        <v>40933.291597940115</v>
      </c>
      <c r="T19">
        <v>39169.719719983033</v>
      </c>
      <c r="U19">
        <v>36976.213163324348</v>
      </c>
    </row>
    <row r="20" spans="1:21" x14ac:dyDescent="0.3">
      <c r="A20">
        <v>0</v>
      </c>
      <c r="B20" t="s">
        <v>21</v>
      </c>
      <c r="M20">
        <v>4560.0593085103801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">
      <c r="A21">
        <v>1</v>
      </c>
      <c r="B21" t="s">
        <v>22</v>
      </c>
      <c r="M21">
        <v>22809.715429642682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>
        <v>2</v>
      </c>
      <c r="B22" t="s">
        <v>23</v>
      </c>
      <c r="M22">
        <v>17208.952692229774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">
      <c r="A23">
        <v>3</v>
      </c>
      <c r="B23" t="s">
        <v>24</v>
      </c>
      <c r="M23">
        <v>0</v>
      </c>
      <c r="N23">
        <v>8554.3341408371434</v>
      </c>
      <c r="O23">
        <v>8554.3341408371252</v>
      </c>
      <c r="P23">
        <v>8554.3341408371343</v>
      </c>
      <c r="Q23">
        <v>8554.3341408371398</v>
      </c>
      <c r="R23">
        <v>8554.3341408371489</v>
      </c>
      <c r="S23">
        <v>0</v>
      </c>
      <c r="T23">
        <v>8554.3341408371271</v>
      </c>
      <c r="U23">
        <v>8554.3341408371489</v>
      </c>
    </row>
    <row r="24" spans="1:21" x14ac:dyDescent="0.3">
      <c r="A24">
        <v>4</v>
      </c>
      <c r="B24" t="s">
        <v>25</v>
      </c>
    </row>
    <row r="25" spans="1:21" x14ac:dyDescent="0.3">
      <c r="A25">
        <v>5</v>
      </c>
      <c r="B25" t="s">
        <v>26</v>
      </c>
    </row>
    <row r="26" spans="1:21" x14ac:dyDescent="0.3">
      <c r="A26">
        <v>6</v>
      </c>
      <c r="B26" t="s">
        <v>27</v>
      </c>
    </row>
    <row r="27" spans="1:21" x14ac:dyDescent="0.3">
      <c r="A27">
        <v>7</v>
      </c>
      <c r="B27" t="s">
        <v>28</v>
      </c>
    </row>
    <row r="28" spans="1:21" x14ac:dyDescent="0.3">
      <c r="A28">
        <v>8</v>
      </c>
      <c r="B28" t="s">
        <v>29</v>
      </c>
    </row>
  </sheetData>
  <mergeCells count="3">
    <mergeCell ref="A8:B8"/>
    <mergeCell ref="A5:B5"/>
    <mergeCell ref="A11:B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M6:U23"/>
  <sheetViews>
    <sheetView topLeftCell="D5" workbookViewId="0">
      <selection activeCell="M17" sqref="M17:U17"/>
    </sheetView>
  </sheetViews>
  <sheetFormatPr defaultRowHeight="14.4" x14ac:dyDescent="0.3"/>
  <sheetData>
    <row r="6" spans="13:21" x14ac:dyDescent="0.3">
      <c r="M6">
        <f>CounterfBehav!M6-CounterfBehavGithub!M6</f>
        <v>3.9661526679992676E-3</v>
      </c>
      <c r="N6">
        <f>CounterfBehav!N6-CounterfBehavGithub!N6</f>
        <v>3.3979833126068115E-2</v>
      </c>
      <c r="O6">
        <f>CounterfBehav!O6-CounterfBehavGithub!O6</f>
        <v>3.0984878540039063E-2</v>
      </c>
      <c r="P6">
        <f>CounterfBehav!P6-CounterfBehavGithub!P6</f>
        <v>3.3294439315795898E-2</v>
      </c>
      <c r="Q6">
        <f>CounterfBehav!Q6-CounterfBehavGithub!Q6</f>
        <v>2.8713345527648926E-2</v>
      </c>
      <c r="R6">
        <f>CounterfBehav!R6-CounterfBehavGithub!R6</f>
        <v>3.4181833267211914E-2</v>
      </c>
      <c r="S6">
        <f>CounterfBehav!S6-CounterfBehavGithub!S6</f>
        <v>3.1525969505310059E-2</v>
      </c>
      <c r="T6">
        <f>CounterfBehav!T6-CounterfBehavGithub!T6</f>
        <v>1.9108593463897705E-2</v>
      </c>
      <c r="U6">
        <f>CounterfBehav!U6-CounterfBehavGithub!U6</f>
        <v>2.5206208229064941E-2</v>
      </c>
    </row>
    <row r="7" spans="13:21" x14ac:dyDescent="0.3">
      <c r="M7">
        <f>CounterfBehav!M7-CounterfBehavGithub!M7</f>
        <v>0.12414291501045227</v>
      </c>
      <c r="N7">
        <f>CounterfBehav!N7-CounterfBehavGithub!N7</f>
        <v>0.14226877689361572</v>
      </c>
      <c r="O7">
        <f>CounterfBehav!O7-CounterfBehavGithub!O7</f>
        <v>0.14118897914886475</v>
      </c>
      <c r="P7">
        <f>CounterfBehav!P7-CounterfBehavGithub!P7</f>
        <v>0.14205491542816162</v>
      </c>
      <c r="Q7">
        <f>CounterfBehav!Q7-CounterfBehavGithub!Q7</f>
        <v>0.14187923073768616</v>
      </c>
      <c r="R7">
        <f>CounterfBehav!R7-CounterfBehavGithub!R7</f>
        <v>0.14217361807823181</v>
      </c>
      <c r="S7">
        <f>CounterfBehav!S7-CounterfBehavGithub!S7</f>
        <v>0.14351931214332581</v>
      </c>
      <c r="T7">
        <f>CounterfBehav!T7-CounterfBehavGithub!T7</f>
        <v>0.1422189474105835</v>
      </c>
      <c r="U7">
        <f>CounterfBehav!U7-CounterfBehavGithub!U7</f>
        <v>0.14515301585197449</v>
      </c>
    </row>
    <row r="9" spans="13:21" x14ac:dyDescent="0.3">
      <c r="M9">
        <f>CounterfBehav!M9-CounterfBehavGithub!M9</f>
        <v>-0.75005531311035156</v>
      </c>
      <c r="N9">
        <f>CounterfBehav!N9-CounterfBehavGithub!N9</f>
        <v>-0.64160346984863281</v>
      </c>
      <c r="O9">
        <f>CounterfBehav!O9-CounterfBehavGithub!O9</f>
        <v>-0.67611885070800781</v>
      </c>
      <c r="P9">
        <f>CounterfBehav!P9-CounterfBehavGithub!P9</f>
        <v>-0.68730354309082031</v>
      </c>
      <c r="Q9">
        <f>CounterfBehav!Q9-CounterfBehavGithub!Q9</f>
        <v>-0.71173477172851563</v>
      </c>
      <c r="R9">
        <f>CounterfBehav!R9-CounterfBehavGithub!R9</f>
        <v>-0.63739204406738281</v>
      </c>
      <c r="S9">
        <f>CounterfBehav!S9-CounterfBehavGithub!S9</f>
        <v>-0.64687728881835938</v>
      </c>
      <c r="T9">
        <f>CounterfBehav!T9-CounterfBehavGithub!T9</f>
        <v>-0.56868171691894531</v>
      </c>
      <c r="U9">
        <f>CounterfBehav!U9-CounterfBehavGithub!U9</f>
        <v>-0.67395973205566406</v>
      </c>
    </row>
    <row r="10" spans="13:21" x14ac:dyDescent="0.3">
      <c r="M10">
        <f>CounterfBehav!M10-CounterfBehavGithub!M10</f>
        <v>4.2498588562011719E-2</v>
      </c>
      <c r="N10">
        <f>CounterfBehav!N10-CounterfBehavGithub!N10</f>
        <v>0.13266658782958984</v>
      </c>
      <c r="O10">
        <f>CounterfBehav!O10-CounterfBehavGithub!O10</f>
        <v>0.14040184020996094</v>
      </c>
      <c r="P10">
        <f>CounterfBehav!P10-CounterfBehavGithub!P10</f>
        <v>0.13089656829833984</v>
      </c>
      <c r="Q10">
        <f>CounterfBehav!Q10-CounterfBehavGithub!Q10</f>
        <v>0.12089347839355469</v>
      </c>
      <c r="R10">
        <f>CounterfBehav!R10-CounterfBehavGithub!R10</f>
        <v>0.12817859649658203</v>
      </c>
      <c r="S10">
        <f>CounterfBehav!S10-CounterfBehavGithub!S10</f>
        <v>0.12470817565917969</v>
      </c>
      <c r="T10">
        <f>CounterfBehav!T10-CounterfBehavGithub!T10</f>
        <v>0.10799694061279297</v>
      </c>
      <c r="U10">
        <f>CounterfBehav!U10-CounterfBehavGithub!U10</f>
        <v>0.12044334411621094</v>
      </c>
    </row>
    <row r="12" spans="13:21" x14ac:dyDescent="0.3">
      <c r="M12">
        <f>CounterfBehav!M12-CounterfBehavGithub!M12</f>
        <v>-0.52269172668457031</v>
      </c>
      <c r="N12">
        <f>CounterfBehav!N12-CounterfBehavGithub!N12</f>
        <v>-0.73975753784179688</v>
      </c>
      <c r="O12">
        <f>CounterfBehav!O12-CounterfBehavGithub!O12</f>
        <v>-0.74419403076171875</v>
      </c>
      <c r="P12">
        <f>CounterfBehav!P12-CounterfBehavGithub!P12</f>
        <v>-0.69765567779541016</v>
      </c>
      <c r="Q12">
        <f>CounterfBehav!Q12-CounterfBehavGithub!Q12</f>
        <v>-0.72492218017578125</v>
      </c>
      <c r="R12">
        <f>CounterfBehav!R12-CounterfBehavGithub!R12</f>
        <v>-0.739471435546875</v>
      </c>
      <c r="S12">
        <f>CounterfBehav!S12-CounterfBehavGithub!S12</f>
        <v>-0.78762054443359375</v>
      </c>
      <c r="T12">
        <f>CounterfBehav!T12-CounterfBehavGithub!T12</f>
        <v>-0.48548793792724609</v>
      </c>
      <c r="U12">
        <f>CounterfBehav!U12-CounterfBehavGithub!U12</f>
        <v>-0.71622562408447266</v>
      </c>
    </row>
    <row r="13" spans="13:21" x14ac:dyDescent="0.3">
      <c r="M13">
        <f>CounterfBehav!M13-CounterfBehavGithub!M13</f>
        <v>0.16517877578735352</v>
      </c>
      <c r="N13">
        <f>CounterfBehav!N13-CounterfBehavGithub!N13</f>
        <v>0.19387531280517578</v>
      </c>
      <c r="O13">
        <f>CounterfBehav!O13-CounterfBehavGithub!O13</f>
        <v>0.23507404327392578</v>
      </c>
      <c r="P13">
        <f>CounterfBehav!P13-CounterfBehavGithub!P13</f>
        <v>0.11810779571533203</v>
      </c>
      <c r="Q13">
        <f>CounterfBehav!Q13-CounterfBehavGithub!Q13</f>
        <v>6.7660808563232422E-2</v>
      </c>
      <c r="R13">
        <f>CounterfBehav!R13-CounterfBehavGithub!R13</f>
        <v>0.15982723236083984</v>
      </c>
      <c r="S13">
        <f>CounterfBehav!S13-CounterfBehavGithub!S13</f>
        <v>0.20238876342773438</v>
      </c>
      <c r="T13">
        <f>CounterfBehav!T13-CounterfBehavGithub!T13</f>
        <v>0.20118188858032227</v>
      </c>
      <c r="U13">
        <f>CounterfBehav!U13-CounterfBehavGithub!U13</f>
        <v>4.6229362487792969E-2</v>
      </c>
    </row>
    <row r="15" spans="13:21" x14ac:dyDescent="0.3">
      <c r="M15">
        <f>CounterfBehav!M15-CounterfBehavGithub!M15</f>
        <v>-1.8787832260131836</v>
      </c>
      <c r="N15">
        <f>CounterfBehav!N15-CounterfBehavGithub!N15</f>
        <v>-1.2332916259765625</v>
      </c>
      <c r="O15">
        <f>CounterfBehav!O15-CounterfBehavGithub!O15</f>
        <v>-1.2622871398925781</v>
      </c>
      <c r="P15">
        <f>CounterfBehav!P15-CounterfBehavGithub!P15</f>
        <v>-1.2322750091552734</v>
      </c>
      <c r="Q15">
        <f>CounterfBehav!Q15-CounterfBehavGithub!Q15</f>
        <v>-1.2383699417114258</v>
      </c>
      <c r="R15">
        <f>CounterfBehav!R15-CounterfBehavGithub!R15</f>
        <v>-1.2444438934326172</v>
      </c>
      <c r="S15">
        <f>CounterfBehav!S15-CounterfBehavGithub!S15</f>
        <v>-1.3963298797607422</v>
      </c>
      <c r="T15">
        <f>CounterfBehav!T15-CounterfBehavGithub!T15</f>
        <v>-1.4581232070922852</v>
      </c>
      <c r="U15">
        <f>CounterfBehav!U15-CounterfBehavGithub!U15</f>
        <v>-1.3232517242431641</v>
      </c>
    </row>
    <row r="18" spans="13:21" x14ac:dyDescent="0.3">
      <c r="M18">
        <f>CounterfBehav!M18-CounterfBehavGithub!M18</f>
        <v>0</v>
      </c>
      <c r="N18">
        <f>CounterfBehav!N18-CounterfBehavGithub!N18</f>
        <v>-2465.833026369437</v>
      </c>
      <c r="O18">
        <f>CounterfBehav!O18-CounterfBehavGithub!O18</f>
        <v>-2519.5113263028907</v>
      </c>
      <c r="P18">
        <f>CounterfBehav!P18-CounterfBehavGithub!P18</f>
        <v>-2607.5755761160399</v>
      </c>
      <c r="Q18">
        <f>CounterfBehav!Q18-CounterfBehavGithub!Q18</f>
        <v>-2434.5186533566884</v>
      </c>
      <c r="R18">
        <f>CounterfBehav!R18-CounterfBehavGithub!R18</f>
        <v>-2512.0814893749557</v>
      </c>
      <c r="S18">
        <f>CounterfBehav!S18-CounterfBehavGithub!S18</f>
        <v>-2502.6413569752112</v>
      </c>
      <c r="T18">
        <f>CounterfBehav!T18-CounterfBehavGithub!T18</f>
        <v>-2365.0353206784494</v>
      </c>
      <c r="U18">
        <f>CounterfBehav!U18-CounterfBehavGithub!U18</f>
        <v>-2393.9284986949278</v>
      </c>
    </row>
    <row r="19" spans="13:21" x14ac:dyDescent="0.3">
      <c r="M19">
        <f>CounterfBehav!M19-CounterfBehavGithub!M19</f>
        <v>0</v>
      </c>
      <c r="N19">
        <f>CounterfBehav!N19-CounterfBehavGithub!N19</f>
        <v>-1653.0159201289789</v>
      </c>
      <c r="O19">
        <f>CounterfBehav!O19-CounterfBehavGithub!O19</f>
        <v>-1630.821950682941</v>
      </c>
      <c r="P19">
        <f>CounterfBehav!P19-CounterfBehavGithub!P19</f>
        <v>-1681.6969725154122</v>
      </c>
      <c r="Q19">
        <f>CounterfBehav!Q19-CounterfBehavGithub!Q19</f>
        <v>-1544.4945400965153</v>
      </c>
      <c r="R19">
        <f>CounterfBehav!R19-CounterfBehavGithub!R19</f>
        <v>-1684.1977546233757</v>
      </c>
      <c r="S19">
        <f>CounterfBehav!S19-CounterfBehavGithub!S19</f>
        <v>-1777.7581806252565</v>
      </c>
      <c r="T19">
        <f>CounterfBehav!T19-CounterfBehavGithub!T19</f>
        <v>-1577.632012639835</v>
      </c>
      <c r="U19">
        <f>CounterfBehav!U19-CounterfBehavGithub!U19</f>
        <v>-1314.4428343468535</v>
      </c>
    </row>
    <row r="20" spans="13:21" x14ac:dyDescent="0.3">
      <c r="M20">
        <f>CounterfBehav!M20-CounterfBehavGithub!M20</f>
        <v>-95.550087827680727</v>
      </c>
      <c r="N20">
        <f>CounterfBehav!N20-CounterfBehavGithub!N20</f>
        <v>0</v>
      </c>
      <c r="O20">
        <f>CounterfBehav!O20-CounterfBehavGithub!O20</f>
        <v>0</v>
      </c>
      <c r="P20">
        <f>CounterfBehav!P20-CounterfBehavGithub!P20</f>
        <v>0</v>
      </c>
      <c r="Q20">
        <f>CounterfBehav!Q20-CounterfBehavGithub!Q20</f>
        <v>0</v>
      </c>
      <c r="R20">
        <f>CounterfBehav!R20-CounterfBehavGithub!R20</f>
        <v>0</v>
      </c>
      <c r="S20">
        <f>CounterfBehav!S20-CounterfBehavGithub!S20</f>
        <v>0</v>
      </c>
      <c r="T20">
        <f>CounterfBehav!T20-CounterfBehavGithub!T20</f>
        <v>0</v>
      </c>
      <c r="U20">
        <f>CounterfBehav!U20-CounterfBehavGithub!U20</f>
        <v>0</v>
      </c>
    </row>
    <row r="21" spans="13:21" x14ac:dyDescent="0.3">
      <c r="M21">
        <f>CounterfBehav!M21-CounterfBehavGithub!M21</f>
        <v>-3068.8569164561086</v>
      </c>
      <c r="N21">
        <f>CounterfBehav!N21-CounterfBehavGithub!N21</f>
        <v>0</v>
      </c>
      <c r="O21">
        <f>CounterfBehav!O21-CounterfBehavGithub!O21</f>
        <v>0</v>
      </c>
      <c r="P21">
        <f>CounterfBehav!P21-CounterfBehavGithub!P21</f>
        <v>0</v>
      </c>
      <c r="Q21">
        <f>CounterfBehav!Q21-CounterfBehavGithub!Q21</f>
        <v>0</v>
      </c>
      <c r="R21">
        <f>CounterfBehav!R21-CounterfBehavGithub!R21</f>
        <v>0</v>
      </c>
      <c r="S21">
        <f>CounterfBehav!S21-CounterfBehavGithub!S21</f>
        <v>0</v>
      </c>
      <c r="T21">
        <f>CounterfBehav!T21-CounterfBehavGithub!T21</f>
        <v>0</v>
      </c>
      <c r="U21">
        <f>CounterfBehav!U21-CounterfBehavGithub!U21</f>
        <v>0</v>
      </c>
    </row>
    <row r="22" spans="13:21" x14ac:dyDescent="0.3">
      <c r="M22">
        <f>CounterfBehav!M22-CounterfBehavGithub!M22</f>
        <v>540.16959072549434</v>
      </c>
      <c r="N22">
        <f>CounterfBehav!N22-CounterfBehavGithub!N22</f>
        <v>0</v>
      </c>
      <c r="O22">
        <f>CounterfBehav!O22-CounterfBehavGithub!O22</f>
        <v>0</v>
      </c>
      <c r="P22">
        <f>CounterfBehav!P22-CounterfBehavGithub!P22</f>
        <v>0</v>
      </c>
      <c r="Q22">
        <f>CounterfBehav!Q22-CounterfBehavGithub!Q22</f>
        <v>0</v>
      </c>
      <c r="R22">
        <f>CounterfBehav!R22-CounterfBehavGithub!R22</f>
        <v>0</v>
      </c>
      <c r="S22">
        <f>CounterfBehav!S22-CounterfBehavGithub!S22</f>
        <v>0</v>
      </c>
      <c r="T22">
        <f>CounterfBehav!T22-CounterfBehavGithub!T22</f>
        <v>0</v>
      </c>
      <c r="U22">
        <f>CounterfBehav!U22-CounterfBehavGithub!U22</f>
        <v>0</v>
      </c>
    </row>
    <row r="23" spans="13:21" x14ac:dyDescent="0.3">
      <c r="M23">
        <f>CounterfBehav!M23-CounterfBehavGithub!M23</f>
        <v>0</v>
      </c>
      <c r="N23">
        <f>CounterfBehav!N23-CounterfBehavGithub!N23</f>
        <v>-18.133669615435792</v>
      </c>
      <c r="O23">
        <f>CounterfBehav!O23-CounterfBehavGithub!O23</f>
        <v>-18.133669615417602</v>
      </c>
      <c r="P23">
        <f>CounterfBehav!P23-CounterfBehavGithub!P23</f>
        <v>-18.133669615426697</v>
      </c>
      <c r="Q23">
        <f>CounterfBehav!Q23-CounterfBehavGithub!Q23</f>
        <v>-18.133669615432154</v>
      </c>
      <c r="R23">
        <f>CounterfBehav!R23-CounterfBehavGithub!R23</f>
        <v>-18.133669615441249</v>
      </c>
      <c r="S23">
        <f>CounterfBehav!S23-CounterfBehavGithub!S23</f>
        <v>0</v>
      </c>
      <c r="T23">
        <f>CounterfBehav!T23-CounterfBehavGithub!T23</f>
        <v>-18.133669615419421</v>
      </c>
      <c r="U23">
        <f>CounterfBehav!U23-CounterfBehavGithub!U23</f>
        <v>-18.133669615441249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5:K17"/>
  <sheetViews>
    <sheetView workbookViewId="0"/>
  </sheetViews>
  <sheetFormatPr defaultRowHeight="14.4" x14ac:dyDescent="0.3"/>
  <sheetData>
    <row r="5" spans="4:11" x14ac:dyDescent="0.3">
      <c r="D5">
        <v>0.50457256461232602</v>
      </c>
      <c r="E5">
        <v>0.54612326043737569</v>
      </c>
      <c r="F5">
        <v>4.1550695825049701E-2</v>
      </c>
      <c r="I5">
        <v>0.57906879194630867</v>
      </c>
      <c r="J5">
        <v>0.57319630872483218</v>
      </c>
      <c r="K5">
        <v>-5.8724832214765103E-3</v>
      </c>
    </row>
    <row r="6" spans="4:11" x14ac:dyDescent="0.3">
      <c r="D6">
        <v>0.51026598226784881</v>
      </c>
      <c r="E6">
        <v>0.48623425104993001</v>
      </c>
      <c r="F6">
        <v>-2.4031731217918805E-2</v>
      </c>
      <c r="I6">
        <v>0.60019053667831057</v>
      </c>
      <c r="J6">
        <v>0.60368370911400449</v>
      </c>
      <c r="K6">
        <v>3.4931724356938709E-3</v>
      </c>
    </row>
    <row r="7" spans="4:11" x14ac:dyDescent="0.3">
      <c r="D7">
        <v>0.46332518337408313</v>
      </c>
      <c r="E7">
        <v>0.38477995110024449</v>
      </c>
      <c r="F7">
        <v>-7.8545232273838625E-2</v>
      </c>
      <c r="I7">
        <v>0.59234095120444719</v>
      </c>
      <c r="J7">
        <v>0.53798641136504011</v>
      </c>
      <c r="K7">
        <v>-5.4354539839407044E-2</v>
      </c>
    </row>
    <row r="10" spans="4:11" x14ac:dyDescent="0.3">
      <c r="D10">
        <v>0.43557450106568496</v>
      </c>
      <c r="E10">
        <v>0.46211974423561325</v>
      </c>
      <c r="F10">
        <v>2.6545243169928307E-2</v>
      </c>
      <c r="I10">
        <v>6.5557236510337871E-3</v>
      </c>
      <c r="J10">
        <v>4.5385779122541605E-3</v>
      </c>
      <c r="K10">
        <v>-2.017145738779627E-3</v>
      </c>
    </row>
    <row r="11" spans="4:11" x14ac:dyDescent="0.3">
      <c r="D11">
        <v>0.56999721681046478</v>
      </c>
      <c r="E11">
        <v>0.53910381296966325</v>
      </c>
      <c r="F11">
        <v>-3.089340384080156E-2</v>
      </c>
      <c r="I11">
        <v>0.56069553805774275</v>
      </c>
      <c r="J11">
        <v>0.54986876640419946</v>
      </c>
      <c r="K11">
        <v>-1.0826771653543307E-2</v>
      </c>
    </row>
    <row r="12" spans="4:11" x14ac:dyDescent="0.3">
      <c r="D12">
        <v>0.55065100031756109</v>
      </c>
      <c r="E12">
        <v>0.50809780882819944</v>
      </c>
      <c r="F12">
        <v>-4.2553191489361701E-2</v>
      </c>
      <c r="I12">
        <v>0.86937334510150044</v>
      </c>
      <c r="J12">
        <v>0.84083553986466608</v>
      </c>
      <c r="K12">
        <v>-2.8537805236834364E-2</v>
      </c>
    </row>
    <row r="13" spans="4:11" x14ac:dyDescent="0.3">
      <c r="D13">
        <v>0.30802919708029197</v>
      </c>
      <c r="E13">
        <v>0.24525547445255474</v>
      </c>
      <c r="F13">
        <v>-6.2773722627737227E-2</v>
      </c>
      <c r="I13">
        <v>0.84358047016274862</v>
      </c>
      <c r="J13">
        <v>0.86980108499095843</v>
      </c>
      <c r="K13">
        <v>2.6220614828209764E-2</v>
      </c>
    </row>
    <row r="16" spans="4:11" x14ac:dyDescent="0.3">
      <c r="D16">
        <v>0.33455759599332219</v>
      </c>
      <c r="E16">
        <v>0.37813021702838062</v>
      </c>
      <c r="F16">
        <v>4.3572621035058427E-2</v>
      </c>
      <c r="I16">
        <v>0.55544917823520024</v>
      </c>
      <c r="J16">
        <v>0.55098133078027767</v>
      </c>
      <c r="K16">
        <v>-4.4678474549226105E-3</v>
      </c>
    </row>
    <row r="17" spans="4:11" x14ac:dyDescent="0.3">
      <c r="D17">
        <v>0.64216429220976057</v>
      </c>
      <c r="E17">
        <v>0.57972112761442862</v>
      </c>
      <c r="F17">
        <v>-6.2443164595331918E-2</v>
      </c>
      <c r="I17">
        <v>0.65126950137656781</v>
      </c>
      <c r="J17">
        <v>0.62771489752217802</v>
      </c>
      <c r="K17">
        <v>-2.3554603854389723E-2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17"/>
  <sheetViews>
    <sheetView workbookViewId="0">
      <selection activeCell="F5" sqref="F5"/>
    </sheetView>
  </sheetViews>
  <sheetFormatPr defaultRowHeight="14.4" x14ac:dyDescent="0.3"/>
  <cols>
    <col min="2" max="2" width="21.6640625" customWidth="1"/>
    <col min="3" max="3" width="2.109375" customWidth="1"/>
    <col min="4" max="5" width="9.33203125" bestFit="1" customWidth="1"/>
    <col min="6" max="7" width="8.77734375" customWidth="1"/>
    <col min="8" max="8" width="1.21875" customWidth="1"/>
    <col min="9" max="10" width="9.33203125" bestFit="1" customWidth="1"/>
    <col min="11" max="11" width="10" bestFit="1" customWidth="1"/>
  </cols>
  <sheetData>
    <row r="2" spans="1:12" x14ac:dyDescent="0.3">
      <c r="D2" s="1" t="s">
        <v>33</v>
      </c>
      <c r="E2" s="1"/>
      <c r="F2" s="1"/>
      <c r="G2" s="1"/>
      <c r="I2" s="1" t="s">
        <v>32</v>
      </c>
      <c r="J2" s="1"/>
      <c r="K2" s="1"/>
      <c r="L2" s="1"/>
    </row>
    <row r="3" spans="1:12" x14ac:dyDescent="0.3">
      <c r="D3" t="s">
        <v>48</v>
      </c>
      <c r="E3" t="s">
        <v>22</v>
      </c>
      <c r="F3" t="s">
        <v>47</v>
      </c>
      <c r="G3" t="s">
        <v>46</v>
      </c>
      <c r="I3" t="s">
        <v>48</v>
      </c>
      <c r="J3" t="s">
        <v>22</v>
      </c>
      <c r="K3" t="s">
        <v>47</v>
      </c>
      <c r="L3" t="s">
        <v>46</v>
      </c>
    </row>
    <row r="4" spans="1:12" x14ac:dyDescent="0.3">
      <c r="A4" s="1" t="s">
        <v>45</v>
      </c>
      <c r="B4" s="1"/>
    </row>
    <row r="5" spans="1:12" x14ac:dyDescent="0.3">
      <c r="B5" t="s">
        <v>44</v>
      </c>
      <c r="D5">
        <v>0.55092265410286612</v>
      </c>
      <c r="E5">
        <v>0.59316843345111891</v>
      </c>
      <c r="F5">
        <v>4.2245779348252847E-2</v>
      </c>
      <c r="G5">
        <f>F5/D5</f>
        <v>7.6681870011402517E-2</v>
      </c>
      <c r="I5">
        <v>0.59551444279605548</v>
      </c>
      <c r="J5">
        <v>0.59019111615324205</v>
      </c>
      <c r="K5">
        <v>-5.3233266428135088E-3</v>
      </c>
      <c r="L5">
        <f>K5/I5</f>
        <v>-8.9390386869871042E-3</v>
      </c>
    </row>
    <row r="6" spans="1:12" x14ac:dyDescent="0.3">
      <c r="B6" t="s">
        <v>43</v>
      </c>
      <c r="D6">
        <v>0.57221206581352835</v>
      </c>
      <c r="E6">
        <v>0.56864716636197443</v>
      </c>
      <c r="F6">
        <v>-3.5648994515539304E-3</v>
      </c>
      <c r="G6">
        <f>F6/D6</f>
        <v>-6.2300319488817887E-3</v>
      </c>
      <c r="I6">
        <v>0.66170331199554688</v>
      </c>
      <c r="J6">
        <v>0.65711104926245478</v>
      </c>
      <c r="K6">
        <v>-4.5922627330921232E-3</v>
      </c>
      <c r="L6">
        <f>K6/I6</f>
        <v>-6.9400630914826494E-3</v>
      </c>
    </row>
    <row r="7" spans="1:12" x14ac:dyDescent="0.3">
      <c r="B7" t="s">
        <v>42</v>
      </c>
      <c r="D7">
        <v>0.47212336892052192</v>
      </c>
      <c r="E7">
        <v>0.4110320284697509</v>
      </c>
      <c r="F7">
        <v>-6.1091340450771053E-2</v>
      </c>
      <c r="G7">
        <f>F7/D7</f>
        <v>-0.12939698492462312</v>
      </c>
      <c r="I7">
        <v>0.62729729729729733</v>
      </c>
      <c r="J7">
        <v>0.58162162162162168</v>
      </c>
      <c r="K7">
        <v>-4.5675675675675674E-2</v>
      </c>
      <c r="L7">
        <f>K7/I7</f>
        <v>-7.2813442481688917E-2</v>
      </c>
    </row>
    <row r="9" spans="1:12" x14ac:dyDescent="0.3">
      <c r="A9" s="1" t="s">
        <v>5</v>
      </c>
      <c r="B9" s="1"/>
    </row>
    <row r="10" spans="1:12" x14ac:dyDescent="0.3">
      <c r="B10" t="s">
        <v>6</v>
      </c>
      <c r="D10">
        <v>0.49621977692941088</v>
      </c>
      <c r="E10">
        <v>0.5250392993487536</v>
      </c>
      <c r="F10">
        <v>2.8819522419342766E-2</v>
      </c>
      <c r="G10">
        <f>F10/D10</f>
        <v>5.8078141499472019E-2</v>
      </c>
      <c r="I10">
        <v>8.6165629487793202E-3</v>
      </c>
      <c r="J10">
        <v>6.7017711823839157E-3</v>
      </c>
      <c r="K10">
        <v>-1.9147917663954045E-3</v>
      </c>
      <c r="L10">
        <f>K10/I10</f>
        <v>-0.22222222222222221</v>
      </c>
    </row>
    <row r="11" spans="1:12" x14ac:dyDescent="0.3">
      <c r="B11" t="s">
        <v>7</v>
      </c>
      <c r="D11">
        <v>0.59922609176340524</v>
      </c>
      <c r="E11">
        <v>0.59016030956329468</v>
      </c>
      <c r="F11">
        <v>-9.065782200110558E-3</v>
      </c>
      <c r="G11">
        <f>F11/D11</f>
        <v>-1.5129151291512913E-2</v>
      </c>
      <c r="I11">
        <v>0.61016715015886169</v>
      </c>
      <c r="J11">
        <v>0.58958419671225304</v>
      </c>
      <c r="K11">
        <v>-2.0582953446608647E-2</v>
      </c>
      <c r="L11">
        <f>K11/I11</f>
        <v>-3.3733303146932306E-2</v>
      </c>
    </row>
    <row r="12" spans="1:12" x14ac:dyDescent="0.3">
      <c r="B12" t="s">
        <v>41</v>
      </c>
      <c r="D12">
        <v>0.58082497212931994</v>
      </c>
      <c r="E12">
        <v>0.54515050167224077</v>
      </c>
      <c r="F12">
        <v>-3.5674470457079152E-2</v>
      </c>
      <c r="G12">
        <f>F12/D12</f>
        <v>-6.1420345489443376E-2</v>
      </c>
      <c r="I12">
        <v>0.87179487179487181</v>
      </c>
      <c r="J12">
        <v>0.84964487781389186</v>
      </c>
      <c r="K12">
        <v>-2.2149993980979898E-2</v>
      </c>
      <c r="L12">
        <f>K12/I12</f>
        <v>-2.5407346037006354E-2</v>
      </c>
    </row>
    <row r="13" spans="1:12" x14ac:dyDescent="0.3">
      <c r="B13" t="s">
        <v>40</v>
      </c>
      <c r="D13">
        <v>0.31818181818181818</v>
      </c>
      <c r="E13">
        <v>0.29914004914004916</v>
      </c>
      <c r="F13">
        <v>-1.9041769041769043E-2</v>
      </c>
      <c r="G13">
        <f>F13/D13</f>
        <v>-5.9845559845559851E-2</v>
      </c>
      <c r="I13">
        <v>0.84128195345288059</v>
      </c>
      <c r="J13">
        <v>0.87104158718046543</v>
      </c>
      <c r="K13">
        <v>2.9759633727584892E-2</v>
      </c>
      <c r="L13">
        <f>K13/I13</f>
        <v>3.5374149659863949E-2</v>
      </c>
    </row>
    <row r="15" spans="1:12" x14ac:dyDescent="0.3">
      <c r="A15" s="1" t="s">
        <v>39</v>
      </c>
      <c r="B15" s="1"/>
    </row>
    <row r="16" spans="1:12" x14ac:dyDescent="0.3">
      <c r="B16" t="s">
        <v>38</v>
      </c>
      <c r="D16">
        <v>0.31313131313131315</v>
      </c>
      <c r="E16">
        <v>0.42139845052466413</v>
      </c>
      <c r="F16">
        <v>0.10826713739335099</v>
      </c>
      <c r="G16">
        <f>F16/D16</f>
        <v>0.34575634199812089</v>
      </c>
      <c r="I16">
        <v>0.6013933187846231</v>
      </c>
      <c r="J16">
        <v>0.59518213866039948</v>
      </c>
      <c r="K16">
        <v>-6.2111801242236021E-3</v>
      </c>
      <c r="L16">
        <f>K16/I16</f>
        <v>-1.0327983251919051E-2</v>
      </c>
    </row>
    <row r="17" spans="2:12" x14ac:dyDescent="0.3">
      <c r="B17" t="s">
        <v>37</v>
      </c>
      <c r="D17">
        <v>0.6419116304546284</v>
      </c>
      <c r="E17">
        <v>0.59078875296695266</v>
      </c>
      <c r="F17">
        <v>-5.1122877487675737E-2</v>
      </c>
      <c r="G17">
        <f>F17/D17</f>
        <v>-7.9641612742658047E-2</v>
      </c>
      <c r="I17">
        <v>0.64567155593902792</v>
      </c>
      <c r="J17">
        <v>0.62755248777681905</v>
      </c>
      <c r="K17">
        <v>-1.8119068162208801E-2</v>
      </c>
      <c r="L17">
        <f>K17/I17</f>
        <v>-2.8062360801781736E-2</v>
      </c>
    </row>
  </sheetData>
  <mergeCells count="5">
    <mergeCell ref="D2:G2"/>
    <mergeCell ref="I2:L2"/>
    <mergeCell ref="A4:B4"/>
    <mergeCell ref="A9:B9"/>
    <mergeCell ref="A15:B1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5:K17"/>
  <sheetViews>
    <sheetView workbookViewId="0">
      <selection activeCell="D14" sqref="D14:K15"/>
    </sheetView>
  </sheetViews>
  <sheetFormatPr defaultRowHeight="14.4" x14ac:dyDescent="0.3"/>
  <sheetData>
    <row r="5" spans="4:11" x14ac:dyDescent="0.3">
      <c r="D5">
        <f>CondCovchge!D5-CondCovchgeGithub!D5</f>
        <v>-4.6350089490540092E-2</v>
      </c>
      <c r="E5">
        <f>CondCovchge!E5-CondCovchgeGithub!E5</f>
        <v>-4.7045173013743224E-2</v>
      </c>
      <c r="F5">
        <f>CondCovchge!F5-CondCovchgeGithub!F5</f>
        <v>-6.9508352320314659E-4</v>
      </c>
      <c r="I5">
        <f>CondCovchge!I5-CondCovchgeGithub!I5</f>
        <v>-1.6445650849746807E-2</v>
      </c>
      <c r="J5">
        <f>CondCovchge!J5-CondCovchgeGithub!J5</f>
        <v>-1.6994807428409864E-2</v>
      </c>
      <c r="K5">
        <f>CondCovchge!K5-CondCovchgeGithub!K5</f>
        <v>-5.4915657866300149E-4</v>
      </c>
    </row>
    <row r="6" spans="4:11" x14ac:dyDescent="0.3">
      <c r="D6">
        <f>CondCovchge!D6-CondCovchgeGithub!D6</f>
        <v>-6.1946083545679542E-2</v>
      </c>
      <c r="E6">
        <f>CondCovchge!E6-CondCovchgeGithub!E6</f>
        <v>-8.2412915312044421E-2</v>
      </c>
      <c r="F6">
        <f>CondCovchge!F6-CondCovchgeGithub!F6</f>
        <v>-2.0466831766364876E-2</v>
      </c>
      <c r="I6">
        <f>CondCovchge!I6-CondCovchgeGithub!I6</f>
        <v>-6.1512775317236312E-2</v>
      </c>
      <c r="J6">
        <f>CondCovchge!J6-CondCovchgeGithub!J6</f>
        <v>-5.3427340148450297E-2</v>
      </c>
      <c r="K6">
        <f>CondCovchge!K6-CondCovchgeGithub!K6</f>
        <v>8.0854351687859941E-3</v>
      </c>
    </row>
    <row r="7" spans="4:11" x14ac:dyDescent="0.3">
      <c r="D7">
        <f>CondCovchge!D7-CondCovchgeGithub!D7</f>
        <v>-8.798185546438797E-3</v>
      </c>
      <c r="E7">
        <f>CondCovchge!E7-CondCovchgeGithub!E7</f>
        <v>-2.625207736950641E-2</v>
      </c>
      <c r="F7">
        <f>CondCovchge!F7-CondCovchgeGithub!F7</f>
        <v>-1.7453891823067572E-2</v>
      </c>
      <c r="I7">
        <f>CondCovchge!I7-CondCovchgeGithub!I7</f>
        <v>-3.4956346092850143E-2</v>
      </c>
      <c r="J7">
        <f>CondCovchge!J7-CondCovchgeGithub!J7</f>
        <v>-4.3635210256581569E-2</v>
      </c>
      <c r="K7">
        <f>CondCovchge!K7-CondCovchgeGithub!K7</f>
        <v>-8.6788641637313702E-3</v>
      </c>
    </row>
    <row r="10" spans="4:11" x14ac:dyDescent="0.3">
      <c r="D10">
        <f>CondCovchge!D10-CondCovchgeGithub!D10</f>
        <v>-6.0645275863725923E-2</v>
      </c>
      <c r="E10">
        <f>CondCovchge!E10-CondCovchgeGithub!E10</f>
        <v>-6.2919555113140346E-2</v>
      </c>
      <c r="F10">
        <f>CondCovchge!F10-CondCovchgeGithub!F10</f>
        <v>-2.2742792494144584E-3</v>
      </c>
      <c r="I10">
        <f>CondCovchge!I10-CondCovchgeGithub!I10</f>
        <v>-2.0608392977455332E-3</v>
      </c>
      <c r="J10">
        <f>CondCovchge!J10-CondCovchgeGithub!J10</f>
        <v>-2.1631932701297553E-3</v>
      </c>
      <c r="K10">
        <f>CondCovchge!K10-CondCovchgeGithub!K10</f>
        <v>-1.0235397238422253E-4</v>
      </c>
    </row>
    <row r="11" spans="4:11" x14ac:dyDescent="0.3">
      <c r="D11">
        <f>CondCovchge!D11-CondCovchgeGithub!D11</f>
        <v>-2.9228874952940465E-2</v>
      </c>
      <c r="E11">
        <f>CondCovchge!E11-CondCovchgeGithub!E11</f>
        <v>-5.1056496593631429E-2</v>
      </c>
      <c r="F11">
        <f>CondCovchge!F11-CondCovchgeGithub!F11</f>
        <v>-2.1827621640691002E-2</v>
      </c>
      <c r="I11">
        <f>CondCovchge!I11-CondCovchgeGithub!I11</f>
        <v>-4.9471612101118945E-2</v>
      </c>
      <c r="J11">
        <f>CondCovchge!J11-CondCovchgeGithub!J11</f>
        <v>-3.9715430308053579E-2</v>
      </c>
      <c r="K11">
        <f>CondCovchge!K11-CondCovchgeGithub!K11</f>
        <v>9.75618179306534E-3</v>
      </c>
    </row>
    <row r="12" spans="4:11" x14ac:dyDescent="0.3">
      <c r="D12">
        <f>CondCovchge!D12-CondCovchgeGithub!D12</f>
        <v>-3.0173971811758848E-2</v>
      </c>
      <c r="E12">
        <f>CondCovchge!E12-CondCovchgeGithub!E12</f>
        <v>-3.7052692844041335E-2</v>
      </c>
      <c r="F12">
        <f>CondCovchge!F12-CondCovchgeGithub!F12</f>
        <v>-6.878721032282549E-3</v>
      </c>
      <c r="I12">
        <f>CondCovchge!I12-CondCovchgeGithub!I12</f>
        <v>-2.4215266933713675E-3</v>
      </c>
      <c r="J12">
        <f>CondCovchge!J12-CondCovchgeGithub!J12</f>
        <v>-8.8093379492257817E-3</v>
      </c>
      <c r="K12">
        <f>CondCovchge!K12-CondCovchgeGithub!K12</f>
        <v>-6.3878112558544663E-3</v>
      </c>
    </row>
    <row r="13" spans="4:11" x14ac:dyDescent="0.3">
      <c r="D13">
        <f>CondCovchge!D13-CondCovchgeGithub!D13</f>
        <v>-1.0152621101526205E-2</v>
      </c>
      <c r="E13">
        <f>CondCovchge!E13-CondCovchgeGithub!E13</f>
        <v>-5.3884574687494413E-2</v>
      </c>
      <c r="F13">
        <f>CondCovchge!F13-CondCovchgeGithub!F13</f>
        <v>-4.3731953585968181E-2</v>
      </c>
      <c r="I13">
        <f>CondCovchge!I13-CondCovchgeGithub!I13</f>
        <v>2.2985167098680259E-3</v>
      </c>
      <c r="J13">
        <f>CondCovchge!J13-CondCovchgeGithub!J13</f>
        <v>-1.2405021895069979E-3</v>
      </c>
      <c r="K13">
        <f>CondCovchge!K13-CondCovchgeGithub!K13</f>
        <v>-3.5390188993751279E-3</v>
      </c>
    </row>
    <row r="16" spans="4:11" x14ac:dyDescent="0.3">
      <c r="D16">
        <f>CondCovchge!D16-CondCovchgeGithub!D16</f>
        <v>2.1426282862009038E-2</v>
      </c>
      <c r="E16">
        <f>CondCovchge!E16-CondCovchgeGithub!E16</f>
        <v>-4.3268233496283504E-2</v>
      </c>
      <c r="F16">
        <f>CondCovchge!F16-CondCovchgeGithub!F16</f>
        <v>-6.469451635829257E-2</v>
      </c>
      <c r="I16">
        <f>CondCovchge!I16-CondCovchgeGithub!I16</f>
        <v>-4.5944140549422863E-2</v>
      </c>
      <c r="J16">
        <f>CondCovchge!J16-CondCovchgeGithub!J16</f>
        <v>-4.4200807880121817E-2</v>
      </c>
      <c r="K16">
        <f>CondCovchge!K16-CondCovchgeGithub!K16</f>
        <v>1.7433326693009916E-3</v>
      </c>
    </row>
    <row r="17" spans="4:11" x14ac:dyDescent="0.3">
      <c r="D17">
        <f>CondCovchge!D17-CondCovchgeGithub!D17</f>
        <v>2.5266175513216638E-4</v>
      </c>
      <c r="E17">
        <f>CondCovchge!E17-CondCovchgeGithub!E17</f>
        <v>-1.1067625352524035E-2</v>
      </c>
      <c r="F17">
        <f>CondCovchge!F17-CondCovchgeGithub!F17</f>
        <v>-1.1320287107656181E-2</v>
      </c>
      <c r="I17">
        <f>CondCovchge!I17-CondCovchgeGithub!I17</f>
        <v>5.5979454375398863E-3</v>
      </c>
      <c r="J17">
        <f>CondCovchge!J17-CondCovchgeGithub!J17</f>
        <v>1.6240974535897124E-4</v>
      </c>
      <c r="K17">
        <f>CondCovchge!K17-CondCovchgeGithub!K17</f>
        <v>-5.435535692180922E-3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CounterfGap</vt:lpstr>
      <vt:lpstr>CounterfGapGithub</vt:lpstr>
      <vt:lpstr>CounterfGapCompare</vt:lpstr>
      <vt:lpstr>CounterfBehav</vt:lpstr>
      <vt:lpstr>CounterfBehavGithub</vt:lpstr>
      <vt:lpstr>CounterfBehavCompare</vt:lpstr>
      <vt:lpstr>CondCovchge</vt:lpstr>
      <vt:lpstr>CondCovchgeGithub</vt:lpstr>
      <vt:lpstr>CondCovchgeCompare</vt:lpstr>
      <vt:lpstr>LFPchge</vt:lpstr>
      <vt:lpstr>LFPchgeGithub</vt:lpstr>
      <vt:lpstr>LFPchgeCompare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Иван Суворов</cp:lastModifiedBy>
  <dcterms:created xsi:type="dcterms:W3CDTF">2021-10-05T23:27:53Z</dcterms:created>
  <dcterms:modified xsi:type="dcterms:W3CDTF">2021-10-05T23:27:53Z</dcterms:modified>
</cp:coreProperties>
</file>