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ndas_loja" sheetId="1" r:id="rId4"/>
  </sheets>
  <definedNames/>
  <calcPr/>
</workbook>
</file>

<file path=xl/sharedStrings.xml><?xml version="1.0" encoding="utf-8"?>
<sst xmlns="http://schemas.openxmlformats.org/spreadsheetml/2006/main" count="12" uniqueCount="12">
  <si>
    <t>Data</t>
  </si>
  <si>
    <t>Vendas</t>
  </si>
  <si>
    <t>MC</t>
  </si>
  <si>
    <t>Média MC</t>
  </si>
  <si>
    <t>Média MC (3 meses)</t>
  </si>
  <si>
    <t>Média MC Abril/2019</t>
  </si>
  <si>
    <t>ICI</t>
  </si>
  <si>
    <t>ICI Dezembro</t>
  </si>
  <si>
    <t>ICI do Intervalo</t>
  </si>
  <si>
    <t>Previsão</t>
  </si>
  <si>
    <t>Erro Absoluto</t>
  </si>
  <si>
    <t xml:space="preserve">MAE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</si>
</sst>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"/>
    <numFmt numFmtId="165" formatCode="yyyy-m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2" fontId="3" numFmtId="0" xfId="0" applyAlignment="1" applyFont="1">
      <alignment horizontal="left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Vendas e Média MC (3 meses)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vendas_loja!$B$1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vendas_loja!$A$2:$A$37</c:f>
            </c:strRef>
          </c:cat>
          <c:val>
            <c:numRef>
              <c:f>vendas_loja!$B$2:$B$37</c:f>
              <c:numCache/>
            </c:numRef>
          </c:val>
        </c:ser>
        <c:axId val="515227995"/>
        <c:axId val="1434089808"/>
      </c:barChart>
      <c:lineChart>
        <c:varyColors val="0"/>
        <c:ser>
          <c:idx val="1"/>
          <c:order val="1"/>
          <c:tx>
            <c:strRef>
              <c:f>vendas_loja!$E$1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vendas_loja!$A$2:$A$37</c:f>
            </c:strRef>
          </c:cat>
          <c:val>
            <c:numRef>
              <c:f>vendas_loja!$E$2:$E$37</c:f>
              <c:numCache/>
            </c:numRef>
          </c:val>
          <c:smooth val="0"/>
        </c:ser>
        <c:axId val="515227995"/>
        <c:axId val="1434089808"/>
      </c:lineChart>
      <c:catAx>
        <c:axId val="5152279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4089808"/>
      </c:catAx>
      <c:valAx>
        <c:axId val="14340898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52279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Vendas e Previsão para Jan/Fev/Mar de 2022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vendas_loja!$B$1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vendas_loja!$A$2:$A$51</c:f>
            </c:strRef>
          </c:cat>
          <c:val>
            <c:numRef>
              <c:f>vendas_loja!$B$2:$B$51</c:f>
              <c:numCache/>
            </c:numRef>
          </c:val>
          <c:smooth val="0"/>
        </c:ser>
        <c:ser>
          <c:idx val="1"/>
          <c:order val="1"/>
          <c:tx>
            <c:strRef>
              <c:f>vendas_loja!$J$1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vendas_loja!$A$2:$A$51</c:f>
            </c:strRef>
          </c:cat>
          <c:val>
            <c:numRef>
              <c:f>vendas_loja!$J$2:$J$51</c:f>
              <c:numCache/>
            </c:numRef>
          </c:val>
          <c:smooth val="0"/>
        </c:ser>
        <c:axId val="648256385"/>
        <c:axId val="1439085284"/>
      </c:lineChart>
      <c:catAx>
        <c:axId val="6482563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9085284"/>
      </c:catAx>
      <c:valAx>
        <c:axId val="14390852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82563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200025</xdr:colOff>
      <xdr:row>1</xdr:row>
      <xdr:rowOff>161925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200025</xdr:colOff>
      <xdr:row>20</xdr:row>
      <xdr:rowOff>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3" max="3" width="15.5"/>
    <col customWidth="1" min="4" max="4" width="11.75"/>
    <col customWidth="1" min="5" max="5" width="16.38"/>
    <col customWidth="1" min="6" max="6" width="16.63"/>
    <col customWidth="1" min="7" max="7" width="13.25"/>
    <col customWidth="1" min="8" max="11" width="14.63"/>
    <col customWidth="1" min="12" max="12" width="17.63"/>
    <col customWidth="1" min="13" max="13" width="26.38"/>
    <col customWidth="1" min="14" max="15" width="25.7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3">
        <v>43466.0</v>
      </c>
      <c r="B2" s="1">
        <v>200.0</v>
      </c>
      <c r="D2" s="4">
        <f>AVERAGE(C4:C37)</f>
        <v>288.627451</v>
      </c>
      <c r="E2" s="4">
        <f t="shared" ref="E2:E37" si="1">AVERAGE(C2,C3,C4)</f>
        <v>200</v>
      </c>
      <c r="G2" s="4">
        <f t="shared" ref="G2:G37" si="2">B2/D2</f>
        <v>0.6929347826</v>
      </c>
      <c r="H2" s="4">
        <f>AVERAGE(G13,G25,G37)</f>
        <v>1.420516304</v>
      </c>
      <c r="I2" s="4">
        <f t="shared" ref="I2:I4" si="3">AVERAGE(G2,G5,G8,G11,G14,G17,G20,G23,G26,G29,G32,G35)</f>
        <v>0.9441236413</v>
      </c>
      <c r="J2" s="4">
        <f t="shared" ref="J2:J36" si="4">B2*I2</f>
        <v>188.8247283</v>
      </c>
      <c r="K2" s="4">
        <f t="shared" ref="K2:K37" si="5">ABS(J2-B2)</f>
        <v>11.17527174</v>
      </c>
      <c r="L2" s="5">
        <f>AVERAGE(K2:K37)</f>
        <v>13.92111073</v>
      </c>
    </row>
    <row r="3">
      <c r="A3" s="3">
        <v>43497.0</v>
      </c>
      <c r="B3" s="1">
        <v>180.0</v>
      </c>
      <c r="D3" s="4">
        <v>288.6274509803921</v>
      </c>
      <c r="E3" s="4">
        <f t="shared" si="1"/>
        <v>206.6666667</v>
      </c>
      <c r="G3" s="4">
        <f t="shared" si="2"/>
        <v>0.6236413043</v>
      </c>
      <c r="I3" s="4">
        <f t="shared" si="3"/>
        <v>0.9874320652</v>
      </c>
      <c r="J3" s="4">
        <f t="shared" si="4"/>
        <v>177.7377717</v>
      </c>
      <c r="K3" s="4">
        <f t="shared" si="5"/>
        <v>2.262228261</v>
      </c>
    </row>
    <row r="4">
      <c r="A4" s="3">
        <v>43525.0</v>
      </c>
      <c r="B4" s="1">
        <v>220.0</v>
      </c>
      <c r="C4" s="4">
        <f t="shared" ref="C4:C37" si="6">AVERAGE(B2,B3,B4)</f>
        <v>200</v>
      </c>
      <c r="D4" s="4">
        <v>288.6274509803921</v>
      </c>
      <c r="E4" s="4">
        <f t="shared" si="1"/>
        <v>217.7777778</v>
      </c>
      <c r="G4" s="4">
        <f t="shared" si="2"/>
        <v>0.7622282609</v>
      </c>
      <c r="I4" s="4">
        <f t="shared" si="3"/>
        <v>1.074048913</v>
      </c>
      <c r="J4" s="4">
        <f t="shared" si="4"/>
        <v>236.2907609</v>
      </c>
      <c r="K4" s="4">
        <f t="shared" si="5"/>
        <v>16.29076087</v>
      </c>
    </row>
    <row r="5">
      <c r="A5" s="3">
        <v>43556.0</v>
      </c>
      <c r="B5" s="1">
        <v>240.0</v>
      </c>
      <c r="C5" s="4">
        <f t="shared" si="6"/>
        <v>213.3333333</v>
      </c>
      <c r="D5" s="4">
        <v>288.6274509803921</v>
      </c>
      <c r="E5" s="4">
        <f t="shared" si="1"/>
        <v>240</v>
      </c>
      <c r="F5" s="4">
        <f>AVERAGE(C2:C5)</f>
        <v>206.6666667</v>
      </c>
      <c r="G5" s="4">
        <f t="shared" si="2"/>
        <v>0.8315217391</v>
      </c>
      <c r="I5" s="4">
        <v>0.9441236413043482</v>
      </c>
      <c r="J5" s="4">
        <f t="shared" si="4"/>
        <v>226.5896739</v>
      </c>
      <c r="K5" s="4">
        <f t="shared" si="5"/>
        <v>13.41032609</v>
      </c>
    </row>
    <row r="6">
      <c r="A6" s="3">
        <v>43586.0</v>
      </c>
      <c r="B6" s="1">
        <v>260.0</v>
      </c>
      <c r="C6" s="4">
        <f t="shared" si="6"/>
        <v>240</v>
      </c>
      <c r="D6" s="4">
        <v>288.6274509803921</v>
      </c>
      <c r="E6" s="4">
        <f t="shared" si="1"/>
        <v>266.6666667</v>
      </c>
      <c r="G6" s="4">
        <f t="shared" si="2"/>
        <v>0.9008152174</v>
      </c>
      <c r="I6" s="4">
        <v>0.9874320652173917</v>
      </c>
      <c r="J6" s="4">
        <f t="shared" si="4"/>
        <v>256.732337</v>
      </c>
      <c r="K6" s="4">
        <f t="shared" si="5"/>
        <v>3.267663043</v>
      </c>
    </row>
    <row r="7">
      <c r="A7" s="3">
        <v>43617.0</v>
      </c>
      <c r="B7" s="1">
        <v>300.0</v>
      </c>
      <c r="C7" s="4">
        <f t="shared" si="6"/>
        <v>266.6666667</v>
      </c>
      <c r="D7" s="4">
        <v>288.6274509803921</v>
      </c>
      <c r="E7" s="4">
        <f t="shared" si="1"/>
        <v>290</v>
      </c>
      <c r="G7" s="4">
        <f t="shared" si="2"/>
        <v>1.039402174</v>
      </c>
      <c r="I7" s="4">
        <v>1.0740489130434787</v>
      </c>
      <c r="J7" s="4">
        <f t="shared" si="4"/>
        <v>322.2146739</v>
      </c>
      <c r="K7" s="4">
        <f t="shared" si="5"/>
        <v>22.21467391</v>
      </c>
    </row>
    <row r="8">
      <c r="A8" s="3">
        <v>43647.0</v>
      </c>
      <c r="B8" s="1">
        <v>320.0</v>
      </c>
      <c r="C8" s="4">
        <f t="shared" si="6"/>
        <v>293.3333333</v>
      </c>
      <c r="D8" s="4">
        <v>288.6274509803921</v>
      </c>
      <c r="E8" s="4">
        <f t="shared" si="1"/>
        <v>302.2222222</v>
      </c>
      <c r="G8" s="4">
        <f t="shared" si="2"/>
        <v>1.108695652</v>
      </c>
      <c r="I8" s="4">
        <v>0.9441236413043482</v>
      </c>
      <c r="J8" s="4">
        <f t="shared" si="4"/>
        <v>302.1195652</v>
      </c>
      <c r="K8" s="4">
        <f t="shared" si="5"/>
        <v>17.88043478</v>
      </c>
    </row>
    <row r="9">
      <c r="A9" s="3">
        <v>43678.0</v>
      </c>
      <c r="B9" s="1">
        <v>310.0</v>
      </c>
      <c r="C9" s="4">
        <f t="shared" si="6"/>
        <v>310</v>
      </c>
      <c r="D9" s="4">
        <v>288.6274509803921</v>
      </c>
      <c r="E9" s="4">
        <f t="shared" si="1"/>
        <v>302.2222222</v>
      </c>
      <c r="G9" s="4">
        <f t="shared" si="2"/>
        <v>1.074048913</v>
      </c>
      <c r="I9" s="4">
        <v>0.9874320652173917</v>
      </c>
      <c r="J9" s="4">
        <f t="shared" si="4"/>
        <v>306.1039402</v>
      </c>
      <c r="K9" s="4">
        <f t="shared" si="5"/>
        <v>3.896059783</v>
      </c>
    </row>
    <row r="10">
      <c r="A10" s="3">
        <v>43709.0</v>
      </c>
      <c r="B10" s="1">
        <v>280.0</v>
      </c>
      <c r="C10" s="4">
        <f t="shared" si="6"/>
        <v>303.3333333</v>
      </c>
      <c r="D10" s="4">
        <v>288.6274509803921</v>
      </c>
      <c r="E10" s="4">
        <f t="shared" si="1"/>
        <v>301.1111111</v>
      </c>
      <c r="G10" s="4">
        <f t="shared" si="2"/>
        <v>0.9701086957</v>
      </c>
      <c r="I10" s="4">
        <v>1.0740489130434787</v>
      </c>
      <c r="J10" s="4">
        <f t="shared" si="4"/>
        <v>300.7336957</v>
      </c>
      <c r="K10" s="4">
        <f t="shared" si="5"/>
        <v>20.73369565</v>
      </c>
    </row>
    <row r="11">
      <c r="A11" s="6">
        <v>43739.0</v>
      </c>
      <c r="B11" s="1">
        <v>290.0</v>
      </c>
      <c r="C11" s="4">
        <f t="shared" si="6"/>
        <v>293.3333333</v>
      </c>
      <c r="D11" s="4">
        <v>288.627450980392</v>
      </c>
      <c r="E11" s="4">
        <f t="shared" si="1"/>
        <v>315.5555556</v>
      </c>
      <c r="G11" s="4">
        <f t="shared" si="2"/>
        <v>1.004755435</v>
      </c>
      <c r="I11" s="4">
        <v>0.9441236413043482</v>
      </c>
      <c r="J11" s="4">
        <f t="shared" si="4"/>
        <v>273.795856</v>
      </c>
      <c r="K11" s="4">
        <f t="shared" si="5"/>
        <v>16.20414402</v>
      </c>
    </row>
    <row r="12">
      <c r="A12" s="6">
        <v>43770.0</v>
      </c>
      <c r="B12" s="1">
        <v>350.0</v>
      </c>
      <c r="C12" s="4">
        <f t="shared" si="6"/>
        <v>306.6666667</v>
      </c>
      <c r="D12" s="4">
        <v>288.627450980392</v>
      </c>
      <c r="E12" s="4">
        <f t="shared" si="1"/>
        <v>324.4444444</v>
      </c>
      <c r="G12" s="4">
        <f t="shared" si="2"/>
        <v>1.21263587</v>
      </c>
      <c r="I12" s="4">
        <v>0.9874320652173917</v>
      </c>
      <c r="J12" s="4">
        <f t="shared" si="4"/>
        <v>345.6012228</v>
      </c>
      <c r="K12" s="4">
        <f t="shared" si="5"/>
        <v>4.398777174</v>
      </c>
    </row>
    <row r="13">
      <c r="A13" s="6">
        <v>43800.0</v>
      </c>
      <c r="B13" s="1">
        <v>400.0</v>
      </c>
      <c r="C13" s="4">
        <f t="shared" si="6"/>
        <v>346.6666667</v>
      </c>
      <c r="D13" s="4">
        <v>288.627450980392</v>
      </c>
      <c r="E13" s="4">
        <f t="shared" si="1"/>
        <v>311.1111111</v>
      </c>
      <c r="G13" s="4">
        <f t="shared" si="2"/>
        <v>1.385869565</v>
      </c>
      <c r="I13" s="4">
        <v>1.0740489130434787</v>
      </c>
      <c r="J13" s="4">
        <f t="shared" si="4"/>
        <v>429.6195652</v>
      </c>
      <c r="K13" s="4">
        <f t="shared" si="5"/>
        <v>29.61956522</v>
      </c>
    </row>
    <row r="14">
      <c r="A14" s="3">
        <v>43831.0</v>
      </c>
      <c r="B14" s="1">
        <v>210.0</v>
      </c>
      <c r="C14" s="4">
        <f t="shared" si="6"/>
        <v>320</v>
      </c>
      <c r="D14" s="4">
        <v>288.627450980392</v>
      </c>
      <c r="E14" s="4">
        <f t="shared" si="1"/>
        <v>265.5555556</v>
      </c>
      <c r="G14" s="4">
        <f t="shared" si="2"/>
        <v>0.7275815217</v>
      </c>
      <c r="I14" s="4">
        <v>0.9441236413043482</v>
      </c>
      <c r="J14" s="4">
        <f t="shared" si="4"/>
        <v>198.2659647</v>
      </c>
      <c r="K14" s="4">
        <f t="shared" si="5"/>
        <v>11.73403533</v>
      </c>
    </row>
    <row r="15">
      <c r="A15" s="3">
        <v>43862.0</v>
      </c>
      <c r="B15" s="1">
        <v>190.0</v>
      </c>
      <c r="C15" s="4">
        <f t="shared" si="6"/>
        <v>266.6666667</v>
      </c>
      <c r="D15" s="4">
        <v>288.627450980392</v>
      </c>
      <c r="E15" s="4">
        <f t="shared" si="1"/>
        <v>233.3333333</v>
      </c>
      <c r="G15" s="4">
        <f t="shared" si="2"/>
        <v>0.6582880435</v>
      </c>
      <c r="I15" s="4">
        <v>0.9874320652173917</v>
      </c>
      <c r="J15" s="4">
        <f t="shared" si="4"/>
        <v>187.6120924</v>
      </c>
      <c r="K15" s="4">
        <f t="shared" si="5"/>
        <v>2.387907609</v>
      </c>
    </row>
    <row r="16">
      <c r="A16" s="3">
        <v>43891.0</v>
      </c>
      <c r="B16" s="1">
        <v>230.0</v>
      </c>
      <c r="C16" s="4">
        <f t="shared" si="6"/>
        <v>210</v>
      </c>
      <c r="D16" s="4">
        <v>288.627450980392</v>
      </c>
      <c r="E16" s="4">
        <f t="shared" si="1"/>
        <v>227.7777778</v>
      </c>
      <c r="G16" s="4">
        <f t="shared" si="2"/>
        <v>0.796875</v>
      </c>
      <c r="I16" s="4">
        <v>1.0740489130434787</v>
      </c>
      <c r="J16" s="4">
        <f t="shared" si="4"/>
        <v>247.03125</v>
      </c>
      <c r="K16" s="4">
        <f t="shared" si="5"/>
        <v>17.03125</v>
      </c>
    </row>
    <row r="17">
      <c r="A17" s="3">
        <v>43922.0</v>
      </c>
      <c r="B17" s="1">
        <v>250.0</v>
      </c>
      <c r="C17" s="4">
        <f t="shared" si="6"/>
        <v>223.3333333</v>
      </c>
      <c r="D17" s="4">
        <v>288.627450980392</v>
      </c>
      <c r="E17" s="4">
        <f t="shared" si="1"/>
        <v>250</v>
      </c>
      <c r="G17" s="4">
        <f t="shared" si="2"/>
        <v>0.8661684783</v>
      </c>
      <c r="I17" s="4">
        <v>0.9441236413043482</v>
      </c>
      <c r="J17" s="4">
        <f t="shared" si="4"/>
        <v>236.0309103</v>
      </c>
      <c r="K17" s="4">
        <f t="shared" si="5"/>
        <v>13.96908967</v>
      </c>
    </row>
    <row r="18">
      <c r="A18" s="3">
        <v>43952.0</v>
      </c>
      <c r="B18" s="1">
        <v>270.0</v>
      </c>
      <c r="C18" s="4">
        <f t="shared" si="6"/>
        <v>250</v>
      </c>
      <c r="D18" s="4">
        <v>288.627450980392</v>
      </c>
      <c r="E18" s="4">
        <f t="shared" si="1"/>
        <v>276.6666667</v>
      </c>
      <c r="G18" s="4">
        <f t="shared" si="2"/>
        <v>0.9354619565</v>
      </c>
      <c r="I18" s="4">
        <v>0.9874320652173917</v>
      </c>
      <c r="J18" s="4">
        <f t="shared" si="4"/>
        <v>266.6066576</v>
      </c>
      <c r="K18" s="4">
        <f t="shared" si="5"/>
        <v>3.393342391</v>
      </c>
    </row>
    <row r="19">
      <c r="A19" s="3">
        <v>43983.0</v>
      </c>
      <c r="B19" s="1">
        <v>310.0</v>
      </c>
      <c r="C19" s="4">
        <f t="shared" si="6"/>
        <v>276.6666667</v>
      </c>
      <c r="D19" s="4">
        <v>288.627450980392</v>
      </c>
      <c r="E19" s="4">
        <f t="shared" si="1"/>
        <v>300</v>
      </c>
      <c r="G19" s="4">
        <f t="shared" si="2"/>
        <v>1.074048913</v>
      </c>
      <c r="I19" s="4">
        <v>1.0740489130434787</v>
      </c>
      <c r="J19" s="4">
        <f t="shared" si="4"/>
        <v>332.955163</v>
      </c>
      <c r="K19" s="4">
        <f t="shared" si="5"/>
        <v>22.95516304</v>
      </c>
    </row>
    <row r="20">
      <c r="A20" s="3">
        <v>44013.0</v>
      </c>
      <c r="B20" s="1">
        <v>330.0</v>
      </c>
      <c r="C20" s="4">
        <f t="shared" si="6"/>
        <v>303.3333333</v>
      </c>
      <c r="D20" s="4">
        <v>288.627450980392</v>
      </c>
      <c r="E20" s="4">
        <f t="shared" si="1"/>
        <v>312.2222222</v>
      </c>
      <c r="G20" s="4">
        <f t="shared" si="2"/>
        <v>1.143342391</v>
      </c>
      <c r="I20" s="4">
        <v>0.9441236413043482</v>
      </c>
      <c r="J20" s="4">
        <f t="shared" si="4"/>
        <v>311.5608016</v>
      </c>
      <c r="K20" s="4">
        <f t="shared" si="5"/>
        <v>18.43919837</v>
      </c>
    </row>
    <row r="21">
      <c r="A21" s="3">
        <v>44044.0</v>
      </c>
      <c r="B21" s="1">
        <v>320.0</v>
      </c>
      <c r="C21" s="4">
        <f t="shared" si="6"/>
        <v>320</v>
      </c>
      <c r="D21" s="4">
        <v>288.627450980392</v>
      </c>
      <c r="E21" s="4">
        <f t="shared" si="1"/>
        <v>312.2222222</v>
      </c>
      <c r="G21" s="4">
        <f t="shared" si="2"/>
        <v>1.108695652</v>
      </c>
      <c r="I21" s="4">
        <v>0.9874320652173917</v>
      </c>
      <c r="J21" s="4">
        <f t="shared" si="4"/>
        <v>315.9782609</v>
      </c>
      <c r="K21" s="4">
        <f t="shared" si="5"/>
        <v>4.02173913</v>
      </c>
    </row>
    <row r="22">
      <c r="A22" s="3">
        <v>44075.0</v>
      </c>
      <c r="B22" s="1">
        <v>290.0</v>
      </c>
      <c r="C22" s="4">
        <f t="shared" si="6"/>
        <v>313.3333333</v>
      </c>
      <c r="D22" s="4">
        <v>288.627450980392</v>
      </c>
      <c r="E22" s="4">
        <f t="shared" si="1"/>
        <v>311.1111111</v>
      </c>
      <c r="G22" s="4">
        <f t="shared" si="2"/>
        <v>1.004755435</v>
      </c>
      <c r="I22" s="4">
        <v>1.0740489130434787</v>
      </c>
      <c r="J22" s="4">
        <f t="shared" si="4"/>
        <v>311.4741848</v>
      </c>
      <c r="K22" s="4">
        <f t="shared" si="5"/>
        <v>21.47418478</v>
      </c>
    </row>
    <row r="23">
      <c r="A23" s="6">
        <v>44105.0</v>
      </c>
      <c r="B23" s="1">
        <v>300.0</v>
      </c>
      <c r="C23" s="4">
        <f t="shared" si="6"/>
        <v>303.3333333</v>
      </c>
      <c r="D23" s="4">
        <v>288.627450980392</v>
      </c>
      <c r="E23" s="4">
        <f t="shared" si="1"/>
        <v>325.5555556</v>
      </c>
      <c r="G23" s="4">
        <f t="shared" si="2"/>
        <v>1.039402174</v>
      </c>
      <c r="I23" s="4">
        <v>0.9441236413043482</v>
      </c>
      <c r="J23" s="4">
        <f t="shared" si="4"/>
        <v>283.2370924</v>
      </c>
      <c r="K23" s="4">
        <f t="shared" si="5"/>
        <v>16.76290761</v>
      </c>
    </row>
    <row r="24">
      <c r="A24" s="6">
        <v>44136.0</v>
      </c>
      <c r="B24" s="1">
        <v>360.0</v>
      </c>
      <c r="C24" s="4">
        <f t="shared" si="6"/>
        <v>316.6666667</v>
      </c>
      <c r="D24" s="4">
        <v>288.627450980392</v>
      </c>
      <c r="E24" s="4">
        <f t="shared" si="1"/>
        <v>334.4444444</v>
      </c>
      <c r="G24" s="4">
        <f t="shared" si="2"/>
        <v>1.247282609</v>
      </c>
      <c r="I24" s="4">
        <v>0.9874320652173917</v>
      </c>
      <c r="J24" s="4">
        <f t="shared" si="4"/>
        <v>355.4755435</v>
      </c>
      <c r="K24" s="4">
        <f t="shared" si="5"/>
        <v>4.524456522</v>
      </c>
    </row>
    <row r="25">
      <c r="A25" s="6">
        <v>44166.0</v>
      </c>
      <c r="B25" s="1">
        <v>410.0</v>
      </c>
      <c r="C25" s="4">
        <f t="shared" si="6"/>
        <v>356.6666667</v>
      </c>
      <c r="D25" s="4">
        <v>288.627450980392</v>
      </c>
      <c r="E25" s="4">
        <f t="shared" si="1"/>
        <v>321.1111111</v>
      </c>
      <c r="G25" s="4">
        <f t="shared" si="2"/>
        <v>1.420516304</v>
      </c>
      <c r="I25" s="4">
        <v>1.0740489130434787</v>
      </c>
      <c r="J25" s="4">
        <f t="shared" si="4"/>
        <v>440.3600543</v>
      </c>
      <c r="K25" s="4">
        <f t="shared" si="5"/>
        <v>30.36005435</v>
      </c>
    </row>
    <row r="26">
      <c r="A26" s="3">
        <v>44197.0</v>
      </c>
      <c r="B26" s="1">
        <v>220.0</v>
      </c>
      <c r="C26" s="4">
        <f t="shared" si="6"/>
        <v>330</v>
      </c>
      <c r="D26" s="4">
        <v>288.627450980392</v>
      </c>
      <c r="E26" s="4">
        <f t="shared" si="1"/>
        <v>275.5555556</v>
      </c>
      <c r="G26" s="4">
        <f t="shared" si="2"/>
        <v>0.7622282609</v>
      </c>
      <c r="I26" s="4">
        <v>0.9441236413043482</v>
      </c>
      <c r="J26" s="4">
        <f t="shared" si="4"/>
        <v>207.7072011</v>
      </c>
      <c r="K26" s="4">
        <f t="shared" si="5"/>
        <v>12.29279891</v>
      </c>
    </row>
    <row r="27">
      <c r="A27" s="3">
        <v>44228.0</v>
      </c>
      <c r="B27" s="1">
        <v>200.0</v>
      </c>
      <c r="C27" s="4">
        <f t="shared" si="6"/>
        <v>276.6666667</v>
      </c>
      <c r="D27" s="4">
        <v>288.627450980392</v>
      </c>
      <c r="E27" s="4">
        <f t="shared" si="1"/>
        <v>243.3333333</v>
      </c>
      <c r="G27" s="4">
        <f t="shared" si="2"/>
        <v>0.6929347826</v>
      </c>
      <c r="I27" s="4">
        <v>0.9874320652173917</v>
      </c>
      <c r="J27" s="4">
        <f t="shared" si="4"/>
        <v>197.486413</v>
      </c>
      <c r="K27" s="4">
        <f t="shared" si="5"/>
        <v>2.513586957</v>
      </c>
    </row>
    <row r="28">
      <c r="A28" s="3">
        <v>44256.0</v>
      </c>
      <c r="B28" s="1">
        <v>240.0</v>
      </c>
      <c r="C28" s="4">
        <f t="shared" si="6"/>
        <v>220</v>
      </c>
      <c r="D28" s="4">
        <v>288.627450980392</v>
      </c>
      <c r="E28" s="4">
        <f t="shared" si="1"/>
        <v>237.7777778</v>
      </c>
      <c r="G28" s="4">
        <f t="shared" si="2"/>
        <v>0.8315217391</v>
      </c>
      <c r="I28" s="4">
        <v>1.0740489130434787</v>
      </c>
      <c r="J28" s="4">
        <f t="shared" si="4"/>
        <v>257.7717391</v>
      </c>
      <c r="K28" s="4">
        <f t="shared" si="5"/>
        <v>17.77173913</v>
      </c>
    </row>
    <row r="29">
      <c r="A29" s="3">
        <v>44287.0</v>
      </c>
      <c r="B29" s="1">
        <v>260.0</v>
      </c>
      <c r="C29" s="4">
        <f t="shared" si="6"/>
        <v>233.3333333</v>
      </c>
      <c r="D29" s="4">
        <v>288.627450980392</v>
      </c>
      <c r="E29" s="4">
        <f t="shared" si="1"/>
        <v>260</v>
      </c>
      <c r="G29" s="4">
        <f t="shared" si="2"/>
        <v>0.9008152174</v>
      </c>
      <c r="I29" s="4">
        <v>0.9441236413043482</v>
      </c>
      <c r="J29" s="4">
        <f t="shared" si="4"/>
        <v>245.4721467</v>
      </c>
      <c r="K29" s="4">
        <f t="shared" si="5"/>
        <v>14.52785326</v>
      </c>
    </row>
    <row r="30">
      <c r="A30" s="3">
        <v>44317.0</v>
      </c>
      <c r="B30" s="1">
        <v>280.0</v>
      </c>
      <c r="C30" s="4">
        <f t="shared" si="6"/>
        <v>260</v>
      </c>
      <c r="D30" s="4">
        <v>288.627450980392</v>
      </c>
      <c r="E30" s="4">
        <f t="shared" si="1"/>
        <v>286.6666667</v>
      </c>
      <c r="G30" s="4">
        <f t="shared" si="2"/>
        <v>0.9701086957</v>
      </c>
      <c r="I30" s="4">
        <v>0.9874320652173917</v>
      </c>
      <c r="J30" s="4">
        <f t="shared" si="4"/>
        <v>276.4809783</v>
      </c>
      <c r="K30" s="4">
        <f t="shared" si="5"/>
        <v>3.519021739</v>
      </c>
    </row>
    <row r="31">
      <c r="A31" s="3">
        <v>44348.0</v>
      </c>
      <c r="B31" s="1">
        <v>320.0</v>
      </c>
      <c r="C31" s="4">
        <f t="shared" si="6"/>
        <v>286.6666667</v>
      </c>
      <c r="D31" s="4">
        <v>288.627450980392</v>
      </c>
      <c r="E31" s="4">
        <f t="shared" si="1"/>
        <v>310</v>
      </c>
      <c r="G31" s="4">
        <f t="shared" si="2"/>
        <v>1.108695652</v>
      </c>
      <c r="I31" s="4">
        <v>1.0740489130434787</v>
      </c>
      <c r="J31" s="4">
        <f t="shared" si="4"/>
        <v>343.6956522</v>
      </c>
      <c r="K31" s="4">
        <f t="shared" si="5"/>
        <v>23.69565217</v>
      </c>
    </row>
    <row r="32">
      <c r="A32" s="3">
        <v>44378.0</v>
      </c>
      <c r="B32" s="1">
        <v>340.0</v>
      </c>
      <c r="C32" s="4">
        <f t="shared" si="6"/>
        <v>313.3333333</v>
      </c>
      <c r="D32" s="4">
        <v>288.627450980392</v>
      </c>
      <c r="E32" s="4">
        <f t="shared" si="1"/>
        <v>322.2222222</v>
      </c>
      <c r="G32" s="4">
        <f t="shared" si="2"/>
        <v>1.17798913</v>
      </c>
      <c r="I32" s="4">
        <v>0.9441236413043482</v>
      </c>
      <c r="J32" s="4">
        <f t="shared" si="4"/>
        <v>321.002038</v>
      </c>
      <c r="K32" s="4">
        <f t="shared" si="5"/>
        <v>18.99796196</v>
      </c>
    </row>
    <row r="33">
      <c r="A33" s="3">
        <v>44409.0</v>
      </c>
      <c r="B33" s="1">
        <v>330.0</v>
      </c>
      <c r="C33" s="4">
        <f t="shared" si="6"/>
        <v>330</v>
      </c>
      <c r="D33" s="4">
        <v>288.627450980392</v>
      </c>
      <c r="E33" s="4">
        <f t="shared" si="1"/>
        <v>322.2222222</v>
      </c>
      <c r="G33" s="4">
        <f t="shared" si="2"/>
        <v>1.143342391</v>
      </c>
      <c r="I33" s="4">
        <v>0.9874320652173917</v>
      </c>
      <c r="J33" s="4">
        <f t="shared" si="4"/>
        <v>325.8525815</v>
      </c>
      <c r="K33" s="4">
        <f t="shared" si="5"/>
        <v>4.147418478</v>
      </c>
    </row>
    <row r="34">
      <c r="A34" s="3">
        <v>44440.0</v>
      </c>
      <c r="B34" s="1">
        <v>300.0</v>
      </c>
      <c r="C34" s="4">
        <f t="shared" si="6"/>
        <v>323.3333333</v>
      </c>
      <c r="D34" s="4">
        <v>288.627450980392</v>
      </c>
      <c r="E34" s="4">
        <f t="shared" si="1"/>
        <v>321.1111111</v>
      </c>
      <c r="G34" s="4">
        <f t="shared" si="2"/>
        <v>1.039402174</v>
      </c>
      <c r="I34" s="4">
        <v>1.0740489130434787</v>
      </c>
      <c r="J34" s="4">
        <f t="shared" si="4"/>
        <v>322.2146739</v>
      </c>
      <c r="K34" s="4">
        <f t="shared" si="5"/>
        <v>22.21467391</v>
      </c>
    </row>
    <row r="35">
      <c r="A35" s="6">
        <v>44470.0</v>
      </c>
      <c r="B35" s="1">
        <v>310.0</v>
      </c>
      <c r="C35" s="4">
        <f t="shared" si="6"/>
        <v>313.3333333</v>
      </c>
      <c r="D35" s="4">
        <v>288.627450980392</v>
      </c>
      <c r="E35" s="4">
        <f t="shared" si="1"/>
        <v>335.5555556</v>
      </c>
      <c r="G35" s="4">
        <f t="shared" si="2"/>
        <v>1.074048913</v>
      </c>
      <c r="I35" s="4">
        <v>0.9441236413043482</v>
      </c>
      <c r="J35" s="4">
        <f t="shared" si="4"/>
        <v>292.6783288</v>
      </c>
      <c r="K35" s="4">
        <f t="shared" si="5"/>
        <v>17.3216712</v>
      </c>
    </row>
    <row r="36">
      <c r="A36" s="6">
        <v>44501.0</v>
      </c>
      <c r="B36" s="1">
        <v>370.0</v>
      </c>
      <c r="C36" s="4">
        <f t="shared" si="6"/>
        <v>326.6666667</v>
      </c>
      <c r="D36" s="4">
        <v>288.627450980392</v>
      </c>
      <c r="E36" s="4">
        <f t="shared" si="1"/>
        <v>346.6666667</v>
      </c>
      <c r="G36" s="4">
        <f t="shared" si="2"/>
        <v>1.281929348</v>
      </c>
      <c r="I36" s="4">
        <v>0.9874320652173917</v>
      </c>
      <c r="J36" s="4">
        <f t="shared" si="4"/>
        <v>365.3498641</v>
      </c>
      <c r="K36" s="4">
        <f t="shared" si="5"/>
        <v>4.65013587</v>
      </c>
    </row>
    <row r="37">
      <c r="A37" s="6">
        <v>44531.0</v>
      </c>
      <c r="B37" s="1">
        <v>420.0</v>
      </c>
      <c r="C37" s="4">
        <f t="shared" si="6"/>
        <v>366.6666667</v>
      </c>
      <c r="D37" s="4">
        <v>288.627450980392</v>
      </c>
      <c r="E37" s="4">
        <f t="shared" si="1"/>
        <v>366.6666667</v>
      </c>
      <c r="G37" s="4">
        <f t="shared" si="2"/>
        <v>1.455163043</v>
      </c>
      <c r="I37" s="4">
        <v>1.0740489130434787</v>
      </c>
      <c r="J37" s="4">
        <f>$B$37*I37</f>
        <v>451.1005435</v>
      </c>
      <c r="K37" s="4">
        <f t="shared" si="5"/>
        <v>31.10054348</v>
      </c>
    </row>
    <row r="38">
      <c r="A38" s="3">
        <v>44562.0</v>
      </c>
      <c r="D38" s="4">
        <v>288.627450980392</v>
      </c>
      <c r="I38" s="4">
        <v>0.9441236413043482</v>
      </c>
      <c r="J38" s="4">
        <f t="shared" ref="J38:J40" si="7">AVERAGE(B2,B14,B26)*I38</f>
        <v>198.2659647</v>
      </c>
      <c r="N38" s="4">
        <f>ABS(M45)</f>
        <v>0</v>
      </c>
    </row>
    <row r="39">
      <c r="A39" s="3">
        <v>44593.0</v>
      </c>
      <c r="D39" s="4">
        <v>288.627450980392</v>
      </c>
      <c r="I39" s="4">
        <v>0.9874320652173917</v>
      </c>
      <c r="J39" s="4">
        <f t="shared" si="7"/>
        <v>187.6120924</v>
      </c>
    </row>
    <row r="40">
      <c r="A40" s="3">
        <v>44622.0</v>
      </c>
      <c r="D40" s="4">
        <v>288.627450980392</v>
      </c>
      <c r="I40" s="4">
        <v>1.0740489130434787</v>
      </c>
      <c r="J40" s="4">
        <f t="shared" si="7"/>
        <v>247.03125</v>
      </c>
    </row>
    <row r="41">
      <c r="A41" s="3"/>
    </row>
    <row r="42">
      <c r="A42" s="3"/>
    </row>
    <row r="43">
      <c r="A43" s="3"/>
    </row>
    <row r="44">
      <c r="A44" s="3"/>
    </row>
    <row r="45">
      <c r="A45" s="3"/>
    </row>
    <row r="46">
      <c r="A46" s="3"/>
    </row>
    <row r="47">
      <c r="A47" s="3"/>
    </row>
    <row r="48">
      <c r="A48" s="3"/>
    </row>
    <row r="49">
      <c r="A49" s="3"/>
    </row>
    <row r="50">
      <c r="A50" s="3"/>
    </row>
    <row r="51">
      <c r="A51" s="3"/>
    </row>
    <row r="52">
      <c r="A52" s="3"/>
    </row>
    <row r="53">
      <c r="A53" s="3"/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</sheetData>
  <drawing r:id="rId1"/>
</worksheet>
</file>