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ozhang/Desktop/CS6603 AIES/"/>
    </mc:Choice>
  </mc:AlternateContent>
  <xr:revisionPtr revIDLastSave="0" documentId="13_ncr:1_{D5A24D4A-282A-654A-8AF7-DC265B9A935F}" xr6:coauthVersionLast="47" xr6:coauthVersionMax="47" xr10:uidLastSave="{00000000-0000-0000-0000-000000000000}"/>
  <bookViews>
    <workbookView xWindow="140" yWindow="760" windowWidth="28220" windowHeight="18880" xr2:uid="{88E9ABD2-DC8F-3F45-958D-712EADB1C7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I19" i="1"/>
  <c r="F19" i="1"/>
  <c r="C19" i="1"/>
  <c r="F18" i="1"/>
  <c r="G18" i="1"/>
  <c r="I18" i="1"/>
  <c r="J18" i="1"/>
  <c r="L18" i="1"/>
  <c r="M18" i="1"/>
  <c r="C18" i="1"/>
  <c r="M17" i="1"/>
  <c r="L17" i="1"/>
  <c r="J17" i="1"/>
  <c r="I17" i="1"/>
  <c r="G17" i="1"/>
  <c r="F17" i="1"/>
  <c r="D18" i="1"/>
  <c r="D17" i="1"/>
  <c r="C17" i="1"/>
</calcChain>
</file>

<file path=xl/sharedStrings.xml><?xml version="1.0" encoding="utf-8"?>
<sst xmlns="http://schemas.openxmlformats.org/spreadsheetml/2006/main" count="15" uniqueCount="9">
  <si>
    <t>x</t>
  </si>
  <si>
    <t>y</t>
  </si>
  <si>
    <t>plot 1</t>
  </si>
  <si>
    <t>plot 2</t>
  </si>
  <si>
    <t>plot 3</t>
  </si>
  <si>
    <t>plot 4</t>
  </si>
  <si>
    <t>mean:</t>
  </si>
  <si>
    <t>sd:</t>
  </si>
  <si>
    <t>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</si>
</sst>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67</xdr:col>
      <xdr:colOff>317500</xdr:colOff>
      <xdr:row>72</xdr:row>
      <xdr:rowOff>0</xdr:rowOff>
    </xdr:from>
    <xdr:to>
      <xdr:col>70</xdr:col>
      <xdr:colOff>711200</xdr:colOff>
      <xdr:row>82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E779C59-4B9D-ABE2-D55C-E271621A2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626000" y="14630400"/>
          <a:ext cx="2870200" cy="2082800"/>
        </a:xfrm>
        <a:prstGeom prst="rect">
          <a:avLst/>
        </a:prstGeom>
      </xdr:spPr>
    </xdr:pic>
    <xdr:clientData/>
  </xdr:twoCellAnchor>
  <xdr:twoCellAnchor editAs="oneCell">
    <xdr:from>
      <xdr:col>50</xdr:col>
      <xdr:colOff>444500</xdr:colOff>
      <xdr:row>54</xdr:row>
      <xdr:rowOff>0</xdr:rowOff>
    </xdr:from>
    <xdr:to>
      <xdr:col>54</xdr:col>
      <xdr:colOff>241300</xdr:colOff>
      <xdr:row>64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EA25B8F-AB54-2B51-10A4-1AB452A2A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719500" y="10972800"/>
          <a:ext cx="3098800" cy="2044700"/>
        </a:xfrm>
        <a:prstGeom prst="rect">
          <a:avLst/>
        </a:prstGeom>
      </xdr:spPr>
    </xdr:pic>
    <xdr:clientData/>
  </xdr:twoCellAnchor>
  <xdr:twoCellAnchor editAs="oneCell">
    <xdr:from>
      <xdr:col>33</xdr:col>
      <xdr:colOff>571500</xdr:colOff>
      <xdr:row>36</xdr:row>
      <xdr:rowOff>0</xdr:rowOff>
    </xdr:from>
    <xdr:to>
      <xdr:col>37</xdr:col>
      <xdr:colOff>139700</xdr:colOff>
      <xdr:row>45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43973B-3E6E-D45A-186F-EC248D384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813000" y="7315200"/>
          <a:ext cx="2870200" cy="1981200"/>
        </a:xfrm>
        <a:prstGeom prst="rect">
          <a:avLst/>
        </a:prstGeom>
      </xdr:spPr>
    </xdr:pic>
    <xdr:clientData/>
  </xdr:twoCellAnchor>
  <xdr:twoCellAnchor editAs="oneCell">
    <xdr:from>
      <xdr:col>4</xdr:col>
      <xdr:colOff>88900</xdr:colOff>
      <xdr:row>21</xdr:row>
      <xdr:rowOff>139700</xdr:rowOff>
    </xdr:from>
    <xdr:to>
      <xdr:col>7</xdr:col>
      <xdr:colOff>482600</xdr:colOff>
      <xdr:row>31</xdr:row>
      <xdr:rowOff>127000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A25F74-862E-CFD4-78A4-355E6B8CA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90900" y="4406900"/>
          <a:ext cx="2870200" cy="2019300"/>
        </a:xfrm>
        <a:prstGeom prst="rect">
          <a:avLst/>
        </a:prstGeom>
      </xdr:spPr>
    </xdr:pic>
    <xdr:clientData/>
  </xdr:twoCellAnchor>
  <xdr:twoCellAnchor editAs="oneCell">
    <xdr:from>
      <xdr:col>0</xdr:col>
      <xdr:colOff>647700</xdr:colOff>
      <xdr:row>21</xdr:row>
      <xdr:rowOff>152400</xdr:rowOff>
    </xdr:from>
    <xdr:to>
      <xdr:col>4</xdr:col>
      <xdr:colOff>215900</xdr:colOff>
      <xdr:row>31</xdr:row>
      <xdr:rowOff>101600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353A3D6-9288-5DE3-E744-9E931FBAB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4419600"/>
          <a:ext cx="2870200" cy="1981200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21</xdr:row>
      <xdr:rowOff>76200</xdr:rowOff>
    </xdr:from>
    <xdr:to>
      <xdr:col>10</xdr:col>
      <xdr:colOff>660400</xdr:colOff>
      <xdr:row>31</xdr:row>
      <xdr:rowOff>127000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A253941-A3E9-B232-75E0-DC4A382C3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5200" y="4343400"/>
          <a:ext cx="2870200" cy="2082800"/>
        </a:xfrm>
        <a:prstGeom prst="rect">
          <a:avLst/>
        </a:prstGeom>
      </xdr:spPr>
    </xdr:pic>
    <xdr:clientData/>
  </xdr:twoCellAnchor>
  <xdr:twoCellAnchor editAs="oneCell">
    <xdr:from>
      <xdr:col>10</xdr:col>
      <xdr:colOff>584200</xdr:colOff>
      <xdr:row>21</xdr:row>
      <xdr:rowOff>38100</xdr:rowOff>
    </xdr:from>
    <xdr:to>
      <xdr:col>14</xdr:col>
      <xdr:colOff>381000</xdr:colOff>
      <xdr:row>31</xdr:row>
      <xdr:rowOff>50800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8B97CA5-3757-1DB0-BC93-9FD992E380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39200" y="4305300"/>
          <a:ext cx="3098800" cy="20447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0B1B2A-52E3-854D-BAA2-859498C64882}" name="Table1" displayName="Table1" ref="C4:D15" totalsRowShown="0">
  <autoFilter ref="C4:D15" xr:uid="{7E0B1B2A-52E3-854D-BAA2-859498C64882}"/>
  <tableColumns count="2">
    <tableColumn id="1" xr3:uid="{A271A1B8-D1D1-C247-A887-0ECC8DD76EB1}" name="x"/>
    <tableColumn id="2" xr3:uid="{855C588E-86A9-0848-A224-782DFE880CB1}" name="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42C2C9-A902-2F45-8EBF-5D65E12AEB1B}" name="Table13" displayName="Table13" ref="F4:G15" totalsRowShown="0">
  <autoFilter ref="F4:G15" xr:uid="{4F42C2C9-A902-2F45-8EBF-5D65E12AEB1B}"/>
  <tableColumns count="2">
    <tableColumn id="1" xr3:uid="{64994A77-F490-A04B-A11E-D2A0230D08B8}" name="x"/>
    <tableColumn id="2" xr3:uid="{3A2FB47F-DD40-EC4A-9CFD-B1EBD341500A}" name="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A934DE-FFB4-5A4E-84AB-35DAD4B6D097}" name="Table134" displayName="Table134" ref="I4:J15" totalsRowShown="0">
  <autoFilter ref="I4:J15" xr:uid="{C6A934DE-FFB4-5A4E-84AB-35DAD4B6D097}"/>
  <tableColumns count="2">
    <tableColumn id="1" xr3:uid="{0A6AE497-4D54-B345-A704-BE6CA7B1D506}" name="x"/>
    <tableColumn id="2" xr3:uid="{955C5C24-7ED1-FE47-A4CC-F74CA5DF5D6A}" name="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910093-EA6C-A44B-B592-D68AFA171A97}" name="Table1345" displayName="Table1345" ref="L4:M15" totalsRowShown="0">
  <autoFilter ref="L4:M15" xr:uid="{05910093-EA6C-A44B-B592-D68AFA171A97}"/>
  <tableColumns count="2">
    <tableColumn id="1" xr3:uid="{C60937DE-80C2-5C40-ACC5-C0A46F209995}" name="x"/>
    <tableColumn id="2" xr3:uid="{2362188C-1302-4540-B549-72D742C92B60}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0469-5190-3F49-8686-05334F65A2A3}">
  <dimension ref="B3:M19"/>
  <sheetViews>
    <sheetView tabSelected="1" workbookViewId="0">
      <selection activeCell="Q20" sqref="Q20"/>
    </sheetView>
  </sheetViews>
  <sheetFormatPr baseColWidth="10" defaultRowHeight="16" x14ac:dyDescent="0.2"/>
  <sheetData>
    <row r="3" spans="3:13" x14ac:dyDescent="0.2">
      <c r="C3" t="s">
        <v>2</v>
      </c>
      <c r="F3" t="s">
        <v>3</v>
      </c>
      <c r="I3" t="s">
        <v>4</v>
      </c>
      <c r="L3" t="s">
        <v>5</v>
      </c>
    </row>
    <row r="4" spans="3:13" x14ac:dyDescent="0.2">
      <c r="C4" t="s">
        <v>0</v>
      </c>
      <c r="D4" t="s">
        <v>1</v>
      </c>
      <c r="F4" t="s">
        <v>0</v>
      </c>
      <c r="G4" t="s">
        <v>1</v>
      </c>
      <c r="I4" t="s">
        <v>0</v>
      </c>
      <c r="J4" t="s">
        <v>1</v>
      </c>
      <c r="L4" t="s">
        <v>0</v>
      </c>
      <c r="M4" t="s">
        <v>1</v>
      </c>
    </row>
    <row r="5" spans="3:13" x14ac:dyDescent="0.2">
      <c r="C5">
        <v>10</v>
      </c>
      <c r="D5">
        <v>8.0399999999999991</v>
      </c>
      <c r="F5">
        <v>10</v>
      </c>
      <c r="G5">
        <v>9.14</v>
      </c>
      <c r="I5">
        <v>10</v>
      </c>
      <c r="J5">
        <v>7.46</v>
      </c>
      <c r="L5">
        <v>8</v>
      </c>
      <c r="M5">
        <v>6.58</v>
      </c>
    </row>
    <row r="6" spans="3:13" x14ac:dyDescent="0.2">
      <c r="C6">
        <v>8</v>
      </c>
      <c r="D6">
        <v>6.95</v>
      </c>
      <c r="F6">
        <v>8</v>
      </c>
      <c r="G6">
        <v>8.14</v>
      </c>
      <c r="I6">
        <v>8</v>
      </c>
      <c r="J6">
        <v>6.77</v>
      </c>
      <c r="L6">
        <v>8</v>
      </c>
      <c r="M6">
        <v>5.76</v>
      </c>
    </row>
    <row r="7" spans="3:13" x14ac:dyDescent="0.2">
      <c r="C7">
        <v>13</v>
      </c>
      <c r="D7">
        <v>7.58</v>
      </c>
      <c r="F7">
        <v>13</v>
      </c>
      <c r="G7">
        <v>8.74</v>
      </c>
      <c r="I7">
        <v>13</v>
      </c>
      <c r="J7">
        <v>12.74</v>
      </c>
      <c r="L7">
        <v>8</v>
      </c>
      <c r="M7">
        <v>7.71</v>
      </c>
    </row>
    <row r="8" spans="3:13" x14ac:dyDescent="0.2">
      <c r="C8">
        <v>9</v>
      </c>
      <c r="D8">
        <v>8.81</v>
      </c>
      <c r="F8">
        <v>9</v>
      </c>
      <c r="G8">
        <v>8.77</v>
      </c>
      <c r="I8">
        <v>9</v>
      </c>
      <c r="J8">
        <v>7.11</v>
      </c>
      <c r="L8">
        <v>8</v>
      </c>
      <c r="M8">
        <v>8.84</v>
      </c>
    </row>
    <row r="9" spans="3:13" x14ac:dyDescent="0.2">
      <c r="C9">
        <v>11</v>
      </c>
      <c r="D9">
        <v>8.33</v>
      </c>
      <c r="F9">
        <v>11</v>
      </c>
      <c r="G9">
        <v>9.26</v>
      </c>
      <c r="I9">
        <v>11</v>
      </c>
      <c r="J9">
        <v>7.81</v>
      </c>
      <c r="L9">
        <v>8</v>
      </c>
      <c r="M9">
        <v>8.4700000000000006</v>
      </c>
    </row>
    <row r="10" spans="3:13" x14ac:dyDescent="0.2">
      <c r="C10">
        <v>14</v>
      </c>
      <c r="D10">
        <v>9.9600000000000009</v>
      </c>
      <c r="F10">
        <v>14</v>
      </c>
      <c r="G10">
        <v>8.1</v>
      </c>
      <c r="I10">
        <v>14</v>
      </c>
      <c r="J10">
        <v>8.84</v>
      </c>
      <c r="L10">
        <v>8</v>
      </c>
      <c r="M10">
        <v>7.04</v>
      </c>
    </row>
    <row r="11" spans="3:13" x14ac:dyDescent="0.2">
      <c r="C11">
        <v>6</v>
      </c>
      <c r="D11">
        <v>7.24</v>
      </c>
      <c r="F11">
        <v>6</v>
      </c>
      <c r="G11">
        <v>6.13</v>
      </c>
      <c r="I11">
        <v>6</v>
      </c>
      <c r="J11">
        <v>6.08</v>
      </c>
      <c r="L11">
        <v>8</v>
      </c>
      <c r="M11">
        <v>5.25</v>
      </c>
    </row>
    <row r="12" spans="3:13" x14ac:dyDescent="0.2">
      <c r="C12">
        <v>4</v>
      </c>
      <c r="D12">
        <v>4.26</v>
      </c>
      <c r="F12">
        <v>4</v>
      </c>
      <c r="G12">
        <v>3.1</v>
      </c>
      <c r="I12">
        <v>4</v>
      </c>
      <c r="J12">
        <v>5.39</v>
      </c>
      <c r="L12">
        <v>19</v>
      </c>
      <c r="M12">
        <v>12.5</v>
      </c>
    </row>
    <row r="13" spans="3:13" x14ac:dyDescent="0.2">
      <c r="C13">
        <v>12</v>
      </c>
      <c r="D13">
        <v>10.84</v>
      </c>
      <c r="F13">
        <v>12</v>
      </c>
      <c r="G13">
        <v>9.1300000000000008</v>
      </c>
      <c r="I13">
        <v>12</v>
      </c>
      <c r="J13">
        <v>8.15</v>
      </c>
      <c r="L13">
        <v>8</v>
      </c>
      <c r="M13">
        <v>5.56</v>
      </c>
    </row>
    <row r="14" spans="3:13" x14ac:dyDescent="0.2">
      <c r="C14">
        <v>7</v>
      </c>
      <c r="D14">
        <v>4.82</v>
      </c>
      <c r="F14">
        <v>7</v>
      </c>
      <c r="G14">
        <v>7.26</v>
      </c>
      <c r="I14">
        <v>7</v>
      </c>
      <c r="J14">
        <v>6.42</v>
      </c>
      <c r="L14">
        <v>8</v>
      </c>
      <c r="M14">
        <v>7.91</v>
      </c>
    </row>
    <row r="15" spans="3:13" x14ac:dyDescent="0.2">
      <c r="C15">
        <v>5</v>
      </c>
      <c r="D15">
        <v>5.68</v>
      </c>
      <c r="F15">
        <v>5</v>
      </c>
      <c r="G15">
        <v>4.74</v>
      </c>
      <c r="I15">
        <v>5</v>
      </c>
      <c r="J15">
        <v>5.73</v>
      </c>
      <c r="L15">
        <v>8</v>
      </c>
      <c r="M15">
        <v>6.89</v>
      </c>
    </row>
    <row r="17" spans="2:13" x14ac:dyDescent="0.2">
      <c r="B17" t="s">
        <v>6</v>
      </c>
      <c r="C17" s="1">
        <f>AVERAGE(Table1[x])</f>
        <v>9</v>
      </c>
      <c r="D17" s="1">
        <f>AVERAGE(Table1[y])</f>
        <v>7.5009090909090927</v>
      </c>
      <c r="E17" s="1"/>
      <c r="F17" s="1">
        <f>AVERAGE(Table13[x])</f>
        <v>9</v>
      </c>
      <c r="G17" s="1">
        <f>AVERAGE(Table13[y])</f>
        <v>7.500909090909091</v>
      </c>
      <c r="H17" s="1"/>
      <c r="I17" s="1">
        <f>AVERAGE(Table134[x])</f>
        <v>9</v>
      </c>
      <c r="J17" s="1">
        <f>AVERAGE(Table134[y])</f>
        <v>7.5000000000000009</v>
      </c>
      <c r="K17" s="1"/>
      <c r="L17" s="1">
        <f>AVERAGE(Table1345[x])</f>
        <v>9</v>
      </c>
      <c r="M17" s="1">
        <f>AVERAGE(Table1345[y])</f>
        <v>7.5009090909090901</v>
      </c>
    </row>
    <row r="18" spans="2:13" x14ac:dyDescent="0.2">
      <c r="B18" t="s">
        <v>7</v>
      </c>
      <c r="C18" s="1">
        <f>_xlfn.STDEV.S(Table1[x])</f>
        <v>3.3166247903553998</v>
      </c>
      <c r="D18" s="1">
        <f>_xlfn.STDEV.S(Table1[y])</f>
        <v>2.0315681359258035</v>
      </c>
      <c r="E18" s="1"/>
      <c r="F18" s="1">
        <f>_xlfn.STDEV.S(Table13[x])</f>
        <v>3.3166247903553998</v>
      </c>
      <c r="G18" s="1">
        <f>_xlfn.STDEV.S(Table13[y])</f>
        <v>2.0316567355016151</v>
      </c>
      <c r="H18" s="1"/>
      <c r="I18" s="1">
        <f>_xlfn.STDEV.S(Table134[x])</f>
        <v>3.3166247903553998</v>
      </c>
      <c r="J18" s="1">
        <f>_xlfn.STDEV.S(Table134[y])</f>
        <v>2.0304236011236632</v>
      </c>
      <c r="K18" s="1"/>
      <c r="L18" s="1">
        <f>_xlfn.STDEV.S(Table1345[x])</f>
        <v>3.3166247903553998</v>
      </c>
      <c r="M18" s="1">
        <f>_xlfn.STDEV.S(Table1345[y])</f>
        <v>2.0305785113876014</v>
      </c>
    </row>
    <row r="19" spans="2:13" x14ac:dyDescent="0.2">
      <c r="B19" t="s">
        <v>8</v>
      </c>
      <c r="C19" s="1">
        <f>CORREL(Table1[x],Table1[y])</f>
        <v>0.81642051634483992</v>
      </c>
      <c r="D19" s="1"/>
      <c r="E19" s="1"/>
      <c r="F19" s="1">
        <f>CORREL(Table13[x],Table13[y])</f>
        <v>0.81623650600024267</v>
      </c>
      <c r="G19" s="1"/>
      <c r="H19" s="1"/>
      <c r="I19" s="1">
        <f>CORREL(Table134[x],Table134[y])</f>
        <v>0.81628673948959818</v>
      </c>
      <c r="J19" s="1"/>
      <c r="K19" s="1"/>
      <c r="L19" s="1">
        <f>CORREL(Table1345[x],Table1345[y])</f>
        <v>0.81652143688850276</v>
      </c>
      <c r="M19" s="1"/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2023-01-30T09:28:01Z</dcterms:created>
  <dcterms:modified xsi:type="dcterms:W3CDTF">2023-01-30T10:16:59Z</dcterms:modified>
</cp:coreProperties>
</file>