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hristian.clerc\Documents\GitHub\UWBICert\Data\"/>
    </mc:Choice>
  </mc:AlternateContent>
  <bookViews>
    <workbookView xWindow="0" yWindow="0" windowWidth="23040" windowHeight="9084" tabRatio="825" activeTab="8"/>
  </bookViews>
  <sheets>
    <sheet name="Training Data" sheetId="1" r:id="rId1"/>
    <sheet name="Training Data w Dummy Var" sheetId="2" r:id="rId2"/>
    <sheet name="Linear Model" sheetId="4" r:id="rId3"/>
    <sheet name="ModelCoefficientStandardError" sheetId="5" r:id="rId4"/>
    <sheet name="Test Set" sheetId="6" r:id="rId5"/>
    <sheet name="Performance" sheetId="7" r:id="rId6"/>
    <sheet name="Logistic Link Model" sheetId="9" r:id="rId7"/>
    <sheet name="Logistic Regression" sheetId="10" r:id="rId8"/>
    <sheet name="Performance Logistic" sheetId="11" r:id="rId9"/>
  </sheets>
  <definedNames>
    <definedName name="solver_adj" localSheetId="2" hidden="1">'Linear Model'!$B$2:$U$2</definedName>
    <definedName name="solver_adj" localSheetId="6" hidden="1">'Logistic Link Model'!$B$2:$U$2</definedName>
    <definedName name="solver_adj" localSheetId="7" hidden="1">'Logistic Regression'!$B$2:$U$2</definedName>
    <definedName name="solver_cvg" localSheetId="2" hidden="1">0.0001</definedName>
    <definedName name="solver_cvg" localSheetId="6" hidden="1">0.0001</definedName>
    <definedName name="solver_cvg" localSheetId="7" hidden="1">0.0001</definedName>
    <definedName name="solver_drv" localSheetId="2" hidden="1">1</definedName>
    <definedName name="solver_drv" localSheetId="6" hidden="1">1</definedName>
    <definedName name="solver_drv" localSheetId="7" hidden="1">1</definedName>
    <definedName name="solver_eng" localSheetId="2" hidden="1">3</definedName>
    <definedName name="solver_eng" localSheetId="6" hidden="1">3</definedName>
    <definedName name="solver_eng" localSheetId="7" hidden="1">3</definedName>
    <definedName name="solver_est" localSheetId="2" hidden="1">1</definedName>
    <definedName name="solver_est" localSheetId="6" hidden="1">1</definedName>
    <definedName name="solver_est" localSheetId="7" hidden="1">1</definedName>
    <definedName name="solver_itr" localSheetId="2" hidden="1">2147483647</definedName>
    <definedName name="solver_itr" localSheetId="6" hidden="1">2147483647</definedName>
    <definedName name="solver_itr" localSheetId="7" hidden="1">2147483647</definedName>
    <definedName name="solver_lhs1" localSheetId="2" hidden="1">'Linear Model'!$B$2:$U$2</definedName>
    <definedName name="solver_lhs1" localSheetId="6" hidden="1">'Logistic Link Model'!$B$2:$U$2</definedName>
    <definedName name="solver_lhs1" localSheetId="7" hidden="1">'Logistic Regression'!$B$2:$U$2</definedName>
    <definedName name="solver_lhs2" localSheetId="2" hidden="1">'Linear Model'!$B$2:$U$2</definedName>
    <definedName name="solver_lhs2" localSheetId="6" hidden="1">'Logistic Link Model'!$B$2:$U$2</definedName>
    <definedName name="solver_lhs2" localSheetId="7" hidden="1">'Logistic Regression'!$B$2:$U$2</definedName>
    <definedName name="solver_mip" localSheetId="2" hidden="1">2147483647</definedName>
    <definedName name="solver_mip" localSheetId="6" hidden="1">2147483647</definedName>
    <definedName name="solver_mip" localSheetId="7" hidden="1">2147483647</definedName>
    <definedName name="solver_mni" localSheetId="2" hidden="1">30</definedName>
    <definedName name="solver_mni" localSheetId="6" hidden="1">30</definedName>
    <definedName name="solver_mni" localSheetId="7" hidden="1">30</definedName>
    <definedName name="solver_mrt" localSheetId="2" hidden="1">0.075</definedName>
    <definedName name="solver_mrt" localSheetId="6" hidden="1">0.075</definedName>
    <definedName name="solver_mrt" localSheetId="7" hidden="1">0.075</definedName>
    <definedName name="solver_msl" localSheetId="2" hidden="1">2</definedName>
    <definedName name="solver_msl" localSheetId="6" hidden="1">2</definedName>
    <definedName name="solver_msl" localSheetId="7" hidden="1">2</definedName>
    <definedName name="solver_neg" localSheetId="2" hidden="1">1</definedName>
    <definedName name="solver_neg" localSheetId="6" hidden="1">1</definedName>
    <definedName name="solver_neg" localSheetId="7" hidden="1">1</definedName>
    <definedName name="solver_nod" localSheetId="2" hidden="1">2147483647</definedName>
    <definedName name="solver_nod" localSheetId="6" hidden="1">2147483647</definedName>
    <definedName name="solver_nod" localSheetId="7" hidden="1">2147483647</definedName>
    <definedName name="solver_num" localSheetId="2" hidden="1">2</definedName>
    <definedName name="solver_num" localSheetId="6" hidden="1">2</definedName>
    <definedName name="solver_num" localSheetId="7" hidden="1">2</definedName>
    <definedName name="solver_nwt" localSheetId="2" hidden="1">1</definedName>
    <definedName name="solver_nwt" localSheetId="6" hidden="1">1</definedName>
    <definedName name="solver_nwt" localSheetId="7" hidden="1">1</definedName>
    <definedName name="solver_opt" localSheetId="2" hidden="1">'Linear Model'!$X$1</definedName>
    <definedName name="solver_opt" localSheetId="6" hidden="1">'Logistic Link Model'!$X$1</definedName>
    <definedName name="solver_opt" localSheetId="7" hidden="1">'Logistic Regression'!$X$1</definedName>
    <definedName name="solver_pre" localSheetId="2" hidden="1">0.000001</definedName>
    <definedName name="solver_pre" localSheetId="6" hidden="1">0.000001</definedName>
    <definedName name="solver_pre" localSheetId="7" hidden="1">0.000001</definedName>
    <definedName name="solver_rbv" localSheetId="2" hidden="1">1</definedName>
    <definedName name="solver_rbv" localSheetId="6" hidden="1">1</definedName>
    <definedName name="solver_rbv" localSheetId="7" hidden="1">1</definedName>
    <definedName name="solver_rel1" localSheetId="2" hidden="1">1</definedName>
    <definedName name="solver_rel1" localSheetId="6" hidden="1">1</definedName>
    <definedName name="solver_rel1" localSheetId="7" hidden="1">1</definedName>
    <definedName name="solver_rel2" localSheetId="2" hidden="1">3</definedName>
    <definedName name="solver_rel2" localSheetId="6" hidden="1">3</definedName>
    <definedName name="solver_rel2" localSheetId="7" hidden="1">3</definedName>
    <definedName name="solver_rhs1" localSheetId="2" hidden="1">0.5</definedName>
    <definedName name="solver_rhs1" localSheetId="6" hidden="1">5</definedName>
    <definedName name="solver_rhs1" localSheetId="7" hidden="1">5</definedName>
    <definedName name="solver_rhs2" localSheetId="2" hidden="1">-0.5</definedName>
    <definedName name="solver_rhs2" localSheetId="6" hidden="1">-5</definedName>
    <definedName name="solver_rhs2" localSheetId="7" hidden="1">-5</definedName>
    <definedName name="solver_rlx" localSheetId="2" hidden="1">2</definedName>
    <definedName name="solver_rlx" localSheetId="6" hidden="1">2</definedName>
    <definedName name="solver_rlx" localSheetId="7" hidden="1">2</definedName>
    <definedName name="solver_rsd" localSheetId="2" hidden="1">0</definedName>
    <definedName name="solver_rsd" localSheetId="6" hidden="1">0</definedName>
    <definedName name="solver_rsd" localSheetId="7" hidden="1">0</definedName>
    <definedName name="solver_scl" localSheetId="2" hidden="1">1</definedName>
    <definedName name="solver_scl" localSheetId="6" hidden="1">1</definedName>
    <definedName name="solver_scl" localSheetId="7" hidden="1">1</definedName>
    <definedName name="solver_sho" localSheetId="2" hidden="1">2</definedName>
    <definedName name="solver_sho" localSheetId="6" hidden="1">2</definedName>
    <definedName name="solver_sho" localSheetId="7" hidden="1">2</definedName>
    <definedName name="solver_ssz" localSheetId="2" hidden="1">100</definedName>
    <definedName name="solver_ssz" localSheetId="6" hidden="1">100</definedName>
    <definedName name="solver_ssz" localSheetId="7" hidden="1">100</definedName>
    <definedName name="solver_tim" localSheetId="2" hidden="1">2147483647</definedName>
    <definedName name="solver_tim" localSheetId="6" hidden="1">2147483647</definedName>
    <definedName name="solver_tim" localSheetId="7" hidden="1">2147483647</definedName>
    <definedName name="solver_tol" localSheetId="2" hidden="1">0.01</definedName>
    <definedName name="solver_tol" localSheetId="6" hidden="1">0.01</definedName>
    <definedName name="solver_tol" localSheetId="7" hidden="1">0.01</definedName>
    <definedName name="solver_typ" localSheetId="2" hidden="1">2</definedName>
    <definedName name="solver_typ" localSheetId="6" hidden="1">2</definedName>
    <definedName name="solver_typ" localSheetId="7" hidden="1">2</definedName>
    <definedName name="solver_val" localSheetId="2" hidden="1">0</definedName>
    <definedName name="solver_val" localSheetId="6" hidden="1">0</definedName>
    <definedName name="solver_val" localSheetId="7" hidden="1">0</definedName>
    <definedName name="solver_ver" localSheetId="2" hidden="1">3</definedName>
    <definedName name="solver_ver" localSheetId="6" hidden="1">3</definedName>
    <definedName name="solver_ver" localSheetId="7" hidden="1">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1" l="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3" i="11"/>
  <c r="A5" i="11"/>
  <c r="A2" i="11"/>
  <c r="B2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X2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W301" i="6"/>
  <c r="W302" i="6"/>
  <c r="W303" i="6"/>
  <c r="W304" i="6"/>
  <c r="W305" i="6"/>
  <c r="W306" i="6"/>
  <c r="W307" i="6"/>
  <c r="W308" i="6"/>
  <c r="W309" i="6"/>
  <c r="W310" i="6"/>
  <c r="W311" i="6"/>
  <c r="W312" i="6"/>
  <c r="W313" i="6"/>
  <c r="W314" i="6"/>
  <c r="W315" i="6"/>
  <c r="W316" i="6"/>
  <c r="W317" i="6"/>
  <c r="W318" i="6"/>
  <c r="W319" i="6"/>
  <c r="W320" i="6"/>
  <c r="W321" i="6"/>
  <c r="W322" i="6"/>
  <c r="W323" i="6"/>
  <c r="W324" i="6"/>
  <c r="W325" i="6"/>
  <c r="W326" i="6"/>
  <c r="W327" i="6"/>
  <c r="W328" i="6"/>
  <c r="W329" i="6"/>
  <c r="W330" i="6"/>
  <c r="W331" i="6"/>
  <c r="W332" i="6"/>
  <c r="W333" i="6"/>
  <c r="W334" i="6"/>
  <c r="W335" i="6"/>
  <c r="W336" i="6"/>
  <c r="W337" i="6"/>
  <c r="W338" i="6"/>
  <c r="W339" i="6"/>
  <c r="W340" i="6"/>
  <c r="W341" i="6"/>
  <c r="W342" i="6"/>
  <c r="W343" i="6"/>
  <c r="W344" i="6"/>
  <c r="W345" i="6"/>
  <c r="W346" i="6"/>
  <c r="W347" i="6"/>
  <c r="W348" i="6"/>
  <c r="W349" i="6"/>
  <c r="W350" i="6"/>
  <c r="W351" i="6"/>
  <c r="W352" i="6"/>
  <c r="W353" i="6"/>
  <c r="W354" i="6"/>
  <c r="W355" i="6"/>
  <c r="W356" i="6"/>
  <c r="W357" i="6"/>
  <c r="W358" i="6"/>
  <c r="W359" i="6"/>
  <c r="W360" i="6"/>
  <c r="W361" i="6"/>
  <c r="W362" i="6"/>
  <c r="W363" i="6"/>
  <c r="W364" i="6"/>
  <c r="W365" i="6"/>
  <c r="W366" i="6"/>
  <c r="W367" i="6"/>
  <c r="W368" i="6"/>
  <c r="W369" i="6"/>
  <c r="W370" i="6"/>
  <c r="W371" i="6"/>
  <c r="W372" i="6"/>
  <c r="W373" i="6"/>
  <c r="W374" i="6"/>
  <c r="W375" i="6"/>
  <c r="W376" i="6"/>
  <c r="W377" i="6"/>
  <c r="W378" i="6"/>
  <c r="W379" i="6"/>
  <c r="W380" i="6"/>
  <c r="W381" i="6"/>
  <c r="W382" i="6"/>
  <c r="W383" i="6"/>
  <c r="W384" i="6"/>
  <c r="W385" i="6"/>
  <c r="W386" i="6"/>
  <c r="W387" i="6"/>
  <c r="W388" i="6"/>
  <c r="W389" i="6"/>
  <c r="W390" i="6"/>
  <c r="W391" i="6"/>
  <c r="W392" i="6"/>
  <c r="W393" i="6"/>
  <c r="W394" i="6"/>
  <c r="W395" i="6"/>
  <c r="W396" i="6"/>
  <c r="W397" i="6"/>
  <c r="W398" i="6"/>
  <c r="W399" i="6"/>
  <c r="W400" i="6"/>
  <c r="W401" i="6"/>
  <c r="W402" i="6"/>
  <c r="W403" i="6"/>
  <c r="W404" i="6"/>
  <c r="W405" i="6"/>
  <c r="W406" i="6"/>
  <c r="W407" i="6"/>
  <c r="W408" i="6"/>
  <c r="W409" i="6"/>
  <c r="W410" i="6"/>
  <c r="W411" i="6"/>
  <c r="W412" i="6"/>
  <c r="W413" i="6"/>
  <c r="W414" i="6"/>
  <c r="W415" i="6"/>
  <c r="W416" i="6"/>
  <c r="W417" i="6"/>
  <c r="W418" i="6"/>
  <c r="W419" i="6"/>
  <c r="W420" i="6"/>
  <c r="W421" i="6"/>
  <c r="W422" i="6"/>
  <c r="W423" i="6"/>
  <c r="W424" i="6"/>
  <c r="W425" i="6"/>
  <c r="W426" i="6"/>
  <c r="W427" i="6"/>
  <c r="W428" i="6"/>
  <c r="W429" i="6"/>
  <c r="W430" i="6"/>
  <c r="W431" i="6"/>
  <c r="W432" i="6"/>
  <c r="W433" i="6"/>
  <c r="W434" i="6"/>
  <c r="W435" i="6"/>
  <c r="W436" i="6"/>
  <c r="W437" i="6"/>
  <c r="W438" i="6"/>
  <c r="W439" i="6"/>
  <c r="W440" i="6"/>
  <c r="W441" i="6"/>
  <c r="W442" i="6"/>
  <c r="W443" i="6"/>
  <c r="W444" i="6"/>
  <c r="W445" i="6"/>
  <c r="W446" i="6"/>
  <c r="W447" i="6"/>
  <c r="W448" i="6"/>
  <c r="W449" i="6"/>
  <c r="W450" i="6"/>
  <c r="W451" i="6"/>
  <c r="W452" i="6"/>
  <c r="W453" i="6"/>
  <c r="W454" i="6"/>
  <c r="W455" i="6"/>
  <c r="W456" i="6"/>
  <c r="W457" i="6"/>
  <c r="W458" i="6"/>
  <c r="W459" i="6"/>
  <c r="W460" i="6"/>
  <c r="W461" i="6"/>
  <c r="W462" i="6"/>
  <c r="W463" i="6"/>
  <c r="W464" i="6"/>
  <c r="W465" i="6"/>
  <c r="W466" i="6"/>
  <c r="W467" i="6"/>
  <c r="W468" i="6"/>
  <c r="W469" i="6"/>
  <c r="W470" i="6"/>
  <c r="W471" i="6"/>
  <c r="W472" i="6"/>
  <c r="W473" i="6"/>
  <c r="W474" i="6"/>
  <c r="W475" i="6"/>
  <c r="W476" i="6"/>
  <c r="W477" i="6"/>
  <c r="W478" i="6"/>
  <c r="W479" i="6"/>
  <c r="W480" i="6"/>
  <c r="W481" i="6"/>
  <c r="W482" i="6"/>
  <c r="W483" i="6"/>
  <c r="W484" i="6"/>
  <c r="W485" i="6"/>
  <c r="W486" i="6"/>
  <c r="W487" i="6"/>
  <c r="W488" i="6"/>
  <c r="W489" i="6"/>
  <c r="W490" i="6"/>
  <c r="W491" i="6"/>
  <c r="W492" i="6"/>
  <c r="W493" i="6"/>
  <c r="W494" i="6"/>
  <c r="W495" i="6"/>
  <c r="W496" i="6"/>
  <c r="W497" i="6"/>
  <c r="W498" i="6"/>
  <c r="W499" i="6"/>
  <c r="W500" i="6"/>
  <c r="W501" i="6"/>
  <c r="W502" i="6"/>
  <c r="W503" i="6"/>
  <c r="W504" i="6"/>
  <c r="W505" i="6"/>
  <c r="W506" i="6"/>
  <c r="W507" i="6"/>
  <c r="W508" i="6"/>
  <c r="W509" i="6"/>
  <c r="W510" i="6"/>
  <c r="W511" i="6"/>
  <c r="W512" i="6"/>
  <c r="W513" i="6"/>
  <c r="W514" i="6"/>
  <c r="W515" i="6"/>
  <c r="W516" i="6"/>
  <c r="W517" i="6"/>
  <c r="W518" i="6"/>
  <c r="W519" i="6"/>
  <c r="W520" i="6"/>
  <c r="W521" i="6"/>
  <c r="W522" i="6"/>
  <c r="W523" i="6"/>
  <c r="W524" i="6"/>
  <c r="W525" i="6"/>
  <c r="W526" i="6"/>
  <c r="W527" i="6"/>
  <c r="W528" i="6"/>
  <c r="W529" i="6"/>
  <c r="W530" i="6"/>
  <c r="W531" i="6"/>
  <c r="W532" i="6"/>
  <c r="W533" i="6"/>
  <c r="W534" i="6"/>
  <c r="W535" i="6"/>
  <c r="W536" i="6"/>
  <c r="W537" i="6"/>
  <c r="W538" i="6"/>
  <c r="W539" i="6"/>
  <c r="W540" i="6"/>
  <c r="W541" i="6"/>
  <c r="W542" i="6"/>
  <c r="W543" i="6"/>
  <c r="W544" i="6"/>
  <c r="W545" i="6"/>
  <c r="W546" i="6"/>
  <c r="W547" i="6"/>
  <c r="W548" i="6"/>
  <c r="W549" i="6"/>
  <c r="W550" i="6"/>
  <c r="W551" i="6"/>
  <c r="W552" i="6"/>
  <c r="W553" i="6"/>
  <c r="W554" i="6"/>
  <c r="W555" i="6"/>
  <c r="W556" i="6"/>
  <c r="W557" i="6"/>
  <c r="W558" i="6"/>
  <c r="W559" i="6"/>
  <c r="W560" i="6"/>
  <c r="W561" i="6"/>
  <c r="W562" i="6"/>
  <c r="W563" i="6"/>
  <c r="W564" i="6"/>
  <c r="W565" i="6"/>
  <c r="W566" i="6"/>
  <c r="W567" i="6"/>
  <c r="W568" i="6"/>
  <c r="W569" i="6"/>
  <c r="W570" i="6"/>
  <c r="W571" i="6"/>
  <c r="W572" i="6"/>
  <c r="W573" i="6"/>
  <c r="W574" i="6"/>
  <c r="W575" i="6"/>
  <c r="W576" i="6"/>
  <c r="W577" i="6"/>
  <c r="W578" i="6"/>
  <c r="W579" i="6"/>
  <c r="W580" i="6"/>
  <c r="W581" i="6"/>
  <c r="W582" i="6"/>
  <c r="W583" i="6"/>
  <c r="W584" i="6"/>
  <c r="W585" i="6"/>
  <c r="W586" i="6"/>
  <c r="W587" i="6"/>
  <c r="W588" i="6"/>
  <c r="W589" i="6"/>
  <c r="W590" i="6"/>
  <c r="W591" i="6"/>
  <c r="W592" i="6"/>
  <c r="W593" i="6"/>
  <c r="W594" i="6"/>
  <c r="W595" i="6"/>
  <c r="W596" i="6"/>
  <c r="W597" i="6"/>
  <c r="W598" i="6"/>
  <c r="W599" i="6"/>
  <c r="W600" i="6"/>
  <c r="W601" i="6"/>
  <c r="W602" i="6"/>
  <c r="W603" i="6"/>
  <c r="W604" i="6"/>
  <c r="W605" i="6"/>
  <c r="W606" i="6"/>
  <c r="W607" i="6"/>
  <c r="W608" i="6"/>
  <c r="W609" i="6"/>
  <c r="W610" i="6"/>
  <c r="W611" i="6"/>
  <c r="W612" i="6"/>
  <c r="W613" i="6"/>
  <c r="W614" i="6"/>
  <c r="W615" i="6"/>
  <c r="W616" i="6"/>
  <c r="W617" i="6"/>
  <c r="W618" i="6"/>
  <c r="W619" i="6"/>
  <c r="W620" i="6"/>
  <c r="W621" i="6"/>
  <c r="W622" i="6"/>
  <c r="W623" i="6"/>
  <c r="W624" i="6"/>
  <c r="W625" i="6"/>
  <c r="W626" i="6"/>
  <c r="W627" i="6"/>
  <c r="W628" i="6"/>
  <c r="W629" i="6"/>
  <c r="W630" i="6"/>
  <c r="W631" i="6"/>
  <c r="W632" i="6"/>
  <c r="W633" i="6"/>
  <c r="W634" i="6"/>
  <c r="W635" i="6"/>
  <c r="W636" i="6"/>
  <c r="W637" i="6"/>
  <c r="W638" i="6"/>
  <c r="W639" i="6"/>
  <c r="W640" i="6"/>
  <c r="W641" i="6"/>
  <c r="W642" i="6"/>
  <c r="W643" i="6"/>
  <c r="W644" i="6"/>
  <c r="W645" i="6"/>
  <c r="W646" i="6"/>
  <c r="W647" i="6"/>
  <c r="W648" i="6"/>
  <c r="W649" i="6"/>
  <c r="W650" i="6"/>
  <c r="W651" i="6"/>
  <c r="W652" i="6"/>
  <c r="W653" i="6"/>
  <c r="W654" i="6"/>
  <c r="W655" i="6"/>
  <c r="W656" i="6"/>
  <c r="W657" i="6"/>
  <c r="W658" i="6"/>
  <c r="W659" i="6"/>
  <c r="W660" i="6"/>
  <c r="W661" i="6"/>
  <c r="W662" i="6"/>
  <c r="W663" i="6"/>
  <c r="W664" i="6"/>
  <c r="W665" i="6"/>
  <c r="W666" i="6"/>
  <c r="W667" i="6"/>
  <c r="W668" i="6"/>
  <c r="W669" i="6"/>
  <c r="W670" i="6"/>
  <c r="W671" i="6"/>
  <c r="W672" i="6"/>
  <c r="W673" i="6"/>
  <c r="W674" i="6"/>
  <c r="W675" i="6"/>
  <c r="W676" i="6"/>
  <c r="W677" i="6"/>
  <c r="W678" i="6"/>
  <c r="W679" i="6"/>
  <c r="W680" i="6"/>
  <c r="W681" i="6"/>
  <c r="W682" i="6"/>
  <c r="W683" i="6"/>
  <c r="W684" i="6"/>
  <c r="W685" i="6"/>
  <c r="W686" i="6"/>
  <c r="W687" i="6"/>
  <c r="W688" i="6"/>
  <c r="W689" i="6"/>
  <c r="W690" i="6"/>
  <c r="W691" i="6"/>
  <c r="W692" i="6"/>
  <c r="W693" i="6"/>
  <c r="W694" i="6"/>
  <c r="W695" i="6"/>
  <c r="W696" i="6"/>
  <c r="W697" i="6"/>
  <c r="W698" i="6"/>
  <c r="W699" i="6"/>
  <c r="W700" i="6"/>
  <c r="W701" i="6"/>
  <c r="W702" i="6"/>
  <c r="W703" i="6"/>
  <c r="W704" i="6"/>
  <c r="W705" i="6"/>
  <c r="W706" i="6"/>
  <c r="W707" i="6"/>
  <c r="W708" i="6"/>
  <c r="W709" i="6"/>
  <c r="W710" i="6"/>
  <c r="W711" i="6"/>
  <c r="W712" i="6"/>
  <c r="W713" i="6"/>
  <c r="W714" i="6"/>
  <c r="W715" i="6"/>
  <c r="W716" i="6"/>
  <c r="W717" i="6"/>
  <c r="W718" i="6"/>
  <c r="W719" i="6"/>
  <c r="W720" i="6"/>
  <c r="W721" i="6"/>
  <c r="W722" i="6"/>
  <c r="W723" i="6"/>
  <c r="W724" i="6"/>
  <c r="W725" i="6"/>
  <c r="W726" i="6"/>
  <c r="W727" i="6"/>
  <c r="W728" i="6"/>
  <c r="W729" i="6"/>
  <c r="W730" i="6"/>
  <c r="W731" i="6"/>
  <c r="W732" i="6"/>
  <c r="W733" i="6"/>
  <c r="W734" i="6"/>
  <c r="W735" i="6"/>
  <c r="W736" i="6"/>
  <c r="W737" i="6"/>
  <c r="W738" i="6"/>
  <c r="W739" i="6"/>
  <c r="W740" i="6"/>
  <c r="W741" i="6"/>
  <c r="W742" i="6"/>
  <c r="W743" i="6"/>
  <c r="W744" i="6"/>
  <c r="W745" i="6"/>
  <c r="W746" i="6"/>
  <c r="W747" i="6"/>
  <c r="W748" i="6"/>
  <c r="W749" i="6"/>
  <c r="W750" i="6"/>
  <c r="W751" i="6"/>
  <c r="W752" i="6"/>
  <c r="W753" i="6"/>
  <c r="W754" i="6"/>
  <c r="W755" i="6"/>
  <c r="W756" i="6"/>
  <c r="W757" i="6"/>
  <c r="W758" i="6"/>
  <c r="W759" i="6"/>
  <c r="W760" i="6"/>
  <c r="W761" i="6"/>
  <c r="W762" i="6"/>
  <c r="W763" i="6"/>
  <c r="W764" i="6"/>
  <c r="W765" i="6"/>
  <c r="W766" i="6"/>
  <c r="W767" i="6"/>
  <c r="W768" i="6"/>
  <c r="W769" i="6"/>
  <c r="W770" i="6"/>
  <c r="W771" i="6"/>
  <c r="W772" i="6"/>
  <c r="W773" i="6"/>
  <c r="W774" i="6"/>
  <c r="W775" i="6"/>
  <c r="W776" i="6"/>
  <c r="W777" i="6"/>
  <c r="W778" i="6"/>
  <c r="W779" i="6"/>
  <c r="W780" i="6"/>
  <c r="W781" i="6"/>
  <c r="W782" i="6"/>
  <c r="W783" i="6"/>
  <c r="W784" i="6"/>
  <c r="W785" i="6"/>
  <c r="W786" i="6"/>
  <c r="W787" i="6"/>
  <c r="W788" i="6"/>
  <c r="W789" i="6"/>
  <c r="W790" i="6"/>
  <c r="W791" i="6"/>
  <c r="W792" i="6"/>
  <c r="W793" i="6"/>
  <c r="W794" i="6"/>
  <c r="W795" i="6"/>
  <c r="W796" i="6"/>
  <c r="W797" i="6"/>
  <c r="W798" i="6"/>
  <c r="W799" i="6"/>
  <c r="W800" i="6"/>
  <c r="W801" i="6"/>
  <c r="W802" i="6"/>
  <c r="W803" i="6"/>
  <c r="W804" i="6"/>
  <c r="W805" i="6"/>
  <c r="W806" i="6"/>
  <c r="W807" i="6"/>
  <c r="W808" i="6"/>
  <c r="W809" i="6"/>
  <c r="W810" i="6"/>
  <c r="W811" i="6"/>
  <c r="W812" i="6"/>
  <c r="W813" i="6"/>
  <c r="W814" i="6"/>
  <c r="W815" i="6"/>
  <c r="W816" i="6"/>
  <c r="W817" i="6"/>
  <c r="W818" i="6"/>
  <c r="W819" i="6"/>
  <c r="W820" i="6"/>
  <c r="W821" i="6"/>
  <c r="W822" i="6"/>
  <c r="W823" i="6"/>
  <c r="W824" i="6"/>
  <c r="W825" i="6"/>
  <c r="W826" i="6"/>
  <c r="W827" i="6"/>
  <c r="W828" i="6"/>
  <c r="W829" i="6"/>
  <c r="W830" i="6"/>
  <c r="W831" i="6"/>
  <c r="W832" i="6"/>
  <c r="W833" i="6"/>
  <c r="W834" i="6"/>
  <c r="W835" i="6"/>
  <c r="W836" i="6"/>
  <c r="W837" i="6"/>
  <c r="W838" i="6"/>
  <c r="W839" i="6"/>
  <c r="W840" i="6"/>
  <c r="W841" i="6"/>
  <c r="W842" i="6"/>
  <c r="W843" i="6"/>
  <c r="W844" i="6"/>
  <c r="W845" i="6"/>
  <c r="W846" i="6"/>
  <c r="W847" i="6"/>
  <c r="W848" i="6"/>
  <c r="W849" i="6"/>
  <c r="W850" i="6"/>
  <c r="W851" i="6"/>
  <c r="W852" i="6"/>
  <c r="W853" i="6"/>
  <c r="W854" i="6"/>
  <c r="W855" i="6"/>
  <c r="W856" i="6"/>
  <c r="W857" i="6"/>
  <c r="W858" i="6"/>
  <c r="W859" i="6"/>
  <c r="W860" i="6"/>
  <c r="W861" i="6"/>
  <c r="W862" i="6"/>
  <c r="W863" i="6"/>
  <c r="W864" i="6"/>
  <c r="W865" i="6"/>
  <c r="W866" i="6"/>
  <c r="W867" i="6"/>
  <c r="W868" i="6"/>
  <c r="W869" i="6"/>
  <c r="W870" i="6"/>
  <c r="W871" i="6"/>
  <c r="W872" i="6"/>
  <c r="W873" i="6"/>
  <c r="W874" i="6"/>
  <c r="W875" i="6"/>
  <c r="W876" i="6"/>
  <c r="W877" i="6"/>
  <c r="W878" i="6"/>
  <c r="W879" i="6"/>
  <c r="W880" i="6"/>
  <c r="W881" i="6"/>
  <c r="W882" i="6"/>
  <c r="W883" i="6"/>
  <c r="W884" i="6"/>
  <c r="W885" i="6"/>
  <c r="W886" i="6"/>
  <c r="W887" i="6"/>
  <c r="W888" i="6"/>
  <c r="W889" i="6"/>
  <c r="W890" i="6"/>
  <c r="W891" i="6"/>
  <c r="W892" i="6"/>
  <c r="W893" i="6"/>
  <c r="W894" i="6"/>
  <c r="W895" i="6"/>
  <c r="W896" i="6"/>
  <c r="W897" i="6"/>
  <c r="W898" i="6"/>
  <c r="W899" i="6"/>
  <c r="W900" i="6"/>
  <c r="W901" i="6"/>
  <c r="W902" i="6"/>
  <c r="W903" i="6"/>
  <c r="W904" i="6"/>
  <c r="W905" i="6"/>
  <c r="W906" i="6"/>
  <c r="W907" i="6"/>
  <c r="W908" i="6"/>
  <c r="W909" i="6"/>
  <c r="W910" i="6"/>
  <c r="W911" i="6"/>
  <c r="W912" i="6"/>
  <c r="W913" i="6"/>
  <c r="W914" i="6"/>
  <c r="W915" i="6"/>
  <c r="W916" i="6"/>
  <c r="W917" i="6"/>
  <c r="W918" i="6"/>
  <c r="W919" i="6"/>
  <c r="W920" i="6"/>
  <c r="W921" i="6"/>
  <c r="W922" i="6"/>
  <c r="W923" i="6"/>
  <c r="W924" i="6"/>
  <c r="W925" i="6"/>
  <c r="W926" i="6"/>
  <c r="W927" i="6"/>
  <c r="W928" i="6"/>
  <c r="W929" i="6"/>
  <c r="W930" i="6"/>
  <c r="W931" i="6"/>
  <c r="W932" i="6"/>
  <c r="W933" i="6"/>
  <c r="W934" i="6"/>
  <c r="W935" i="6"/>
  <c r="W936" i="6"/>
  <c r="W937" i="6"/>
  <c r="W938" i="6"/>
  <c r="W939" i="6"/>
  <c r="W940" i="6"/>
  <c r="W941" i="6"/>
  <c r="W942" i="6"/>
  <c r="W943" i="6"/>
  <c r="W944" i="6"/>
  <c r="W945" i="6"/>
  <c r="W946" i="6"/>
  <c r="W947" i="6"/>
  <c r="W948" i="6"/>
  <c r="W949" i="6"/>
  <c r="W950" i="6"/>
  <c r="W951" i="6"/>
  <c r="W952" i="6"/>
  <c r="W953" i="6"/>
  <c r="W954" i="6"/>
  <c r="W955" i="6"/>
  <c r="W956" i="6"/>
  <c r="W957" i="6"/>
  <c r="W958" i="6"/>
  <c r="W959" i="6"/>
  <c r="W960" i="6"/>
  <c r="W961" i="6"/>
  <c r="W962" i="6"/>
  <c r="W963" i="6"/>
  <c r="W964" i="6"/>
  <c r="W965" i="6"/>
  <c r="W966" i="6"/>
  <c r="W967" i="6"/>
  <c r="W968" i="6"/>
  <c r="W969" i="6"/>
  <c r="W970" i="6"/>
  <c r="W971" i="6"/>
  <c r="W972" i="6"/>
  <c r="W973" i="6"/>
  <c r="W974" i="6"/>
  <c r="W975" i="6"/>
  <c r="W976" i="6"/>
  <c r="W977" i="6"/>
  <c r="W978" i="6"/>
  <c r="W979" i="6"/>
  <c r="W980" i="6"/>
  <c r="W981" i="6"/>
  <c r="W982" i="6"/>
  <c r="W983" i="6"/>
  <c r="W984" i="6"/>
  <c r="W985" i="6"/>
  <c r="W9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001" i="6"/>
  <c r="W2" i="6"/>
  <c r="W6" i="10"/>
  <c r="X6" i="10"/>
  <c r="Y6" i="10"/>
  <c r="W7" i="10"/>
  <c r="X7" i="10"/>
  <c r="Y7" i="10"/>
  <c r="W8" i="10"/>
  <c r="X8" i="10"/>
  <c r="Y8" i="10"/>
  <c r="W9" i="10"/>
  <c r="X9" i="10"/>
  <c r="Y9" i="10"/>
  <c r="W10" i="10"/>
  <c r="X10" i="10"/>
  <c r="Y10" i="10"/>
  <c r="W11" i="10"/>
  <c r="X11" i="10"/>
  <c r="Y11" i="10"/>
  <c r="W12" i="10"/>
  <c r="X12" i="10"/>
  <c r="Y12" i="10"/>
  <c r="W13" i="10"/>
  <c r="X13" i="10"/>
  <c r="Y13" i="10"/>
  <c r="W14" i="10"/>
  <c r="X14" i="10"/>
  <c r="Y14" i="10"/>
  <c r="W15" i="10"/>
  <c r="X15" i="10"/>
  <c r="Y15" i="10"/>
  <c r="W16" i="10"/>
  <c r="X16" i="10"/>
  <c r="Y16" i="10"/>
  <c r="W17" i="10"/>
  <c r="X17" i="10"/>
  <c r="Y17" i="10"/>
  <c r="W18" i="10"/>
  <c r="X18" i="10"/>
  <c r="Y18" i="10"/>
  <c r="W19" i="10"/>
  <c r="X19" i="10"/>
  <c r="Y19" i="10"/>
  <c r="W20" i="10"/>
  <c r="X20" i="10"/>
  <c r="Y20" i="10"/>
  <c r="W21" i="10"/>
  <c r="X21" i="10"/>
  <c r="Y21" i="10"/>
  <c r="W22" i="10"/>
  <c r="X22" i="10"/>
  <c r="Y22" i="10"/>
  <c r="W23" i="10"/>
  <c r="X23" i="10"/>
  <c r="Y23" i="10"/>
  <c r="W24" i="10"/>
  <c r="X24" i="10"/>
  <c r="Y24" i="10"/>
  <c r="W25" i="10"/>
  <c r="X25" i="10"/>
  <c r="Y25" i="10"/>
  <c r="W26" i="10"/>
  <c r="X26" i="10"/>
  <c r="Y26" i="10"/>
  <c r="W27" i="10"/>
  <c r="X27" i="10"/>
  <c r="Y27" i="10"/>
  <c r="W28" i="10"/>
  <c r="X28" i="10"/>
  <c r="Y28" i="10"/>
  <c r="W29" i="10"/>
  <c r="X29" i="10"/>
  <c r="Y29" i="10"/>
  <c r="W30" i="10"/>
  <c r="X30" i="10"/>
  <c r="Y30" i="10"/>
  <c r="W31" i="10"/>
  <c r="X31" i="10"/>
  <c r="Y31" i="10"/>
  <c r="W32" i="10"/>
  <c r="X32" i="10"/>
  <c r="Y32" i="10"/>
  <c r="W33" i="10"/>
  <c r="X33" i="10"/>
  <c r="Y33" i="10"/>
  <c r="W34" i="10"/>
  <c r="X34" i="10"/>
  <c r="Y34" i="10"/>
  <c r="W35" i="10"/>
  <c r="X35" i="10"/>
  <c r="Y35" i="10"/>
  <c r="W36" i="10"/>
  <c r="X36" i="10"/>
  <c r="Y36" i="10"/>
  <c r="W37" i="10"/>
  <c r="X37" i="10"/>
  <c r="Y37" i="10"/>
  <c r="W38" i="10"/>
  <c r="X38" i="10"/>
  <c r="Y38" i="10"/>
  <c r="W39" i="10"/>
  <c r="X39" i="10"/>
  <c r="Y39" i="10"/>
  <c r="W40" i="10"/>
  <c r="X40" i="10"/>
  <c r="Y40" i="10"/>
  <c r="W41" i="10"/>
  <c r="X41" i="10"/>
  <c r="Y41" i="10"/>
  <c r="W42" i="10"/>
  <c r="X42" i="10"/>
  <c r="Y42" i="10"/>
  <c r="W43" i="10"/>
  <c r="X43" i="10"/>
  <c r="Y43" i="10"/>
  <c r="W44" i="10"/>
  <c r="X44" i="10"/>
  <c r="Y44" i="10"/>
  <c r="W45" i="10"/>
  <c r="X45" i="10"/>
  <c r="Y45" i="10"/>
  <c r="W46" i="10"/>
  <c r="X46" i="10"/>
  <c r="Y46" i="10"/>
  <c r="W47" i="10"/>
  <c r="X47" i="10"/>
  <c r="Y47" i="10"/>
  <c r="W48" i="10"/>
  <c r="X48" i="10"/>
  <c r="Y48" i="10"/>
  <c r="W49" i="10"/>
  <c r="X49" i="10"/>
  <c r="Y49" i="10"/>
  <c r="W50" i="10"/>
  <c r="X50" i="10"/>
  <c r="Y50" i="10"/>
  <c r="W51" i="10"/>
  <c r="X51" i="10"/>
  <c r="Y51" i="10"/>
  <c r="W52" i="10"/>
  <c r="X52" i="10"/>
  <c r="Y52" i="10"/>
  <c r="W53" i="10"/>
  <c r="X53" i="10"/>
  <c r="Y53" i="10"/>
  <c r="W54" i="10"/>
  <c r="X54" i="10"/>
  <c r="Y54" i="10"/>
  <c r="W55" i="10"/>
  <c r="X55" i="10"/>
  <c r="Y55" i="10"/>
  <c r="W56" i="10"/>
  <c r="X56" i="10"/>
  <c r="Y56" i="10"/>
  <c r="W57" i="10"/>
  <c r="X57" i="10"/>
  <c r="Y57" i="10"/>
  <c r="W58" i="10"/>
  <c r="X58" i="10"/>
  <c r="Y58" i="10"/>
  <c r="W59" i="10"/>
  <c r="X59" i="10"/>
  <c r="Y59" i="10"/>
  <c r="W60" i="10"/>
  <c r="X60" i="10"/>
  <c r="Y60" i="10"/>
  <c r="W61" i="10"/>
  <c r="X61" i="10"/>
  <c r="Y61" i="10"/>
  <c r="W62" i="10"/>
  <c r="X62" i="10"/>
  <c r="Y62" i="10"/>
  <c r="W63" i="10"/>
  <c r="X63" i="10"/>
  <c r="Y63" i="10"/>
  <c r="W64" i="10"/>
  <c r="X64" i="10"/>
  <c r="Y64" i="10"/>
  <c r="W65" i="10"/>
  <c r="X65" i="10"/>
  <c r="Y65" i="10"/>
  <c r="W66" i="10"/>
  <c r="X66" i="10"/>
  <c r="Y66" i="10"/>
  <c r="W67" i="10"/>
  <c r="X67" i="10"/>
  <c r="Y67" i="10"/>
  <c r="W68" i="10"/>
  <c r="X68" i="10"/>
  <c r="Y68" i="10"/>
  <c r="W69" i="10"/>
  <c r="X69" i="10"/>
  <c r="Y69" i="10"/>
  <c r="W70" i="10"/>
  <c r="X70" i="10"/>
  <c r="Y70" i="10"/>
  <c r="W71" i="10"/>
  <c r="X71" i="10"/>
  <c r="Y71" i="10"/>
  <c r="W72" i="10"/>
  <c r="X72" i="10"/>
  <c r="Y72" i="10"/>
  <c r="W73" i="10"/>
  <c r="X73" i="10"/>
  <c r="Y73" i="10"/>
  <c r="W74" i="10"/>
  <c r="X74" i="10"/>
  <c r="Y74" i="10"/>
  <c r="W75" i="10"/>
  <c r="X75" i="10"/>
  <c r="Y75" i="10"/>
  <c r="W76" i="10"/>
  <c r="X76" i="10"/>
  <c r="Y76" i="10"/>
  <c r="W77" i="10"/>
  <c r="X77" i="10"/>
  <c r="Y77" i="10"/>
  <c r="W78" i="10"/>
  <c r="X78" i="10"/>
  <c r="Y78" i="10"/>
  <c r="W79" i="10"/>
  <c r="X79" i="10"/>
  <c r="Y79" i="10"/>
  <c r="W80" i="10"/>
  <c r="X80" i="10"/>
  <c r="Y80" i="10"/>
  <c r="W81" i="10"/>
  <c r="X81" i="10"/>
  <c r="Y81" i="10"/>
  <c r="W82" i="10"/>
  <c r="X82" i="10"/>
  <c r="Y82" i="10"/>
  <c r="W83" i="10"/>
  <c r="X83" i="10"/>
  <c r="Y83" i="10"/>
  <c r="W84" i="10"/>
  <c r="X84" i="10"/>
  <c r="Y84" i="10"/>
  <c r="W85" i="10"/>
  <c r="X85" i="10"/>
  <c r="Y85" i="10"/>
  <c r="W86" i="10"/>
  <c r="X86" i="10"/>
  <c r="Y86" i="10"/>
  <c r="W87" i="10"/>
  <c r="X87" i="10"/>
  <c r="Y87" i="10"/>
  <c r="W88" i="10"/>
  <c r="X88" i="10"/>
  <c r="Y88" i="10"/>
  <c r="W89" i="10"/>
  <c r="X89" i="10"/>
  <c r="Y89" i="10"/>
  <c r="W90" i="10"/>
  <c r="X90" i="10"/>
  <c r="Y90" i="10"/>
  <c r="W91" i="10"/>
  <c r="X91" i="10"/>
  <c r="Y91" i="10"/>
  <c r="W92" i="10"/>
  <c r="X92" i="10"/>
  <c r="Y92" i="10"/>
  <c r="W93" i="10"/>
  <c r="X93" i="10"/>
  <c r="Y93" i="10"/>
  <c r="W94" i="10"/>
  <c r="X94" i="10"/>
  <c r="Y94" i="10"/>
  <c r="W95" i="10"/>
  <c r="X95" i="10"/>
  <c r="Y95" i="10"/>
  <c r="W96" i="10"/>
  <c r="X96" i="10"/>
  <c r="Y96" i="10"/>
  <c r="W97" i="10"/>
  <c r="X97" i="10"/>
  <c r="Y97" i="10"/>
  <c r="W98" i="10"/>
  <c r="X98" i="10"/>
  <c r="Y98" i="10"/>
  <c r="W99" i="10"/>
  <c r="X99" i="10"/>
  <c r="Y99" i="10"/>
  <c r="W100" i="10"/>
  <c r="X100" i="10"/>
  <c r="Y100" i="10"/>
  <c r="W101" i="10"/>
  <c r="X101" i="10"/>
  <c r="Y101" i="10"/>
  <c r="W102" i="10"/>
  <c r="X102" i="10"/>
  <c r="Y102" i="10"/>
  <c r="W103" i="10"/>
  <c r="X103" i="10"/>
  <c r="Y103" i="10"/>
  <c r="W104" i="10"/>
  <c r="X104" i="10"/>
  <c r="Y104" i="10"/>
  <c r="W105" i="10"/>
  <c r="X105" i="10"/>
  <c r="Y105" i="10"/>
  <c r="W106" i="10"/>
  <c r="X106" i="10"/>
  <c r="Y106" i="10"/>
  <c r="W107" i="10"/>
  <c r="X107" i="10"/>
  <c r="Y107" i="10"/>
  <c r="W108" i="10"/>
  <c r="X108" i="10"/>
  <c r="Y108" i="10"/>
  <c r="W109" i="10"/>
  <c r="X109" i="10"/>
  <c r="Y109" i="10"/>
  <c r="W110" i="10"/>
  <c r="X110" i="10"/>
  <c r="Y110" i="10"/>
  <c r="W111" i="10"/>
  <c r="X111" i="10"/>
  <c r="Y111" i="10"/>
  <c r="W112" i="10"/>
  <c r="X112" i="10"/>
  <c r="Y112" i="10"/>
  <c r="W113" i="10"/>
  <c r="X113" i="10"/>
  <c r="Y113" i="10"/>
  <c r="W114" i="10"/>
  <c r="X114" i="10"/>
  <c r="Y114" i="10"/>
  <c r="W115" i="10"/>
  <c r="X115" i="10"/>
  <c r="Y115" i="10"/>
  <c r="W116" i="10"/>
  <c r="X116" i="10"/>
  <c r="Y116" i="10"/>
  <c r="W117" i="10"/>
  <c r="X117" i="10"/>
  <c r="Y117" i="10"/>
  <c r="W118" i="10"/>
  <c r="X118" i="10"/>
  <c r="Y118" i="10"/>
  <c r="W119" i="10"/>
  <c r="X119" i="10"/>
  <c r="Y119" i="10"/>
  <c r="W120" i="10"/>
  <c r="X120" i="10"/>
  <c r="Y120" i="10"/>
  <c r="W121" i="10"/>
  <c r="X121" i="10"/>
  <c r="Y121" i="10"/>
  <c r="W122" i="10"/>
  <c r="X122" i="10"/>
  <c r="Y122" i="10"/>
  <c r="W123" i="10"/>
  <c r="X123" i="10"/>
  <c r="Y123" i="10"/>
  <c r="W124" i="10"/>
  <c r="X124" i="10"/>
  <c r="Y124" i="10"/>
  <c r="W125" i="10"/>
  <c r="X125" i="10"/>
  <c r="Y125" i="10"/>
  <c r="W126" i="10"/>
  <c r="X126" i="10"/>
  <c r="Y126" i="10"/>
  <c r="W127" i="10"/>
  <c r="X127" i="10"/>
  <c r="Y127" i="10"/>
  <c r="W128" i="10"/>
  <c r="X128" i="10"/>
  <c r="Y128" i="10"/>
  <c r="W129" i="10"/>
  <c r="X129" i="10"/>
  <c r="Y129" i="10"/>
  <c r="W130" i="10"/>
  <c r="X130" i="10"/>
  <c r="Y130" i="10"/>
  <c r="W131" i="10"/>
  <c r="X131" i="10"/>
  <c r="Y131" i="10"/>
  <c r="W132" i="10"/>
  <c r="X132" i="10"/>
  <c r="Y132" i="10"/>
  <c r="W133" i="10"/>
  <c r="X133" i="10"/>
  <c r="Y133" i="10"/>
  <c r="W134" i="10"/>
  <c r="X134" i="10"/>
  <c r="Y134" i="10"/>
  <c r="W135" i="10"/>
  <c r="X135" i="10"/>
  <c r="Y135" i="10"/>
  <c r="W136" i="10"/>
  <c r="X136" i="10"/>
  <c r="Y136" i="10"/>
  <c r="W137" i="10"/>
  <c r="X137" i="10"/>
  <c r="Y137" i="10"/>
  <c r="W138" i="10"/>
  <c r="X138" i="10"/>
  <c r="Y138" i="10"/>
  <c r="W139" i="10"/>
  <c r="X139" i="10"/>
  <c r="Y139" i="10"/>
  <c r="W140" i="10"/>
  <c r="X140" i="10"/>
  <c r="Y140" i="10"/>
  <c r="W141" i="10"/>
  <c r="X141" i="10"/>
  <c r="Y141" i="10"/>
  <c r="W142" i="10"/>
  <c r="X142" i="10"/>
  <c r="Y142" i="10"/>
  <c r="W143" i="10"/>
  <c r="X143" i="10"/>
  <c r="Y143" i="10"/>
  <c r="W144" i="10"/>
  <c r="X144" i="10"/>
  <c r="Y144" i="10"/>
  <c r="W145" i="10"/>
  <c r="X145" i="10"/>
  <c r="Y145" i="10"/>
  <c r="W146" i="10"/>
  <c r="X146" i="10"/>
  <c r="Y146" i="10"/>
  <c r="W147" i="10"/>
  <c r="X147" i="10"/>
  <c r="Y147" i="10"/>
  <c r="W148" i="10"/>
  <c r="X148" i="10"/>
  <c r="Y148" i="10"/>
  <c r="W149" i="10"/>
  <c r="X149" i="10"/>
  <c r="Y149" i="10"/>
  <c r="W150" i="10"/>
  <c r="X150" i="10"/>
  <c r="Y150" i="10"/>
  <c r="W151" i="10"/>
  <c r="X151" i="10"/>
  <c r="Y151" i="10"/>
  <c r="W152" i="10"/>
  <c r="X152" i="10"/>
  <c r="Y152" i="10"/>
  <c r="W153" i="10"/>
  <c r="X153" i="10"/>
  <c r="Y153" i="10"/>
  <c r="W154" i="10"/>
  <c r="X154" i="10"/>
  <c r="Y154" i="10"/>
  <c r="W155" i="10"/>
  <c r="X155" i="10"/>
  <c r="Y155" i="10"/>
  <c r="W156" i="10"/>
  <c r="X156" i="10"/>
  <c r="Y156" i="10"/>
  <c r="W157" i="10"/>
  <c r="X157" i="10"/>
  <c r="Y157" i="10"/>
  <c r="W158" i="10"/>
  <c r="X158" i="10"/>
  <c r="Y158" i="10"/>
  <c r="W159" i="10"/>
  <c r="X159" i="10"/>
  <c r="Y159" i="10"/>
  <c r="W160" i="10"/>
  <c r="X160" i="10"/>
  <c r="Y160" i="10"/>
  <c r="W161" i="10"/>
  <c r="X161" i="10"/>
  <c r="Y161" i="10"/>
  <c r="W162" i="10"/>
  <c r="X162" i="10"/>
  <c r="Y162" i="10"/>
  <c r="W163" i="10"/>
  <c r="X163" i="10"/>
  <c r="Y163" i="10"/>
  <c r="W164" i="10"/>
  <c r="X164" i="10"/>
  <c r="Y164" i="10"/>
  <c r="W165" i="10"/>
  <c r="X165" i="10"/>
  <c r="Y165" i="10"/>
  <c r="W166" i="10"/>
  <c r="X166" i="10"/>
  <c r="Y166" i="10"/>
  <c r="W167" i="10"/>
  <c r="X167" i="10"/>
  <c r="Y167" i="10"/>
  <c r="W168" i="10"/>
  <c r="X168" i="10"/>
  <c r="Y168" i="10"/>
  <c r="W169" i="10"/>
  <c r="X169" i="10"/>
  <c r="Y169" i="10"/>
  <c r="W170" i="10"/>
  <c r="X170" i="10"/>
  <c r="Y170" i="10"/>
  <c r="W171" i="10"/>
  <c r="X171" i="10"/>
  <c r="Y171" i="10"/>
  <c r="W172" i="10"/>
  <c r="X172" i="10"/>
  <c r="Y172" i="10"/>
  <c r="W173" i="10"/>
  <c r="X173" i="10"/>
  <c r="Y173" i="10"/>
  <c r="W174" i="10"/>
  <c r="X174" i="10"/>
  <c r="Y174" i="10"/>
  <c r="W175" i="10"/>
  <c r="X175" i="10"/>
  <c r="Y175" i="10"/>
  <c r="W176" i="10"/>
  <c r="X176" i="10"/>
  <c r="Y176" i="10"/>
  <c r="W177" i="10"/>
  <c r="X177" i="10"/>
  <c r="Y177" i="10"/>
  <c r="W178" i="10"/>
  <c r="X178" i="10"/>
  <c r="Y178" i="10"/>
  <c r="W179" i="10"/>
  <c r="X179" i="10"/>
  <c r="Y179" i="10"/>
  <c r="W180" i="10"/>
  <c r="X180" i="10"/>
  <c r="Y180" i="10"/>
  <c r="W181" i="10"/>
  <c r="X181" i="10"/>
  <c r="Y181" i="10"/>
  <c r="W182" i="10"/>
  <c r="X182" i="10"/>
  <c r="Y182" i="10"/>
  <c r="W183" i="10"/>
  <c r="X183" i="10"/>
  <c r="Y183" i="10"/>
  <c r="W184" i="10"/>
  <c r="X184" i="10"/>
  <c r="Y184" i="10"/>
  <c r="W185" i="10"/>
  <c r="X185" i="10"/>
  <c r="Y185" i="10"/>
  <c r="W186" i="10"/>
  <c r="X186" i="10"/>
  <c r="Y186" i="10"/>
  <c r="W187" i="10"/>
  <c r="X187" i="10"/>
  <c r="Y187" i="10"/>
  <c r="W188" i="10"/>
  <c r="X188" i="10"/>
  <c r="Y188" i="10"/>
  <c r="W189" i="10"/>
  <c r="X189" i="10"/>
  <c r="Y189" i="10"/>
  <c r="W190" i="10"/>
  <c r="X190" i="10"/>
  <c r="Y190" i="10"/>
  <c r="W191" i="10"/>
  <c r="X191" i="10"/>
  <c r="Y191" i="10"/>
  <c r="W192" i="10"/>
  <c r="X192" i="10"/>
  <c r="Y192" i="10"/>
  <c r="W193" i="10"/>
  <c r="X193" i="10"/>
  <c r="Y193" i="10"/>
  <c r="W194" i="10"/>
  <c r="X194" i="10"/>
  <c r="Y194" i="10"/>
  <c r="W195" i="10"/>
  <c r="X195" i="10"/>
  <c r="Y195" i="10"/>
  <c r="W196" i="10"/>
  <c r="X196" i="10"/>
  <c r="Y196" i="10"/>
  <c r="W197" i="10"/>
  <c r="X197" i="10"/>
  <c r="Y197" i="10"/>
  <c r="W198" i="10"/>
  <c r="X198" i="10"/>
  <c r="Y198" i="10"/>
  <c r="W199" i="10"/>
  <c r="X199" i="10"/>
  <c r="Y199" i="10"/>
  <c r="W200" i="10"/>
  <c r="X200" i="10"/>
  <c r="Y200" i="10"/>
  <c r="W201" i="10"/>
  <c r="X201" i="10"/>
  <c r="Y201" i="10"/>
  <c r="W202" i="10"/>
  <c r="X202" i="10"/>
  <c r="Y202" i="10"/>
  <c r="W203" i="10"/>
  <c r="X203" i="10"/>
  <c r="Y203" i="10"/>
  <c r="W204" i="10"/>
  <c r="X204" i="10"/>
  <c r="Y204" i="10"/>
  <c r="W205" i="10"/>
  <c r="X205" i="10"/>
  <c r="Y205" i="10"/>
  <c r="W206" i="10"/>
  <c r="X206" i="10"/>
  <c r="Y206" i="10"/>
  <c r="W207" i="10"/>
  <c r="X207" i="10"/>
  <c r="Y207" i="10"/>
  <c r="W208" i="10"/>
  <c r="X208" i="10"/>
  <c r="Y208" i="10"/>
  <c r="W209" i="10"/>
  <c r="X209" i="10"/>
  <c r="Y209" i="10"/>
  <c r="W210" i="10"/>
  <c r="X210" i="10"/>
  <c r="Y210" i="10"/>
  <c r="W211" i="10"/>
  <c r="X211" i="10"/>
  <c r="Y211" i="10"/>
  <c r="W212" i="10"/>
  <c r="X212" i="10"/>
  <c r="Y212" i="10"/>
  <c r="W213" i="10"/>
  <c r="X213" i="10"/>
  <c r="Y213" i="10"/>
  <c r="W214" i="10"/>
  <c r="X214" i="10"/>
  <c r="Y214" i="10"/>
  <c r="W215" i="10"/>
  <c r="X215" i="10"/>
  <c r="Y215" i="10"/>
  <c r="W216" i="10"/>
  <c r="X216" i="10"/>
  <c r="Y216" i="10"/>
  <c r="W217" i="10"/>
  <c r="X217" i="10"/>
  <c r="Y217" i="10"/>
  <c r="W218" i="10"/>
  <c r="X218" i="10"/>
  <c r="Y218" i="10"/>
  <c r="W219" i="10"/>
  <c r="X219" i="10"/>
  <c r="Y219" i="10"/>
  <c r="W220" i="10"/>
  <c r="X220" i="10"/>
  <c r="Y220" i="10"/>
  <c r="W221" i="10"/>
  <c r="X221" i="10"/>
  <c r="Y221" i="10"/>
  <c r="W222" i="10"/>
  <c r="X222" i="10"/>
  <c r="Y222" i="10"/>
  <c r="W223" i="10"/>
  <c r="X223" i="10"/>
  <c r="Y223" i="10"/>
  <c r="W224" i="10"/>
  <c r="X224" i="10"/>
  <c r="Y224" i="10"/>
  <c r="W225" i="10"/>
  <c r="X225" i="10"/>
  <c r="Y225" i="10"/>
  <c r="W226" i="10"/>
  <c r="X226" i="10"/>
  <c r="Y226" i="10"/>
  <c r="W227" i="10"/>
  <c r="X227" i="10"/>
  <c r="Y227" i="10"/>
  <c r="W228" i="10"/>
  <c r="X228" i="10"/>
  <c r="Y228" i="10"/>
  <c r="W229" i="10"/>
  <c r="X229" i="10"/>
  <c r="Y229" i="10"/>
  <c r="W230" i="10"/>
  <c r="X230" i="10"/>
  <c r="Y230" i="10"/>
  <c r="W231" i="10"/>
  <c r="X231" i="10"/>
  <c r="Y231" i="10"/>
  <c r="W232" i="10"/>
  <c r="X232" i="10"/>
  <c r="Y232" i="10"/>
  <c r="W233" i="10"/>
  <c r="X233" i="10"/>
  <c r="Y233" i="10"/>
  <c r="W234" i="10"/>
  <c r="X234" i="10"/>
  <c r="Y234" i="10"/>
  <c r="W235" i="10"/>
  <c r="X235" i="10"/>
  <c r="Y235" i="10"/>
  <c r="W236" i="10"/>
  <c r="X236" i="10"/>
  <c r="Y236" i="10"/>
  <c r="W237" i="10"/>
  <c r="X237" i="10"/>
  <c r="Y237" i="10"/>
  <c r="W238" i="10"/>
  <c r="X238" i="10"/>
  <c r="Y238" i="10"/>
  <c r="W239" i="10"/>
  <c r="X239" i="10"/>
  <c r="Y239" i="10"/>
  <c r="W240" i="10"/>
  <c r="X240" i="10"/>
  <c r="Y240" i="10"/>
  <c r="W241" i="10"/>
  <c r="X241" i="10"/>
  <c r="Y241" i="10"/>
  <c r="W242" i="10"/>
  <c r="X242" i="10"/>
  <c r="Y242" i="10"/>
  <c r="W243" i="10"/>
  <c r="X243" i="10"/>
  <c r="Y243" i="10"/>
  <c r="W244" i="10"/>
  <c r="X244" i="10"/>
  <c r="Y244" i="10"/>
  <c r="W245" i="10"/>
  <c r="X245" i="10"/>
  <c r="Y245" i="10"/>
  <c r="W246" i="10"/>
  <c r="X246" i="10"/>
  <c r="Y246" i="10"/>
  <c r="W247" i="10"/>
  <c r="X247" i="10"/>
  <c r="Y247" i="10"/>
  <c r="W248" i="10"/>
  <c r="X248" i="10"/>
  <c r="Y248" i="10"/>
  <c r="W249" i="10"/>
  <c r="X249" i="10"/>
  <c r="Y249" i="10"/>
  <c r="W250" i="10"/>
  <c r="X250" i="10"/>
  <c r="Y250" i="10"/>
  <c r="W251" i="10"/>
  <c r="X251" i="10"/>
  <c r="Y251" i="10"/>
  <c r="W252" i="10"/>
  <c r="X252" i="10"/>
  <c r="Y252" i="10"/>
  <c r="W253" i="10"/>
  <c r="X253" i="10"/>
  <c r="Y253" i="10"/>
  <c r="W254" i="10"/>
  <c r="X254" i="10"/>
  <c r="Y254" i="10"/>
  <c r="W255" i="10"/>
  <c r="X255" i="10"/>
  <c r="Y255" i="10"/>
  <c r="W256" i="10"/>
  <c r="X256" i="10"/>
  <c r="Y256" i="10"/>
  <c r="W257" i="10"/>
  <c r="X257" i="10"/>
  <c r="Y257" i="10"/>
  <c r="W258" i="10"/>
  <c r="X258" i="10"/>
  <c r="Y258" i="10"/>
  <c r="W259" i="10"/>
  <c r="X259" i="10"/>
  <c r="Y259" i="10"/>
  <c r="W260" i="10"/>
  <c r="X260" i="10"/>
  <c r="Y260" i="10"/>
  <c r="W261" i="10"/>
  <c r="X261" i="10"/>
  <c r="Y261" i="10"/>
  <c r="W262" i="10"/>
  <c r="X262" i="10"/>
  <c r="Y262" i="10"/>
  <c r="W263" i="10"/>
  <c r="X263" i="10"/>
  <c r="Y263" i="10"/>
  <c r="W264" i="10"/>
  <c r="X264" i="10"/>
  <c r="Y264" i="10"/>
  <c r="W265" i="10"/>
  <c r="X265" i="10"/>
  <c r="Y265" i="10"/>
  <c r="W266" i="10"/>
  <c r="X266" i="10"/>
  <c r="Y266" i="10"/>
  <c r="W267" i="10"/>
  <c r="X267" i="10"/>
  <c r="Y267" i="10"/>
  <c r="W268" i="10"/>
  <c r="X268" i="10"/>
  <c r="Y268" i="10"/>
  <c r="W269" i="10"/>
  <c r="X269" i="10"/>
  <c r="Y269" i="10"/>
  <c r="W270" i="10"/>
  <c r="X270" i="10"/>
  <c r="Y270" i="10"/>
  <c r="W271" i="10"/>
  <c r="X271" i="10"/>
  <c r="Y271" i="10"/>
  <c r="W272" i="10"/>
  <c r="X272" i="10"/>
  <c r="Y272" i="10"/>
  <c r="W273" i="10"/>
  <c r="X273" i="10"/>
  <c r="Y273" i="10"/>
  <c r="W274" i="10"/>
  <c r="X274" i="10"/>
  <c r="Y274" i="10"/>
  <c r="W275" i="10"/>
  <c r="X275" i="10"/>
  <c r="Y275" i="10"/>
  <c r="W276" i="10"/>
  <c r="X276" i="10"/>
  <c r="Y276" i="10"/>
  <c r="W277" i="10"/>
  <c r="X277" i="10"/>
  <c r="Y277" i="10"/>
  <c r="W278" i="10"/>
  <c r="X278" i="10"/>
  <c r="Y278" i="10"/>
  <c r="W279" i="10"/>
  <c r="X279" i="10"/>
  <c r="Y279" i="10"/>
  <c r="W280" i="10"/>
  <c r="X280" i="10"/>
  <c r="Y280" i="10"/>
  <c r="W281" i="10"/>
  <c r="X281" i="10"/>
  <c r="Y281" i="10"/>
  <c r="W282" i="10"/>
  <c r="X282" i="10"/>
  <c r="Y282" i="10"/>
  <c r="W283" i="10"/>
  <c r="X283" i="10"/>
  <c r="Y283" i="10"/>
  <c r="W284" i="10"/>
  <c r="X284" i="10"/>
  <c r="Y284" i="10"/>
  <c r="W285" i="10"/>
  <c r="X285" i="10"/>
  <c r="Y285" i="10"/>
  <c r="W286" i="10"/>
  <c r="X286" i="10"/>
  <c r="Y286" i="10"/>
  <c r="W287" i="10"/>
  <c r="X287" i="10"/>
  <c r="Y287" i="10"/>
  <c r="W288" i="10"/>
  <c r="X288" i="10"/>
  <c r="Y288" i="10"/>
  <c r="W289" i="10"/>
  <c r="X289" i="10"/>
  <c r="Y289" i="10"/>
  <c r="W290" i="10"/>
  <c r="X290" i="10"/>
  <c r="Y290" i="10"/>
  <c r="W291" i="10"/>
  <c r="X291" i="10"/>
  <c r="Y291" i="10"/>
  <c r="W292" i="10"/>
  <c r="X292" i="10"/>
  <c r="Y292" i="10"/>
  <c r="W293" i="10"/>
  <c r="X293" i="10"/>
  <c r="Y293" i="10"/>
  <c r="W294" i="10"/>
  <c r="X294" i="10"/>
  <c r="Y294" i="10"/>
  <c r="W295" i="10"/>
  <c r="X295" i="10"/>
  <c r="Y295" i="10"/>
  <c r="W296" i="10"/>
  <c r="X296" i="10"/>
  <c r="Y296" i="10"/>
  <c r="W297" i="10"/>
  <c r="X297" i="10"/>
  <c r="Y297" i="10"/>
  <c r="W298" i="10"/>
  <c r="X298" i="10"/>
  <c r="Y298" i="10"/>
  <c r="W299" i="10"/>
  <c r="X299" i="10"/>
  <c r="Y299" i="10"/>
  <c r="W300" i="10"/>
  <c r="X300" i="10"/>
  <c r="Y300" i="10"/>
  <c r="W301" i="10"/>
  <c r="X301" i="10"/>
  <c r="Y301" i="10"/>
  <c r="W302" i="10"/>
  <c r="X302" i="10"/>
  <c r="Y302" i="10"/>
  <c r="W303" i="10"/>
  <c r="X303" i="10"/>
  <c r="Y303" i="10"/>
  <c r="W304" i="10"/>
  <c r="X304" i="10"/>
  <c r="Y304" i="10"/>
  <c r="W305" i="10"/>
  <c r="X305" i="10"/>
  <c r="Y305" i="10"/>
  <c r="W306" i="10"/>
  <c r="X306" i="10"/>
  <c r="Y306" i="10"/>
  <c r="W307" i="10"/>
  <c r="X307" i="10"/>
  <c r="Y307" i="10"/>
  <c r="W308" i="10"/>
  <c r="X308" i="10"/>
  <c r="Y308" i="10"/>
  <c r="W309" i="10"/>
  <c r="X309" i="10"/>
  <c r="Y309" i="10"/>
  <c r="W310" i="10"/>
  <c r="X310" i="10"/>
  <c r="Y310" i="10"/>
  <c r="W311" i="10"/>
  <c r="X311" i="10"/>
  <c r="Y311" i="10"/>
  <c r="W312" i="10"/>
  <c r="X312" i="10"/>
  <c r="Y312" i="10"/>
  <c r="W313" i="10"/>
  <c r="X313" i="10"/>
  <c r="Y313" i="10"/>
  <c r="W314" i="10"/>
  <c r="X314" i="10"/>
  <c r="Y314" i="10"/>
  <c r="W315" i="10"/>
  <c r="X315" i="10"/>
  <c r="Y315" i="10"/>
  <c r="W316" i="10"/>
  <c r="X316" i="10"/>
  <c r="Y316" i="10"/>
  <c r="W317" i="10"/>
  <c r="X317" i="10"/>
  <c r="Y317" i="10"/>
  <c r="W318" i="10"/>
  <c r="X318" i="10"/>
  <c r="Y318" i="10"/>
  <c r="W319" i="10"/>
  <c r="X319" i="10"/>
  <c r="Y319" i="10"/>
  <c r="W320" i="10"/>
  <c r="X320" i="10"/>
  <c r="Y320" i="10"/>
  <c r="W321" i="10"/>
  <c r="X321" i="10"/>
  <c r="Y321" i="10"/>
  <c r="W322" i="10"/>
  <c r="X322" i="10"/>
  <c r="Y322" i="10"/>
  <c r="W323" i="10"/>
  <c r="X323" i="10"/>
  <c r="Y323" i="10"/>
  <c r="W324" i="10"/>
  <c r="X324" i="10"/>
  <c r="Y324" i="10"/>
  <c r="W325" i="10"/>
  <c r="X325" i="10"/>
  <c r="Y325" i="10"/>
  <c r="W326" i="10"/>
  <c r="X326" i="10"/>
  <c r="Y326" i="10"/>
  <c r="W327" i="10"/>
  <c r="X327" i="10"/>
  <c r="Y327" i="10"/>
  <c r="W328" i="10"/>
  <c r="X328" i="10"/>
  <c r="Y328" i="10"/>
  <c r="W329" i="10"/>
  <c r="X329" i="10"/>
  <c r="Y329" i="10"/>
  <c r="W330" i="10"/>
  <c r="X330" i="10"/>
  <c r="Y330" i="10"/>
  <c r="W331" i="10"/>
  <c r="X331" i="10"/>
  <c r="Y331" i="10"/>
  <c r="W332" i="10"/>
  <c r="X332" i="10"/>
  <c r="Y332" i="10"/>
  <c r="W333" i="10"/>
  <c r="X333" i="10"/>
  <c r="Y333" i="10"/>
  <c r="W334" i="10"/>
  <c r="X334" i="10"/>
  <c r="Y334" i="10"/>
  <c r="W335" i="10"/>
  <c r="X335" i="10"/>
  <c r="Y335" i="10"/>
  <c r="W336" i="10"/>
  <c r="X336" i="10"/>
  <c r="Y336" i="10"/>
  <c r="W337" i="10"/>
  <c r="X337" i="10"/>
  <c r="Y337" i="10"/>
  <c r="W338" i="10"/>
  <c r="X338" i="10"/>
  <c r="Y338" i="10"/>
  <c r="W339" i="10"/>
  <c r="X339" i="10"/>
  <c r="Y339" i="10"/>
  <c r="W340" i="10"/>
  <c r="X340" i="10"/>
  <c r="Y340" i="10"/>
  <c r="W341" i="10"/>
  <c r="X341" i="10"/>
  <c r="Y341" i="10"/>
  <c r="W342" i="10"/>
  <c r="X342" i="10"/>
  <c r="Y342" i="10"/>
  <c r="W343" i="10"/>
  <c r="X343" i="10"/>
  <c r="Y343" i="10"/>
  <c r="W344" i="10"/>
  <c r="X344" i="10"/>
  <c r="Y344" i="10"/>
  <c r="W345" i="10"/>
  <c r="X345" i="10"/>
  <c r="Y345" i="10"/>
  <c r="W346" i="10"/>
  <c r="X346" i="10"/>
  <c r="Y346" i="10"/>
  <c r="W347" i="10"/>
  <c r="X347" i="10"/>
  <c r="Y347" i="10"/>
  <c r="W348" i="10"/>
  <c r="X348" i="10"/>
  <c r="Y348" i="10"/>
  <c r="W349" i="10"/>
  <c r="X349" i="10"/>
  <c r="Y349" i="10"/>
  <c r="W350" i="10"/>
  <c r="X350" i="10"/>
  <c r="Y350" i="10"/>
  <c r="W351" i="10"/>
  <c r="X351" i="10"/>
  <c r="Y351" i="10"/>
  <c r="W352" i="10"/>
  <c r="X352" i="10"/>
  <c r="Y352" i="10"/>
  <c r="W353" i="10"/>
  <c r="X353" i="10"/>
  <c r="Y353" i="10"/>
  <c r="W354" i="10"/>
  <c r="X354" i="10"/>
  <c r="Y354" i="10"/>
  <c r="W355" i="10"/>
  <c r="X355" i="10"/>
  <c r="Y355" i="10"/>
  <c r="W356" i="10"/>
  <c r="X356" i="10"/>
  <c r="Y356" i="10"/>
  <c r="W357" i="10"/>
  <c r="X357" i="10"/>
  <c r="Y357" i="10"/>
  <c r="W358" i="10"/>
  <c r="X358" i="10"/>
  <c r="Y358" i="10"/>
  <c r="W359" i="10"/>
  <c r="X359" i="10"/>
  <c r="Y359" i="10"/>
  <c r="W360" i="10"/>
  <c r="X360" i="10"/>
  <c r="Y360" i="10"/>
  <c r="W361" i="10"/>
  <c r="X361" i="10"/>
  <c r="Y361" i="10"/>
  <c r="W362" i="10"/>
  <c r="X362" i="10"/>
  <c r="Y362" i="10"/>
  <c r="W363" i="10"/>
  <c r="X363" i="10"/>
  <c r="Y363" i="10"/>
  <c r="W364" i="10"/>
  <c r="X364" i="10"/>
  <c r="Y364" i="10"/>
  <c r="W365" i="10"/>
  <c r="X365" i="10"/>
  <c r="Y365" i="10"/>
  <c r="W366" i="10"/>
  <c r="X366" i="10"/>
  <c r="Y366" i="10"/>
  <c r="W367" i="10"/>
  <c r="X367" i="10"/>
  <c r="Y367" i="10"/>
  <c r="W368" i="10"/>
  <c r="X368" i="10"/>
  <c r="Y368" i="10"/>
  <c r="W369" i="10"/>
  <c r="X369" i="10"/>
  <c r="Y369" i="10"/>
  <c r="W370" i="10"/>
  <c r="X370" i="10"/>
  <c r="Y370" i="10"/>
  <c r="W371" i="10"/>
  <c r="X371" i="10"/>
  <c r="Y371" i="10"/>
  <c r="W372" i="10"/>
  <c r="X372" i="10"/>
  <c r="Y372" i="10"/>
  <c r="W373" i="10"/>
  <c r="X373" i="10"/>
  <c r="Y373" i="10"/>
  <c r="W374" i="10"/>
  <c r="X374" i="10"/>
  <c r="Y374" i="10"/>
  <c r="W375" i="10"/>
  <c r="X375" i="10"/>
  <c r="Y375" i="10"/>
  <c r="W376" i="10"/>
  <c r="X376" i="10"/>
  <c r="Y376" i="10"/>
  <c r="W377" i="10"/>
  <c r="X377" i="10"/>
  <c r="Y377" i="10"/>
  <c r="W378" i="10"/>
  <c r="X378" i="10"/>
  <c r="Y378" i="10"/>
  <c r="W379" i="10"/>
  <c r="X379" i="10"/>
  <c r="Y379" i="10"/>
  <c r="W380" i="10"/>
  <c r="X380" i="10"/>
  <c r="Y380" i="10"/>
  <c r="W381" i="10"/>
  <c r="X381" i="10"/>
  <c r="Y381" i="10"/>
  <c r="W382" i="10"/>
  <c r="X382" i="10"/>
  <c r="Y382" i="10"/>
  <c r="W383" i="10"/>
  <c r="X383" i="10"/>
  <c r="Y383" i="10"/>
  <c r="W384" i="10"/>
  <c r="X384" i="10"/>
  <c r="Y384" i="10"/>
  <c r="W385" i="10"/>
  <c r="X385" i="10"/>
  <c r="Y385" i="10"/>
  <c r="W386" i="10"/>
  <c r="X386" i="10"/>
  <c r="Y386" i="10"/>
  <c r="W387" i="10"/>
  <c r="X387" i="10"/>
  <c r="Y387" i="10"/>
  <c r="W388" i="10"/>
  <c r="X388" i="10"/>
  <c r="Y388" i="10"/>
  <c r="W389" i="10"/>
  <c r="X389" i="10"/>
  <c r="Y389" i="10"/>
  <c r="W390" i="10"/>
  <c r="X390" i="10"/>
  <c r="Y390" i="10"/>
  <c r="W391" i="10"/>
  <c r="X391" i="10"/>
  <c r="Y391" i="10"/>
  <c r="W392" i="10"/>
  <c r="X392" i="10"/>
  <c r="Y392" i="10"/>
  <c r="W393" i="10"/>
  <c r="X393" i="10"/>
  <c r="Y393" i="10"/>
  <c r="W394" i="10"/>
  <c r="X394" i="10"/>
  <c r="Y394" i="10"/>
  <c r="W395" i="10"/>
  <c r="X395" i="10"/>
  <c r="Y395" i="10"/>
  <c r="W396" i="10"/>
  <c r="X396" i="10"/>
  <c r="Y396" i="10"/>
  <c r="W397" i="10"/>
  <c r="X397" i="10"/>
  <c r="Y397" i="10"/>
  <c r="W398" i="10"/>
  <c r="X398" i="10"/>
  <c r="Y398" i="10"/>
  <c r="W399" i="10"/>
  <c r="X399" i="10"/>
  <c r="Y399" i="10"/>
  <c r="W400" i="10"/>
  <c r="X400" i="10"/>
  <c r="Y400" i="10"/>
  <c r="W401" i="10"/>
  <c r="X401" i="10"/>
  <c r="Y401" i="10"/>
  <c r="W402" i="10"/>
  <c r="X402" i="10"/>
  <c r="Y402" i="10"/>
  <c r="W403" i="10"/>
  <c r="X403" i="10"/>
  <c r="Y403" i="10"/>
  <c r="W404" i="10"/>
  <c r="X404" i="10"/>
  <c r="Y404" i="10"/>
  <c r="W405" i="10"/>
  <c r="X405" i="10"/>
  <c r="Y405" i="10"/>
  <c r="W406" i="10"/>
  <c r="X406" i="10"/>
  <c r="Y406" i="10"/>
  <c r="W407" i="10"/>
  <c r="X407" i="10"/>
  <c r="Y407" i="10"/>
  <c r="W408" i="10"/>
  <c r="X408" i="10"/>
  <c r="Y408" i="10"/>
  <c r="W409" i="10"/>
  <c r="X409" i="10"/>
  <c r="Y409" i="10"/>
  <c r="W410" i="10"/>
  <c r="X410" i="10"/>
  <c r="Y410" i="10"/>
  <c r="W411" i="10"/>
  <c r="X411" i="10"/>
  <c r="Y411" i="10"/>
  <c r="W412" i="10"/>
  <c r="X412" i="10"/>
  <c r="Y412" i="10"/>
  <c r="W413" i="10"/>
  <c r="X413" i="10"/>
  <c r="Y413" i="10"/>
  <c r="W414" i="10"/>
  <c r="X414" i="10"/>
  <c r="Y414" i="10"/>
  <c r="W415" i="10"/>
  <c r="X415" i="10"/>
  <c r="Y415" i="10"/>
  <c r="W416" i="10"/>
  <c r="X416" i="10"/>
  <c r="Y416" i="10"/>
  <c r="W417" i="10"/>
  <c r="X417" i="10"/>
  <c r="Y417" i="10"/>
  <c r="W418" i="10"/>
  <c r="X418" i="10"/>
  <c r="Y418" i="10"/>
  <c r="W419" i="10"/>
  <c r="X419" i="10"/>
  <c r="Y419" i="10"/>
  <c r="W420" i="10"/>
  <c r="X420" i="10"/>
  <c r="Y420" i="10"/>
  <c r="W421" i="10"/>
  <c r="X421" i="10"/>
  <c r="Y421" i="10"/>
  <c r="W422" i="10"/>
  <c r="X422" i="10"/>
  <c r="Y422" i="10"/>
  <c r="W423" i="10"/>
  <c r="X423" i="10"/>
  <c r="Y423" i="10"/>
  <c r="W424" i="10"/>
  <c r="X424" i="10"/>
  <c r="Y424" i="10"/>
  <c r="W425" i="10"/>
  <c r="X425" i="10"/>
  <c r="Y425" i="10"/>
  <c r="W426" i="10"/>
  <c r="X426" i="10"/>
  <c r="Y426" i="10"/>
  <c r="W427" i="10"/>
  <c r="X427" i="10"/>
  <c r="Y427" i="10"/>
  <c r="W428" i="10"/>
  <c r="X428" i="10"/>
  <c r="Y428" i="10"/>
  <c r="W429" i="10"/>
  <c r="X429" i="10"/>
  <c r="Y429" i="10"/>
  <c r="W430" i="10"/>
  <c r="X430" i="10"/>
  <c r="Y430" i="10"/>
  <c r="W431" i="10"/>
  <c r="X431" i="10"/>
  <c r="Y431" i="10"/>
  <c r="W432" i="10"/>
  <c r="X432" i="10"/>
  <c r="Y432" i="10"/>
  <c r="W433" i="10"/>
  <c r="X433" i="10"/>
  <c r="Y433" i="10"/>
  <c r="W434" i="10"/>
  <c r="X434" i="10"/>
  <c r="Y434" i="10"/>
  <c r="W435" i="10"/>
  <c r="X435" i="10"/>
  <c r="Y435" i="10"/>
  <c r="W436" i="10"/>
  <c r="X436" i="10"/>
  <c r="Y436" i="10"/>
  <c r="W437" i="10"/>
  <c r="X437" i="10"/>
  <c r="Y437" i="10"/>
  <c r="W438" i="10"/>
  <c r="X438" i="10"/>
  <c r="Y438" i="10"/>
  <c r="W439" i="10"/>
  <c r="X439" i="10"/>
  <c r="Y439" i="10"/>
  <c r="W440" i="10"/>
  <c r="X440" i="10"/>
  <c r="Y440" i="10"/>
  <c r="W441" i="10"/>
  <c r="X441" i="10"/>
  <c r="Y441" i="10"/>
  <c r="W442" i="10"/>
  <c r="X442" i="10"/>
  <c r="Y442" i="10"/>
  <c r="W443" i="10"/>
  <c r="X443" i="10"/>
  <c r="Y443" i="10"/>
  <c r="W444" i="10"/>
  <c r="X444" i="10"/>
  <c r="Y444" i="10"/>
  <c r="W445" i="10"/>
  <c r="X445" i="10"/>
  <c r="Y445" i="10"/>
  <c r="W446" i="10"/>
  <c r="X446" i="10"/>
  <c r="Y446" i="10"/>
  <c r="W447" i="10"/>
  <c r="X447" i="10"/>
  <c r="Y447" i="10"/>
  <c r="W448" i="10"/>
  <c r="X448" i="10"/>
  <c r="Y448" i="10"/>
  <c r="W449" i="10"/>
  <c r="X449" i="10"/>
  <c r="Y449" i="10"/>
  <c r="W450" i="10"/>
  <c r="X450" i="10"/>
  <c r="Y450" i="10"/>
  <c r="W451" i="10"/>
  <c r="X451" i="10"/>
  <c r="Y451" i="10"/>
  <c r="W452" i="10"/>
  <c r="X452" i="10"/>
  <c r="Y452" i="10"/>
  <c r="W453" i="10"/>
  <c r="X453" i="10"/>
  <c r="Y453" i="10"/>
  <c r="W454" i="10"/>
  <c r="X454" i="10"/>
  <c r="Y454" i="10"/>
  <c r="W455" i="10"/>
  <c r="X455" i="10"/>
  <c r="Y455" i="10"/>
  <c r="W456" i="10"/>
  <c r="X456" i="10"/>
  <c r="Y456" i="10"/>
  <c r="W457" i="10"/>
  <c r="X457" i="10"/>
  <c r="Y457" i="10"/>
  <c r="W458" i="10"/>
  <c r="X458" i="10"/>
  <c r="Y458" i="10"/>
  <c r="W459" i="10"/>
  <c r="X459" i="10"/>
  <c r="Y459" i="10"/>
  <c r="W460" i="10"/>
  <c r="X460" i="10"/>
  <c r="Y460" i="10"/>
  <c r="W461" i="10"/>
  <c r="X461" i="10"/>
  <c r="Y461" i="10"/>
  <c r="W462" i="10"/>
  <c r="X462" i="10"/>
  <c r="Y462" i="10"/>
  <c r="W463" i="10"/>
  <c r="X463" i="10"/>
  <c r="Y463" i="10"/>
  <c r="W464" i="10"/>
  <c r="X464" i="10"/>
  <c r="Y464" i="10"/>
  <c r="W465" i="10"/>
  <c r="X465" i="10"/>
  <c r="Y465" i="10"/>
  <c r="W466" i="10"/>
  <c r="X466" i="10"/>
  <c r="Y466" i="10"/>
  <c r="W467" i="10"/>
  <c r="X467" i="10"/>
  <c r="Y467" i="10"/>
  <c r="W468" i="10"/>
  <c r="X468" i="10"/>
  <c r="Y468" i="10"/>
  <c r="W469" i="10"/>
  <c r="X469" i="10"/>
  <c r="Y469" i="10"/>
  <c r="W470" i="10"/>
  <c r="X470" i="10"/>
  <c r="Y470" i="10"/>
  <c r="W471" i="10"/>
  <c r="X471" i="10"/>
  <c r="Y471" i="10"/>
  <c r="W472" i="10"/>
  <c r="X472" i="10"/>
  <c r="Y472" i="10"/>
  <c r="W473" i="10"/>
  <c r="X473" i="10"/>
  <c r="Y473" i="10"/>
  <c r="W474" i="10"/>
  <c r="X474" i="10"/>
  <c r="Y474" i="10"/>
  <c r="W475" i="10"/>
  <c r="X475" i="10"/>
  <c r="Y475" i="10"/>
  <c r="W476" i="10"/>
  <c r="X476" i="10"/>
  <c r="Y476" i="10"/>
  <c r="W477" i="10"/>
  <c r="X477" i="10"/>
  <c r="Y477" i="10"/>
  <c r="W478" i="10"/>
  <c r="X478" i="10"/>
  <c r="Y478" i="10"/>
  <c r="W479" i="10"/>
  <c r="X479" i="10"/>
  <c r="Y479" i="10"/>
  <c r="W480" i="10"/>
  <c r="X480" i="10"/>
  <c r="Y480" i="10"/>
  <c r="W481" i="10"/>
  <c r="X481" i="10"/>
  <c r="Y481" i="10"/>
  <c r="W482" i="10"/>
  <c r="X482" i="10"/>
  <c r="Y482" i="10"/>
  <c r="W483" i="10"/>
  <c r="X483" i="10"/>
  <c r="Y483" i="10"/>
  <c r="W484" i="10"/>
  <c r="X484" i="10"/>
  <c r="Y484" i="10"/>
  <c r="W485" i="10"/>
  <c r="X485" i="10"/>
  <c r="Y485" i="10"/>
  <c r="W486" i="10"/>
  <c r="X486" i="10"/>
  <c r="Y486" i="10"/>
  <c r="W487" i="10"/>
  <c r="X487" i="10"/>
  <c r="Y487" i="10"/>
  <c r="W488" i="10"/>
  <c r="X488" i="10"/>
  <c r="Y488" i="10"/>
  <c r="W489" i="10"/>
  <c r="X489" i="10"/>
  <c r="Y489" i="10"/>
  <c r="W490" i="10"/>
  <c r="X490" i="10"/>
  <c r="Y490" i="10"/>
  <c r="W491" i="10"/>
  <c r="X491" i="10"/>
  <c r="Y491" i="10"/>
  <c r="W492" i="10"/>
  <c r="X492" i="10"/>
  <c r="Y492" i="10"/>
  <c r="W493" i="10"/>
  <c r="X493" i="10"/>
  <c r="Y493" i="10"/>
  <c r="W494" i="10"/>
  <c r="X494" i="10"/>
  <c r="Y494" i="10"/>
  <c r="W495" i="10"/>
  <c r="X495" i="10"/>
  <c r="Y495" i="10"/>
  <c r="W496" i="10"/>
  <c r="X496" i="10"/>
  <c r="Y496" i="10"/>
  <c r="W497" i="10"/>
  <c r="X497" i="10"/>
  <c r="Y497" i="10"/>
  <c r="W498" i="10"/>
  <c r="X498" i="10"/>
  <c r="Y498" i="10"/>
  <c r="W499" i="10"/>
  <c r="X499" i="10"/>
  <c r="Y499" i="10"/>
  <c r="W500" i="10"/>
  <c r="X500" i="10"/>
  <c r="Y500" i="10"/>
  <c r="W501" i="10"/>
  <c r="X501" i="10"/>
  <c r="Y501" i="10"/>
  <c r="W502" i="10"/>
  <c r="X502" i="10"/>
  <c r="Y502" i="10"/>
  <c r="W503" i="10"/>
  <c r="X503" i="10"/>
  <c r="Y503" i="10"/>
  <c r="W504" i="10"/>
  <c r="X504" i="10"/>
  <c r="Y504" i="10"/>
  <c r="W505" i="10"/>
  <c r="X505" i="10"/>
  <c r="Y505" i="10"/>
  <c r="W506" i="10"/>
  <c r="X506" i="10"/>
  <c r="Y506" i="10"/>
  <c r="W507" i="10"/>
  <c r="X507" i="10"/>
  <c r="Y507" i="10"/>
  <c r="W508" i="10"/>
  <c r="X508" i="10"/>
  <c r="Y508" i="10"/>
  <c r="W509" i="10"/>
  <c r="X509" i="10"/>
  <c r="Y509" i="10"/>
  <c r="W510" i="10"/>
  <c r="X510" i="10"/>
  <c r="Y510" i="10"/>
  <c r="W511" i="10"/>
  <c r="X511" i="10"/>
  <c r="Y511" i="10"/>
  <c r="W512" i="10"/>
  <c r="X512" i="10"/>
  <c r="Y512" i="10"/>
  <c r="W513" i="10"/>
  <c r="X513" i="10"/>
  <c r="Y513" i="10"/>
  <c r="W514" i="10"/>
  <c r="X514" i="10"/>
  <c r="Y514" i="10"/>
  <c r="W515" i="10"/>
  <c r="X515" i="10"/>
  <c r="Y515" i="10"/>
  <c r="W516" i="10"/>
  <c r="X516" i="10"/>
  <c r="Y516" i="10"/>
  <c r="W517" i="10"/>
  <c r="X517" i="10"/>
  <c r="Y517" i="10"/>
  <c r="W518" i="10"/>
  <c r="X518" i="10"/>
  <c r="Y518" i="10"/>
  <c r="W519" i="10"/>
  <c r="X519" i="10"/>
  <c r="Y519" i="10"/>
  <c r="W520" i="10"/>
  <c r="X520" i="10"/>
  <c r="Y520" i="10"/>
  <c r="W521" i="10"/>
  <c r="X521" i="10"/>
  <c r="Y521" i="10"/>
  <c r="W522" i="10"/>
  <c r="X522" i="10"/>
  <c r="Y522" i="10"/>
  <c r="W523" i="10"/>
  <c r="X523" i="10"/>
  <c r="Y523" i="10"/>
  <c r="W524" i="10"/>
  <c r="X524" i="10"/>
  <c r="Y524" i="10"/>
  <c r="W525" i="10"/>
  <c r="X525" i="10"/>
  <c r="Y525" i="10"/>
  <c r="W526" i="10"/>
  <c r="X526" i="10"/>
  <c r="Y526" i="10"/>
  <c r="W527" i="10"/>
  <c r="X527" i="10"/>
  <c r="Y527" i="10"/>
  <c r="W528" i="10"/>
  <c r="X528" i="10"/>
  <c r="Y528" i="10"/>
  <c r="W529" i="10"/>
  <c r="X529" i="10"/>
  <c r="Y529" i="10"/>
  <c r="W530" i="10"/>
  <c r="X530" i="10"/>
  <c r="Y530" i="10"/>
  <c r="W531" i="10"/>
  <c r="X531" i="10"/>
  <c r="Y531" i="10"/>
  <c r="W532" i="10"/>
  <c r="X532" i="10"/>
  <c r="Y532" i="10"/>
  <c r="W533" i="10"/>
  <c r="X533" i="10"/>
  <c r="Y533" i="10"/>
  <c r="W534" i="10"/>
  <c r="X534" i="10"/>
  <c r="Y534" i="10"/>
  <c r="W535" i="10"/>
  <c r="X535" i="10"/>
  <c r="Y535" i="10"/>
  <c r="W536" i="10"/>
  <c r="X536" i="10"/>
  <c r="Y536" i="10"/>
  <c r="W537" i="10"/>
  <c r="X537" i="10"/>
  <c r="Y537" i="10"/>
  <c r="W538" i="10"/>
  <c r="X538" i="10"/>
  <c r="Y538" i="10"/>
  <c r="W539" i="10"/>
  <c r="X539" i="10"/>
  <c r="Y539" i="10"/>
  <c r="W540" i="10"/>
  <c r="X540" i="10"/>
  <c r="Y540" i="10"/>
  <c r="W541" i="10"/>
  <c r="X541" i="10"/>
  <c r="Y541" i="10"/>
  <c r="W542" i="10"/>
  <c r="X542" i="10"/>
  <c r="Y542" i="10"/>
  <c r="W543" i="10"/>
  <c r="X543" i="10"/>
  <c r="Y543" i="10"/>
  <c r="W544" i="10"/>
  <c r="X544" i="10"/>
  <c r="Y544" i="10"/>
  <c r="W545" i="10"/>
  <c r="X545" i="10"/>
  <c r="Y545" i="10"/>
  <c r="W546" i="10"/>
  <c r="X546" i="10"/>
  <c r="Y546" i="10"/>
  <c r="W547" i="10"/>
  <c r="X547" i="10"/>
  <c r="Y547" i="10"/>
  <c r="W548" i="10"/>
  <c r="X548" i="10"/>
  <c r="Y548" i="10"/>
  <c r="W549" i="10"/>
  <c r="X549" i="10"/>
  <c r="Y549" i="10"/>
  <c r="W550" i="10"/>
  <c r="X550" i="10"/>
  <c r="Y550" i="10"/>
  <c r="W551" i="10"/>
  <c r="X551" i="10"/>
  <c r="Y551" i="10"/>
  <c r="W552" i="10"/>
  <c r="X552" i="10"/>
  <c r="Y552" i="10"/>
  <c r="W553" i="10"/>
  <c r="X553" i="10"/>
  <c r="Y553" i="10"/>
  <c r="W554" i="10"/>
  <c r="X554" i="10"/>
  <c r="Y554" i="10"/>
  <c r="W555" i="10"/>
  <c r="X555" i="10"/>
  <c r="Y555" i="10"/>
  <c r="W556" i="10"/>
  <c r="X556" i="10"/>
  <c r="Y556" i="10"/>
  <c r="W557" i="10"/>
  <c r="X557" i="10"/>
  <c r="Y557" i="10"/>
  <c r="W558" i="10"/>
  <c r="X558" i="10"/>
  <c r="Y558" i="10"/>
  <c r="W559" i="10"/>
  <c r="X559" i="10"/>
  <c r="Y559" i="10"/>
  <c r="W560" i="10"/>
  <c r="X560" i="10"/>
  <c r="Y560" i="10"/>
  <c r="W561" i="10"/>
  <c r="X561" i="10"/>
  <c r="Y561" i="10"/>
  <c r="W562" i="10"/>
  <c r="X562" i="10"/>
  <c r="Y562" i="10"/>
  <c r="W563" i="10"/>
  <c r="X563" i="10"/>
  <c r="Y563" i="10"/>
  <c r="W564" i="10"/>
  <c r="X564" i="10"/>
  <c r="Y564" i="10"/>
  <c r="W565" i="10"/>
  <c r="X565" i="10"/>
  <c r="Y565" i="10"/>
  <c r="W566" i="10"/>
  <c r="X566" i="10"/>
  <c r="Y566" i="10"/>
  <c r="W567" i="10"/>
  <c r="X567" i="10"/>
  <c r="Y567" i="10"/>
  <c r="W568" i="10"/>
  <c r="X568" i="10"/>
  <c r="Y568" i="10"/>
  <c r="W569" i="10"/>
  <c r="X569" i="10"/>
  <c r="Y569" i="10"/>
  <c r="W570" i="10"/>
  <c r="X570" i="10"/>
  <c r="Y570" i="10"/>
  <c r="W571" i="10"/>
  <c r="X571" i="10"/>
  <c r="Y571" i="10"/>
  <c r="W572" i="10"/>
  <c r="X572" i="10"/>
  <c r="Y572" i="10"/>
  <c r="W573" i="10"/>
  <c r="X573" i="10"/>
  <c r="Y573" i="10"/>
  <c r="W574" i="10"/>
  <c r="X574" i="10"/>
  <c r="Y574" i="10"/>
  <c r="W575" i="10"/>
  <c r="X575" i="10"/>
  <c r="Y575" i="10"/>
  <c r="W576" i="10"/>
  <c r="X576" i="10"/>
  <c r="Y576" i="10"/>
  <c r="W577" i="10"/>
  <c r="X577" i="10"/>
  <c r="Y577" i="10"/>
  <c r="W578" i="10"/>
  <c r="X578" i="10"/>
  <c r="Y578" i="10"/>
  <c r="W579" i="10"/>
  <c r="X579" i="10"/>
  <c r="Y579" i="10"/>
  <c r="W580" i="10"/>
  <c r="X580" i="10"/>
  <c r="Y580" i="10"/>
  <c r="W581" i="10"/>
  <c r="X581" i="10"/>
  <c r="Y581" i="10"/>
  <c r="W582" i="10"/>
  <c r="X582" i="10"/>
  <c r="Y582" i="10"/>
  <c r="W583" i="10"/>
  <c r="X583" i="10"/>
  <c r="Y583" i="10"/>
  <c r="W584" i="10"/>
  <c r="X584" i="10"/>
  <c r="Y584" i="10"/>
  <c r="W585" i="10"/>
  <c r="X585" i="10"/>
  <c r="Y585" i="10"/>
  <c r="W586" i="10"/>
  <c r="X586" i="10"/>
  <c r="Y586" i="10"/>
  <c r="W587" i="10"/>
  <c r="X587" i="10"/>
  <c r="Y587" i="10"/>
  <c r="W588" i="10"/>
  <c r="X588" i="10"/>
  <c r="Y588" i="10"/>
  <c r="W589" i="10"/>
  <c r="X589" i="10"/>
  <c r="Y589" i="10"/>
  <c r="W590" i="10"/>
  <c r="X590" i="10"/>
  <c r="Y590" i="10"/>
  <c r="W591" i="10"/>
  <c r="X591" i="10"/>
  <c r="Y591" i="10"/>
  <c r="W592" i="10"/>
  <c r="X592" i="10"/>
  <c r="Y592" i="10"/>
  <c r="W593" i="10"/>
  <c r="X593" i="10"/>
  <c r="Y593" i="10"/>
  <c r="W594" i="10"/>
  <c r="X594" i="10"/>
  <c r="Y594" i="10"/>
  <c r="W595" i="10"/>
  <c r="X595" i="10"/>
  <c r="Y595" i="10"/>
  <c r="W596" i="10"/>
  <c r="X596" i="10"/>
  <c r="Y596" i="10"/>
  <c r="W597" i="10"/>
  <c r="X597" i="10"/>
  <c r="Y597" i="10"/>
  <c r="W598" i="10"/>
  <c r="X598" i="10"/>
  <c r="Y598" i="10"/>
  <c r="W599" i="10"/>
  <c r="X599" i="10"/>
  <c r="Y599" i="10"/>
  <c r="W600" i="10"/>
  <c r="X600" i="10"/>
  <c r="Y600" i="10"/>
  <c r="W601" i="10"/>
  <c r="X601" i="10"/>
  <c r="Y601" i="10"/>
  <c r="W602" i="10"/>
  <c r="X602" i="10"/>
  <c r="Y602" i="10"/>
  <c r="W603" i="10"/>
  <c r="X603" i="10"/>
  <c r="Y603" i="10"/>
  <c r="W604" i="10"/>
  <c r="X604" i="10"/>
  <c r="Y604" i="10"/>
  <c r="W605" i="10"/>
  <c r="X605" i="10"/>
  <c r="Y605" i="10"/>
  <c r="W606" i="10"/>
  <c r="X606" i="10"/>
  <c r="Y606" i="10"/>
  <c r="W607" i="10"/>
  <c r="X607" i="10"/>
  <c r="Y607" i="10"/>
  <c r="W608" i="10"/>
  <c r="X608" i="10"/>
  <c r="Y608" i="10"/>
  <c r="W609" i="10"/>
  <c r="X609" i="10"/>
  <c r="Y609" i="10"/>
  <c r="W610" i="10"/>
  <c r="X610" i="10"/>
  <c r="Y610" i="10"/>
  <c r="W611" i="10"/>
  <c r="X611" i="10"/>
  <c r="Y611" i="10"/>
  <c r="W612" i="10"/>
  <c r="X612" i="10"/>
  <c r="Y612" i="10"/>
  <c r="W613" i="10"/>
  <c r="X613" i="10"/>
  <c r="Y613" i="10"/>
  <c r="W614" i="10"/>
  <c r="X614" i="10"/>
  <c r="Y614" i="10"/>
  <c r="W615" i="10"/>
  <c r="X615" i="10"/>
  <c r="Y615" i="10"/>
  <c r="W616" i="10"/>
  <c r="X616" i="10"/>
  <c r="Y616" i="10"/>
  <c r="W617" i="10"/>
  <c r="X617" i="10"/>
  <c r="Y617" i="10"/>
  <c r="W618" i="10"/>
  <c r="X618" i="10"/>
  <c r="Y618" i="10"/>
  <c r="W619" i="10"/>
  <c r="X619" i="10"/>
  <c r="Y619" i="10"/>
  <c r="W620" i="10"/>
  <c r="X620" i="10"/>
  <c r="Y620" i="10"/>
  <c r="W621" i="10"/>
  <c r="X621" i="10"/>
  <c r="Y621" i="10"/>
  <c r="W622" i="10"/>
  <c r="X622" i="10"/>
  <c r="Y622" i="10"/>
  <c r="W623" i="10"/>
  <c r="X623" i="10"/>
  <c r="Y623" i="10"/>
  <c r="W624" i="10"/>
  <c r="X624" i="10"/>
  <c r="Y624" i="10"/>
  <c r="W625" i="10"/>
  <c r="X625" i="10"/>
  <c r="Y625" i="10"/>
  <c r="W626" i="10"/>
  <c r="X626" i="10"/>
  <c r="Y626" i="10"/>
  <c r="W627" i="10"/>
  <c r="X627" i="10"/>
  <c r="Y627" i="10"/>
  <c r="W628" i="10"/>
  <c r="X628" i="10"/>
  <c r="Y628" i="10"/>
  <c r="W629" i="10"/>
  <c r="X629" i="10"/>
  <c r="Y629" i="10"/>
  <c r="W630" i="10"/>
  <c r="X630" i="10"/>
  <c r="Y630" i="10"/>
  <c r="W631" i="10"/>
  <c r="X631" i="10"/>
  <c r="Y631" i="10"/>
  <c r="W632" i="10"/>
  <c r="X632" i="10"/>
  <c r="Y632" i="10"/>
  <c r="W633" i="10"/>
  <c r="X633" i="10"/>
  <c r="Y633" i="10"/>
  <c r="W634" i="10"/>
  <c r="X634" i="10"/>
  <c r="Y634" i="10"/>
  <c r="W635" i="10"/>
  <c r="X635" i="10"/>
  <c r="Y635" i="10"/>
  <c r="W636" i="10"/>
  <c r="X636" i="10"/>
  <c r="Y636" i="10"/>
  <c r="W637" i="10"/>
  <c r="X637" i="10"/>
  <c r="Y637" i="10"/>
  <c r="W638" i="10"/>
  <c r="X638" i="10"/>
  <c r="Y638" i="10"/>
  <c r="W639" i="10"/>
  <c r="X639" i="10"/>
  <c r="Y639" i="10"/>
  <c r="W640" i="10"/>
  <c r="X640" i="10"/>
  <c r="Y640" i="10"/>
  <c r="W641" i="10"/>
  <c r="X641" i="10"/>
  <c r="Y641" i="10"/>
  <c r="W642" i="10"/>
  <c r="X642" i="10"/>
  <c r="Y642" i="10"/>
  <c r="W643" i="10"/>
  <c r="X643" i="10"/>
  <c r="Y643" i="10"/>
  <c r="W644" i="10"/>
  <c r="X644" i="10"/>
  <c r="Y644" i="10"/>
  <c r="W645" i="10"/>
  <c r="X645" i="10"/>
  <c r="Y645" i="10"/>
  <c r="W646" i="10"/>
  <c r="X646" i="10"/>
  <c r="Y646" i="10"/>
  <c r="W647" i="10"/>
  <c r="X647" i="10"/>
  <c r="Y647" i="10"/>
  <c r="W648" i="10"/>
  <c r="X648" i="10"/>
  <c r="Y648" i="10"/>
  <c r="W649" i="10"/>
  <c r="X649" i="10"/>
  <c r="Y649" i="10"/>
  <c r="W650" i="10"/>
  <c r="X650" i="10"/>
  <c r="Y650" i="10"/>
  <c r="W651" i="10"/>
  <c r="X651" i="10"/>
  <c r="Y651" i="10"/>
  <c r="W652" i="10"/>
  <c r="X652" i="10"/>
  <c r="Y652" i="10"/>
  <c r="W653" i="10"/>
  <c r="X653" i="10"/>
  <c r="Y653" i="10"/>
  <c r="W654" i="10"/>
  <c r="X654" i="10"/>
  <c r="Y654" i="10"/>
  <c r="W655" i="10"/>
  <c r="X655" i="10"/>
  <c r="Y655" i="10"/>
  <c r="W656" i="10"/>
  <c r="X656" i="10"/>
  <c r="Y656" i="10"/>
  <c r="W657" i="10"/>
  <c r="X657" i="10"/>
  <c r="Y657" i="10"/>
  <c r="W658" i="10"/>
  <c r="X658" i="10"/>
  <c r="Y658" i="10"/>
  <c r="W659" i="10"/>
  <c r="X659" i="10"/>
  <c r="Y659" i="10"/>
  <c r="W660" i="10"/>
  <c r="X660" i="10"/>
  <c r="Y660" i="10"/>
  <c r="W661" i="10"/>
  <c r="X661" i="10"/>
  <c r="Y661" i="10"/>
  <c r="W662" i="10"/>
  <c r="X662" i="10"/>
  <c r="Y662" i="10"/>
  <c r="W663" i="10"/>
  <c r="X663" i="10"/>
  <c r="Y663" i="10"/>
  <c r="W664" i="10"/>
  <c r="X664" i="10"/>
  <c r="Y664" i="10"/>
  <c r="W665" i="10"/>
  <c r="X665" i="10"/>
  <c r="Y665" i="10"/>
  <c r="W666" i="10"/>
  <c r="X666" i="10"/>
  <c r="Y666" i="10"/>
  <c r="W667" i="10"/>
  <c r="X667" i="10"/>
  <c r="Y667" i="10"/>
  <c r="W668" i="10"/>
  <c r="X668" i="10"/>
  <c r="Y668" i="10"/>
  <c r="W669" i="10"/>
  <c r="X669" i="10"/>
  <c r="Y669" i="10"/>
  <c r="W670" i="10"/>
  <c r="X670" i="10"/>
  <c r="Y670" i="10"/>
  <c r="W671" i="10"/>
  <c r="X671" i="10"/>
  <c r="Y671" i="10"/>
  <c r="W672" i="10"/>
  <c r="X672" i="10"/>
  <c r="Y672" i="10"/>
  <c r="W673" i="10"/>
  <c r="X673" i="10"/>
  <c r="Y673" i="10"/>
  <c r="W674" i="10"/>
  <c r="X674" i="10"/>
  <c r="Y674" i="10"/>
  <c r="W675" i="10"/>
  <c r="X675" i="10"/>
  <c r="Y675" i="10"/>
  <c r="W676" i="10"/>
  <c r="X676" i="10"/>
  <c r="Y676" i="10"/>
  <c r="W677" i="10"/>
  <c r="X677" i="10"/>
  <c r="Y677" i="10"/>
  <c r="W678" i="10"/>
  <c r="X678" i="10"/>
  <c r="Y678" i="10"/>
  <c r="W679" i="10"/>
  <c r="X679" i="10"/>
  <c r="Y679" i="10"/>
  <c r="W680" i="10"/>
  <c r="X680" i="10"/>
  <c r="Y680" i="10"/>
  <c r="W681" i="10"/>
  <c r="X681" i="10"/>
  <c r="Y681" i="10"/>
  <c r="W682" i="10"/>
  <c r="X682" i="10"/>
  <c r="Y682" i="10"/>
  <c r="W683" i="10"/>
  <c r="X683" i="10"/>
  <c r="Y683" i="10"/>
  <c r="W684" i="10"/>
  <c r="X684" i="10"/>
  <c r="Y684" i="10"/>
  <c r="W685" i="10"/>
  <c r="X685" i="10"/>
  <c r="Y685" i="10"/>
  <c r="W686" i="10"/>
  <c r="X686" i="10"/>
  <c r="Y686" i="10"/>
  <c r="W687" i="10"/>
  <c r="X687" i="10"/>
  <c r="Y687" i="10"/>
  <c r="W688" i="10"/>
  <c r="X688" i="10"/>
  <c r="Y688" i="10"/>
  <c r="W689" i="10"/>
  <c r="X689" i="10"/>
  <c r="Y689" i="10"/>
  <c r="W690" i="10"/>
  <c r="X690" i="10"/>
  <c r="Y690" i="10"/>
  <c r="W691" i="10"/>
  <c r="X691" i="10"/>
  <c r="Y691" i="10"/>
  <c r="W692" i="10"/>
  <c r="X692" i="10"/>
  <c r="Y692" i="10"/>
  <c r="W693" i="10"/>
  <c r="X693" i="10"/>
  <c r="Y693" i="10"/>
  <c r="W694" i="10"/>
  <c r="X694" i="10"/>
  <c r="Y694" i="10"/>
  <c r="W695" i="10"/>
  <c r="X695" i="10"/>
  <c r="Y695" i="10"/>
  <c r="W696" i="10"/>
  <c r="X696" i="10"/>
  <c r="Y696" i="10"/>
  <c r="W697" i="10"/>
  <c r="X697" i="10"/>
  <c r="Y697" i="10"/>
  <c r="W698" i="10"/>
  <c r="X698" i="10"/>
  <c r="Y698" i="10"/>
  <c r="W699" i="10"/>
  <c r="X699" i="10"/>
  <c r="Y699" i="10"/>
  <c r="W700" i="10"/>
  <c r="X700" i="10"/>
  <c r="Y700" i="10"/>
  <c r="W701" i="10"/>
  <c r="X701" i="10"/>
  <c r="Y701" i="10"/>
  <c r="W702" i="10"/>
  <c r="X702" i="10"/>
  <c r="Y702" i="10"/>
  <c r="W703" i="10"/>
  <c r="X703" i="10"/>
  <c r="Y703" i="10"/>
  <c r="W704" i="10"/>
  <c r="X704" i="10"/>
  <c r="Y704" i="10"/>
  <c r="W705" i="10"/>
  <c r="X705" i="10"/>
  <c r="Y705" i="10"/>
  <c r="W706" i="10"/>
  <c r="X706" i="10"/>
  <c r="Y706" i="10"/>
  <c r="W707" i="10"/>
  <c r="X707" i="10"/>
  <c r="Y707" i="10"/>
  <c r="W708" i="10"/>
  <c r="X708" i="10"/>
  <c r="Y708" i="10"/>
  <c r="W709" i="10"/>
  <c r="X709" i="10"/>
  <c r="Y709" i="10"/>
  <c r="W710" i="10"/>
  <c r="X710" i="10"/>
  <c r="Y710" i="10"/>
  <c r="W711" i="10"/>
  <c r="X711" i="10"/>
  <c r="Y711" i="10"/>
  <c r="W712" i="10"/>
  <c r="X712" i="10"/>
  <c r="Y712" i="10"/>
  <c r="W713" i="10"/>
  <c r="X713" i="10"/>
  <c r="Y713" i="10"/>
  <c r="W714" i="10"/>
  <c r="X714" i="10"/>
  <c r="Y714" i="10"/>
  <c r="W715" i="10"/>
  <c r="X715" i="10"/>
  <c r="Y715" i="10"/>
  <c r="W716" i="10"/>
  <c r="X716" i="10"/>
  <c r="Y716" i="10"/>
  <c r="W717" i="10"/>
  <c r="X717" i="10"/>
  <c r="Y717" i="10"/>
  <c r="W718" i="10"/>
  <c r="X718" i="10"/>
  <c r="Y718" i="10"/>
  <c r="W719" i="10"/>
  <c r="X719" i="10"/>
  <c r="Y719" i="10"/>
  <c r="W720" i="10"/>
  <c r="X720" i="10"/>
  <c r="Y720" i="10"/>
  <c r="W721" i="10"/>
  <c r="X721" i="10"/>
  <c r="Y721" i="10"/>
  <c r="W722" i="10"/>
  <c r="X722" i="10"/>
  <c r="Y722" i="10"/>
  <c r="W723" i="10"/>
  <c r="X723" i="10"/>
  <c r="Y723" i="10"/>
  <c r="W724" i="10"/>
  <c r="X724" i="10"/>
  <c r="Y724" i="10"/>
  <c r="W725" i="10"/>
  <c r="X725" i="10"/>
  <c r="Y725" i="10"/>
  <c r="W726" i="10"/>
  <c r="X726" i="10"/>
  <c r="Y726" i="10"/>
  <c r="W727" i="10"/>
  <c r="X727" i="10"/>
  <c r="Y727" i="10"/>
  <c r="W728" i="10"/>
  <c r="X728" i="10"/>
  <c r="Y728" i="10"/>
  <c r="W729" i="10"/>
  <c r="X729" i="10"/>
  <c r="Y729" i="10"/>
  <c r="W730" i="10"/>
  <c r="X730" i="10"/>
  <c r="Y730" i="10"/>
  <c r="W731" i="10"/>
  <c r="X731" i="10"/>
  <c r="Y731" i="10"/>
  <c r="W732" i="10"/>
  <c r="X732" i="10"/>
  <c r="Y732" i="10"/>
  <c r="W733" i="10"/>
  <c r="X733" i="10"/>
  <c r="Y733" i="10"/>
  <c r="W734" i="10"/>
  <c r="X734" i="10"/>
  <c r="Y734" i="10"/>
  <c r="W735" i="10"/>
  <c r="X735" i="10"/>
  <c r="Y735" i="10"/>
  <c r="W736" i="10"/>
  <c r="X736" i="10"/>
  <c r="Y736" i="10"/>
  <c r="W737" i="10"/>
  <c r="X737" i="10"/>
  <c r="Y737" i="10"/>
  <c r="W738" i="10"/>
  <c r="X738" i="10"/>
  <c r="Y738" i="10"/>
  <c r="W739" i="10"/>
  <c r="X739" i="10"/>
  <c r="Y739" i="10"/>
  <c r="W740" i="10"/>
  <c r="X740" i="10"/>
  <c r="Y740" i="10"/>
  <c r="W741" i="10"/>
  <c r="X741" i="10"/>
  <c r="Y741" i="10"/>
  <c r="W742" i="10"/>
  <c r="X742" i="10"/>
  <c r="Y742" i="10"/>
  <c r="W743" i="10"/>
  <c r="X743" i="10"/>
  <c r="Y743" i="10"/>
  <c r="W744" i="10"/>
  <c r="X744" i="10"/>
  <c r="Y744" i="10"/>
  <c r="W745" i="10"/>
  <c r="X745" i="10"/>
  <c r="Y745" i="10"/>
  <c r="W746" i="10"/>
  <c r="X746" i="10"/>
  <c r="Y746" i="10"/>
  <c r="W747" i="10"/>
  <c r="X747" i="10"/>
  <c r="Y747" i="10"/>
  <c r="W748" i="10"/>
  <c r="X748" i="10"/>
  <c r="Y748" i="10"/>
  <c r="W749" i="10"/>
  <c r="X749" i="10"/>
  <c r="Y749" i="10"/>
  <c r="W750" i="10"/>
  <c r="X750" i="10"/>
  <c r="Y750" i="10"/>
  <c r="W751" i="10"/>
  <c r="X751" i="10"/>
  <c r="Y751" i="10"/>
  <c r="W752" i="10"/>
  <c r="X752" i="10"/>
  <c r="Y752" i="10"/>
  <c r="W753" i="10"/>
  <c r="X753" i="10"/>
  <c r="Y753" i="10"/>
  <c r="W754" i="10"/>
  <c r="X754" i="10"/>
  <c r="Y754" i="10"/>
  <c r="W755" i="10"/>
  <c r="X755" i="10"/>
  <c r="Y755" i="10"/>
  <c r="W756" i="10"/>
  <c r="X756" i="10"/>
  <c r="Y756" i="10"/>
  <c r="W757" i="10"/>
  <c r="X757" i="10"/>
  <c r="Y757" i="10"/>
  <c r="W758" i="10"/>
  <c r="X758" i="10"/>
  <c r="Y758" i="10"/>
  <c r="W759" i="10"/>
  <c r="X759" i="10"/>
  <c r="Y759" i="10"/>
  <c r="W760" i="10"/>
  <c r="X760" i="10"/>
  <c r="Y760" i="10"/>
  <c r="W761" i="10"/>
  <c r="X761" i="10"/>
  <c r="Y761" i="10"/>
  <c r="W762" i="10"/>
  <c r="X762" i="10"/>
  <c r="Y762" i="10"/>
  <c r="W763" i="10"/>
  <c r="X763" i="10"/>
  <c r="Y763" i="10"/>
  <c r="W764" i="10"/>
  <c r="X764" i="10"/>
  <c r="Y764" i="10"/>
  <c r="W765" i="10"/>
  <c r="X765" i="10"/>
  <c r="Y765" i="10"/>
  <c r="W766" i="10"/>
  <c r="X766" i="10"/>
  <c r="Y766" i="10"/>
  <c r="W767" i="10"/>
  <c r="X767" i="10"/>
  <c r="Y767" i="10"/>
  <c r="W768" i="10"/>
  <c r="X768" i="10"/>
  <c r="Y768" i="10"/>
  <c r="W769" i="10"/>
  <c r="X769" i="10"/>
  <c r="Y769" i="10"/>
  <c r="W770" i="10"/>
  <c r="X770" i="10"/>
  <c r="Y770" i="10"/>
  <c r="W771" i="10"/>
  <c r="X771" i="10"/>
  <c r="Y771" i="10"/>
  <c r="W772" i="10"/>
  <c r="X772" i="10"/>
  <c r="Y772" i="10"/>
  <c r="W773" i="10"/>
  <c r="X773" i="10"/>
  <c r="Y773" i="10"/>
  <c r="W774" i="10"/>
  <c r="X774" i="10"/>
  <c r="Y774" i="10"/>
  <c r="W775" i="10"/>
  <c r="X775" i="10"/>
  <c r="Y775" i="10"/>
  <c r="W776" i="10"/>
  <c r="X776" i="10"/>
  <c r="Y776" i="10"/>
  <c r="W777" i="10"/>
  <c r="X777" i="10"/>
  <c r="Y777" i="10"/>
  <c r="W778" i="10"/>
  <c r="X778" i="10"/>
  <c r="Y778" i="10"/>
  <c r="W779" i="10"/>
  <c r="X779" i="10"/>
  <c r="Y779" i="10"/>
  <c r="W780" i="10"/>
  <c r="X780" i="10"/>
  <c r="Y780" i="10"/>
  <c r="W781" i="10"/>
  <c r="X781" i="10"/>
  <c r="Y781" i="10"/>
  <c r="W782" i="10"/>
  <c r="X782" i="10"/>
  <c r="Y782" i="10"/>
  <c r="W783" i="10"/>
  <c r="X783" i="10"/>
  <c r="Y783" i="10"/>
  <c r="W784" i="10"/>
  <c r="X784" i="10"/>
  <c r="Y784" i="10"/>
  <c r="W785" i="10"/>
  <c r="X785" i="10"/>
  <c r="Y785" i="10"/>
  <c r="W786" i="10"/>
  <c r="X786" i="10"/>
  <c r="Y786" i="10"/>
  <c r="W787" i="10"/>
  <c r="X787" i="10"/>
  <c r="Y787" i="10"/>
  <c r="W788" i="10"/>
  <c r="X788" i="10"/>
  <c r="Y788" i="10"/>
  <c r="W789" i="10"/>
  <c r="X789" i="10"/>
  <c r="Y789" i="10"/>
  <c r="W790" i="10"/>
  <c r="X790" i="10"/>
  <c r="Y790" i="10"/>
  <c r="W791" i="10"/>
  <c r="X791" i="10"/>
  <c r="Y791" i="10"/>
  <c r="W792" i="10"/>
  <c r="X792" i="10"/>
  <c r="Y792" i="10"/>
  <c r="W793" i="10"/>
  <c r="X793" i="10"/>
  <c r="Y793" i="10"/>
  <c r="W794" i="10"/>
  <c r="X794" i="10"/>
  <c r="Y794" i="10"/>
  <c r="W795" i="10"/>
  <c r="X795" i="10"/>
  <c r="Y795" i="10"/>
  <c r="W796" i="10"/>
  <c r="X796" i="10"/>
  <c r="Y796" i="10"/>
  <c r="W797" i="10"/>
  <c r="X797" i="10"/>
  <c r="Y797" i="10"/>
  <c r="W798" i="10"/>
  <c r="X798" i="10"/>
  <c r="Y798" i="10"/>
  <c r="W799" i="10"/>
  <c r="X799" i="10"/>
  <c r="Y799" i="10"/>
  <c r="W800" i="10"/>
  <c r="X800" i="10"/>
  <c r="Y800" i="10"/>
  <c r="W801" i="10"/>
  <c r="X801" i="10"/>
  <c r="Y801" i="10"/>
  <c r="W802" i="10"/>
  <c r="X802" i="10"/>
  <c r="Y802" i="10"/>
  <c r="W803" i="10"/>
  <c r="X803" i="10"/>
  <c r="Y803" i="10"/>
  <c r="W804" i="10"/>
  <c r="X804" i="10"/>
  <c r="Y804" i="10"/>
  <c r="W805" i="10"/>
  <c r="X805" i="10"/>
  <c r="Y805" i="10"/>
  <c r="W806" i="10"/>
  <c r="X806" i="10"/>
  <c r="Y806" i="10"/>
  <c r="W807" i="10"/>
  <c r="X807" i="10"/>
  <c r="Y807" i="10"/>
  <c r="W808" i="10"/>
  <c r="X808" i="10"/>
  <c r="Y808" i="10"/>
  <c r="W809" i="10"/>
  <c r="X809" i="10"/>
  <c r="Y809" i="10"/>
  <c r="W810" i="10"/>
  <c r="X810" i="10"/>
  <c r="Y810" i="10"/>
  <c r="W811" i="10"/>
  <c r="X811" i="10"/>
  <c r="Y811" i="10"/>
  <c r="W812" i="10"/>
  <c r="X812" i="10"/>
  <c r="Y812" i="10"/>
  <c r="W813" i="10"/>
  <c r="X813" i="10"/>
  <c r="Y813" i="10"/>
  <c r="W814" i="10"/>
  <c r="X814" i="10"/>
  <c r="Y814" i="10"/>
  <c r="W815" i="10"/>
  <c r="X815" i="10"/>
  <c r="Y815" i="10"/>
  <c r="W816" i="10"/>
  <c r="X816" i="10"/>
  <c r="Y816" i="10"/>
  <c r="W817" i="10"/>
  <c r="X817" i="10"/>
  <c r="Y817" i="10"/>
  <c r="W818" i="10"/>
  <c r="X818" i="10"/>
  <c r="Y818" i="10"/>
  <c r="W819" i="10"/>
  <c r="X819" i="10"/>
  <c r="Y819" i="10"/>
  <c r="W820" i="10"/>
  <c r="X820" i="10"/>
  <c r="Y820" i="10"/>
  <c r="W821" i="10"/>
  <c r="X821" i="10"/>
  <c r="Y821" i="10"/>
  <c r="W822" i="10"/>
  <c r="X822" i="10"/>
  <c r="Y822" i="10"/>
  <c r="W823" i="10"/>
  <c r="X823" i="10"/>
  <c r="Y823" i="10"/>
  <c r="W824" i="10"/>
  <c r="X824" i="10"/>
  <c r="Y824" i="10"/>
  <c r="W825" i="10"/>
  <c r="X825" i="10"/>
  <c r="Y825" i="10"/>
  <c r="W826" i="10"/>
  <c r="X826" i="10"/>
  <c r="Y826" i="10"/>
  <c r="W827" i="10"/>
  <c r="X827" i="10"/>
  <c r="Y827" i="10"/>
  <c r="W828" i="10"/>
  <c r="X828" i="10"/>
  <c r="Y828" i="10"/>
  <c r="W829" i="10"/>
  <c r="X829" i="10"/>
  <c r="Y829" i="10"/>
  <c r="W830" i="10"/>
  <c r="X830" i="10"/>
  <c r="Y830" i="10"/>
  <c r="W831" i="10"/>
  <c r="X831" i="10"/>
  <c r="Y831" i="10"/>
  <c r="W832" i="10"/>
  <c r="X832" i="10"/>
  <c r="Y832" i="10"/>
  <c r="W833" i="10"/>
  <c r="X833" i="10"/>
  <c r="Y833" i="10"/>
  <c r="W834" i="10"/>
  <c r="X834" i="10"/>
  <c r="Y834" i="10"/>
  <c r="W835" i="10"/>
  <c r="X835" i="10"/>
  <c r="Y835" i="10"/>
  <c r="W836" i="10"/>
  <c r="X836" i="10"/>
  <c r="Y836" i="10"/>
  <c r="W837" i="10"/>
  <c r="X837" i="10"/>
  <c r="Y837" i="10"/>
  <c r="W838" i="10"/>
  <c r="X838" i="10"/>
  <c r="Y838" i="10"/>
  <c r="W839" i="10"/>
  <c r="X839" i="10"/>
  <c r="Y839" i="10"/>
  <c r="W840" i="10"/>
  <c r="X840" i="10"/>
  <c r="Y840" i="10"/>
  <c r="W841" i="10"/>
  <c r="X841" i="10"/>
  <c r="Y841" i="10"/>
  <c r="W842" i="10"/>
  <c r="X842" i="10"/>
  <c r="Y842" i="10"/>
  <c r="W843" i="10"/>
  <c r="X843" i="10"/>
  <c r="Y843" i="10"/>
  <c r="W844" i="10"/>
  <c r="X844" i="10"/>
  <c r="Y844" i="10"/>
  <c r="W845" i="10"/>
  <c r="X845" i="10"/>
  <c r="Y845" i="10"/>
  <c r="W846" i="10"/>
  <c r="X846" i="10"/>
  <c r="Y846" i="10"/>
  <c r="W847" i="10"/>
  <c r="X847" i="10"/>
  <c r="Y847" i="10"/>
  <c r="W848" i="10"/>
  <c r="X848" i="10"/>
  <c r="Y848" i="10"/>
  <c r="W849" i="10"/>
  <c r="X849" i="10"/>
  <c r="Y849" i="10"/>
  <c r="W850" i="10"/>
  <c r="X850" i="10"/>
  <c r="Y850" i="10"/>
  <c r="W851" i="10"/>
  <c r="X851" i="10"/>
  <c r="Y851" i="10"/>
  <c r="W852" i="10"/>
  <c r="X852" i="10"/>
  <c r="Y852" i="10"/>
  <c r="W853" i="10"/>
  <c r="X853" i="10"/>
  <c r="Y853" i="10"/>
  <c r="W854" i="10"/>
  <c r="X854" i="10"/>
  <c r="Y854" i="10"/>
  <c r="W855" i="10"/>
  <c r="X855" i="10"/>
  <c r="Y855" i="10"/>
  <c r="W856" i="10"/>
  <c r="X856" i="10"/>
  <c r="Y856" i="10"/>
  <c r="W857" i="10"/>
  <c r="X857" i="10"/>
  <c r="Y857" i="10"/>
  <c r="W858" i="10"/>
  <c r="X858" i="10"/>
  <c r="Y858" i="10"/>
  <c r="W859" i="10"/>
  <c r="X859" i="10"/>
  <c r="Y859" i="10"/>
  <c r="W860" i="10"/>
  <c r="X860" i="10"/>
  <c r="Y860" i="10"/>
  <c r="W861" i="10"/>
  <c r="X861" i="10"/>
  <c r="Y861" i="10"/>
  <c r="W862" i="10"/>
  <c r="X862" i="10"/>
  <c r="Y862" i="10"/>
  <c r="W863" i="10"/>
  <c r="X863" i="10"/>
  <c r="Y863" i="10"/>
  <c r="W864" i="10"/>
  <c r="X864" i="10"/>
  <c r="Y864" i="10"/>
  <c r="W865" i="10"/>
  <c r="X865" i="10"/>
  <c r="Y865" i="10"/>
  <c r="W866" i="10"/>
  <c r="X866" i="10"/>
  <c r="Y866" i="10"/>
  <c r="W867" i="10"/>
  <c r="X867" i="10"/>
  <c r="Y867" i="10"/>
  <c r="W868" i="10"/>
  <c r="X868" i="10"/>
  <c r="Y868" i="10"/>
  <c r="W869" i="10"/>
  <c r="X869" i="10"/>
  <c r="Y869" i="10"/>
  <c r="W870" i="10"/>
  <c r="X870" i="10"/>
  <c r="Y870" i="10"/>
  <c r="W871" i="10"/>
  <c r="X871" i="10"/>
  <c r="Y871" i="10"/>
  <c r="W872" i="10"/>
  <c r="X872" i="10"/>
  <c r="Y872" i="10"/>
  <c r="W873" i="10"/>
  <c r="X873" i="10"/>
  <c r="Y873" i="10"/>
  <c r="W874" i="10"/>
  <c r="X874" i="10"/>
  <c r="Y874" i="10"/>
  <c r="W875" i="10"/>
  <c r="X875" i="10"/>
  <c r="Y875" i="10"/>
  <c r="W876" i="10"/>
  <c r="X876" i="10"/>
  <c r="Y876" i="10"/>
  <c r="W877" i="10"/>
  <c r="X877" i="10"/>
  <c r="Y877" i="10"/>
  <c r="W878" i="10"/>
  <c r="X878" i="10"/>
  <c r="Y878" i="10"/>
  <c r="W879" i="10"/>
  <c r="X879" i="10"/>
  <c r="Y879" i="10"/>
  <c r="W880" i="10"/>
  <c r="X880" i="10"/>
  <c r="Y880" i="10"/>
  <c r="W881" i="10"/>
  <c r="X881" i="10"/>
  <c r="Y881" i="10"/>
  <c r="W882" i="10"/>
  <c r="X882" i="10"/>
  <c r="Y882" i="10"/>
  <c r="W883" i="10"/>
  <c r="X883" i="10"/>
  <c r="Y883" i="10"/>
  <c r="W884" i="10"/>
  <c r="X884" i="10"/>
  <c r="Y884" i="10"/>
  <c r="W885" i="10"/>
  <c r="X885" i="10"/>
  <c r="Y885" i="10"/>
  <c r="W886" i="10"/>
  <c r="X886" i="10"/>
  <c r="Y886" i="10"/>
  <c r="W887" i="10"/>
  <c r="X887" i="10"/>
  <c r="Y887" i="10"/>
  <c r="W888" i="10"/>
  <c r="X888" i="10"/>
  <c r="Y888" i="10"/>
  <c r="W889" i="10"/>
  <c r="X889" i="10"/>
  <c r="Y889" i="10"/>
  <c r="W890" i="10"/>
  <c r="X890" i="10"/>
  <c r="Y890" i="10"/>
  <c r="W891" i="10"/>
  <c r="X891" i="10"/>
  <c r="Y891" i="10"/>
  <c r="W892" i="10"/>
  <c r="X892" i="10"/>
  <c r="Y892" i="10"/>
  <c r="W893" i="10"/>
  <c r="X893" i="10"/>
  <c r="Y893" i="10"/>
  <c r="W894" i="10"/>
  <c r="X894" i="10"/>
  <c r="Y894" i="10"/>
  <c r="W895" i="10"/>
  <c r="X895" i="10"/>
  <c r="Y895" i="10"/>
  <c r="W896" i="10"/>
  <c r="X896" i="10"/>
  <c r="Y896" i="10"/>
  <c r="W897" i="10"/>
  <c r="X897" i="10"/>
  <c r="Y897" i="10"/>
  <c r="W898" i="10"/>
  <c r="X898" i="10"/>
  <c r="Y898" i="10"/>
  <c r="W899" i="10"/>
  <c r="X899" i="10"/>
  <c r="Y899" i="10"/>
  <c r="W900" i="10"/>
  <c r="X900" i="10"/>
  <c r="Y900" i="10"/>
  <c r="W901" i="10"/>
  <c r="X901" i="10"/>
  <c r="Y901" i="10"/>
  <c r="W902" i="10"/>
  <c r="X902" i="10"/>
  <c r="Y902" i="10"/>
  <c r="W903" i="10"/>
  <c r="X903" i="10"/>
  <c r="Y903" i="10"/>
  <c r="W904" i="10"/>
  <c r="X904" i="10"/>
  <c r="Y904" i="10"/>
  <c r="W905" i="10"/>
  <c r="X905" i="10"/>
  <c r="Y905" i="10"/>
  <c r="W906" i="10"/>
  <c r="X906" i="10"/>
  <c r="Y906" i="10"/>
  <c r="W907" i="10"/>
  <c r="X907" i="10"/>
  <c r="Y907" i="10"/>
  <c r="W908" i="10"/>
  <c r="X908" i="10"/>
  <c r="Y908" i="10"/>
  <c r="W909" i="10"/>
  <c r="X909" i="10"/>
  <c r="Y909" i="10"/>
  <c r="W910" i="10"/>
  <c r="X910" i="10"/>
  <c r="Y910" i="10"/>
  <c r="W911" i="10"/>
  <c r="X911" i="10"/>
  <c r="Y911" i="10"/>
  <c r="W912" i="10"/>
  <c r="X912" i="10"/>
  <c r="Y912" i="10"/>
  <c r="W913" i="10"/>
  <c r="X913" i="10"/>
  <c r="Y913" i="10"/>
  <c r="W914" i="10"/>
  <c r="X914" i="10"/>
  <c r="Y914" i="10"/>
  <c r="W915" i="10"/>
  <c r="X915" i="10"/>
  <c r="Y915" i="10"/>
  <c r="W916" i="10"/>
  <c r="X916" i="10"/>
  <c r="Y916" i="10"/>
  <c r="W917" i="10"/>
  <c r="X917" i="10"/>
  <c r="Y917" i="10"/>
  <c r="W918" i="10"/>
  <c r="X918" i="10"/>
  <c r="Y918" i="10"/>
  <c r="W919" i="10"/>
  <c r="X919" i="10"/>
  <c r="Y919" i="10"/>
  <c r="W920" i="10"/>
  <c r="X920" i="10"/>
  <c r="Y920" i="10"/>
  <c r="W921" i="10"/>
  <c r="X921" i="10"/>
  <c r="Y921" i="10"/>
  <c r="W922" i="10"/>
  <c r="X922" i="10"/>
  <c r="Y922" i="10"/>
  <c r="W923" i="10"/>
  <c r="X923" i="10"/>
  <c r="Y923" i="10"/>
  <c r="W924" i="10"/>
  <c r="X924" i="10"/>
  <c r="Y924" i="10"/>
  <c r="W925" i="10"/>
  <c r="X925" i="10"/>
  <c r="Y925" i="10"/>
  <c r="W926" i="10"/>
  <c r="X926" i="10"/>
  <c r="Y926" i="10"/>
  <c r="W927" i="10"/>
  <c r="X927" i="10"/>
  <c r="Y927" i="10"/>
  <c r="W928" i="10"/>
  <c r="X928" i="10"/>
  <c r="Y928" i="10"/>
  <c r="W929" i="10"/>
  <c r="X929" i="10"/>
  <c r="Y929" i="10"/>
  <c r="W930" i="10"/>
  <c r="X930" i="10"/>
  <c r="Y930" i="10"/>
  <c r="W931" i="10"/>
  <c r="X931" i="10"/>
  <c r="Y931" i="10"/>
  <c r="W932" i="10"/>
  <c r="X932" i="10"/>
  <c r="Y932" i="10"/>
  <c r="W933" i="10"/>
  <c r="X933" i="10"/>
  <c r="Y933" i="10"/>
  <c r="W934" i="10"/>
  <c r="X934" i="10"/>
  <c r="Y934" i="10"/>
  <c r="W935" i="10"/>
  <c r="X935" i="10"/>
  <c r="Y935" i="10"/>
  <c r="W936" i="10"/>
  <c r="X936" i="10"/>
  <c r="Y936" i="10"/>
  <c r="W937" i="10"/>
  <c r="X937" i="10"/>
  <c r="Y937" i="10"/>
  <c r="W938" i="10"/>
  <c r="X938" i="10"/>
  <c r="Y938" i="10"/>
  <c r="W939" i="10"/>
  <c r="X939" i="10"/>
  <c r="Y939" i="10"/>
  <c r="W940" i="10"/>
  <c r="X940" i="10"/>
  <c r="Y940" i="10"/>
  <c r="W941" i="10"/>
  <c r="X941" i="10"/>
  <c r="Y941" i="10"/>
  <c r="W942" i="10"/>
  <c r="X942" i="10"/>
  <c r="Y942" i="10"/>
  <c r="W943" i="10"/>
  <c r="X943" i="10"/>
  <c r="Y943" i="10"/>
  <c r="W944" i="10"/>
  <c r="X944" i="10"/>
  <c r="Y944" i="10"/>
  <c r="W945" i="10"/>
  <c r="X945" i="10"/>
  <c r="Y945" i="10"/>
  <c r="W946" i="10"/>
  <c r="X946" i="10"/>
  <c r="Y946" i="10"/>
  <c r="W947" i="10"/>
  <c r="X947" i="10"/>
  <c r="Y947" i="10"/>
  <c r="W948" i="10"/>
  <c r="X948" i="10"/>
  <c r="Y948" i="10"/>
  <c r="W949" i="10"/>
  <c r="X949" i="10"/>
  <c r="Y949" i="10"/>
  <c r="W950" i="10"/>
  <c r="X950" i="10"/>
  <c r="Y950" i="10"/>
  <c r="W951" i="10"/>
  <c r="X951" i="10"/>
  <c r="Y951" i="10"/>
  <c r="W952" i="10"/>
  <c r="X952" i="10"/>
  <c r="Y952" i="10"/>
  <c r="W953" i="10"/>
  <c r="X953" i="10"/>
  <c r="Y953" i="10"/>
  <c r="W954" i="10"/>
  <c r="X954" i="10"/>
  <c r="Y954" i="10"/>
  <c r="W955" i="10"/>
  <c r="X955" i="10"/>
  <c r="Y955" i="10"/>
  <c r="W956" i="10"/>
  <c r="X956" i="10"/>
  <c r="Y956" i="10"/>
  <c r="W957" i="10"/>
  <c r="X957" i="10"/>
  <c r="Y957" i="10"/>
  <c r="W958" i="10"/>
  <c r="X958" i="10"/>
  <c r="Y958" i="10"/>
  <c r="W959" i="10"/>
  <c r="X959" i="10"/>
  <c r="Y959" i="10"/>
  <c r="W960" i="10"/>
  <c r="X960" i="10"/>
  <c r="Y960" i="10"/>
  <c r="W961" i="10"/>
  <c r="X961" i="10"/>
  <c r="Y961" i="10"/>
  <c r="W962" i="10"/>
  <c r="X962" i="10"/>
  <c r="Y962" i="10"/>
  <c r="W963" i="10"/>
  <c r="X963" i="10"/>
  <c r="Y963" i="10"/>
  <c r="W964" i="10"/>
  <c r="X964" i="10"/>
  <c r="Y964" i="10"/>
  <c r="W965" i="10"/>
  <c r="X965" i="10"/>
  <c r="Y965" i="10"/>
  <c r="W966" i="10"/>
  <c r="X966" i="10"/>
  <c r="Y966" i="10"/>
  <c r="W967" i="10"/>
  <c r="X967" i="10"/>
  <c r="Y967" i="10"/>
  <c r="W968" i="10"/>
  <c r="X968" i="10"/>
  <c r="Y968" i="10"/>
  <c r="W969" i="10"/>
  <c r="X969" i="10"/>
  <c r="Y969" i="10"/>
  <c r="W970" i="10"/>
  <c r="X970" i="10"/>
  <c r="Y970" i="10"/>
  <c r="W971" i="10"/>
  <c r="X971" i="10"/>
  <c r="Y971" i="10"/>
  <c r="W972" i="10"/>
  <c r="X972" i="10"/>
  <c r="Y972" i="10"/>
  <c r="W973" i="10"/>
  <c r="X973" i="10"/>
  <c r="Y973" i="10"/>
  <c r="W974" i="10"/>
  <c r="X974" i="10"/>
  <c r="Y974" i="10"/>
  <c r="W975" i="10"/>
  <c r="X975" i="10"/>
  <c r="Y975" i="10"/>
  <c r="W976" i="10"/>
  <c r="X976" i="10"/>
  <c r="Y976" i="10"/>
  <c r="W977" i="10"/>
  <c r="X977" i="10"/>
  <c r="Y977" i="10"/>
  <c r="W978" i="10"/>
  <c r="X978" i="10"/>
  <c r="Y978" i="10"/>
  <c r="W979" i="10"/>
  <c r="X979" i="10"/>
  <c r="Y979" i="10"/>
  <c r="W980" i="10"/>
  <c r="X980" i="10"/>
  <c r="Y980" i="10"/>
  <c r="W981" i="10"/>
  <c r="X981" i="10"/>
  <c r="Y981" i="10"/>
  <c r="W982" i="10"/>
  <c r="X982" i="10"/>
  <c r="Y982" i="10"/>
  <c r="W983" i="10"/>
  <c r="X983" i="10"/>
  <c r="Y983" i="10"/>
  <c r="W984" i="10"/>
  <c r="X984" i="10"/>
  <c r="Y984" i="10"/>
  <c r="W985" i="10"/>
  <c r="X985" i="10"/>
  <c r="Y985" i="10"/>
  <c r="W986" i="10"/>
  <c r="X986" i="10"/>
  <c r="Y986" i="10"/>
  <c r="W987" i="10"/>
  <c r="X987" i="10"/>
  <c r="Y987" i="10"/>
  <c r="W988" i="10"/>
  <c r="X988" i="10"/>
  <c r="Y988" i="10"/>
  <c r="W989" i="10"/>
  <c r="X989" i="10"/>
  <c r="Y989" i="10"/>
  <c r="W990" i="10"/>
  <c r="X990" i="10"/>
  <c r="Y990" i="10"/>
  <c r="W991" i="10"/>
  <c r="X991" i="10"/>
  <c r="Y991" i="10"/>
  <c r="W992" i="10"/>
  <c r="X992" i="10"/>
  <c r="Y992" i="10"/>
  <c r="W993" i="10"/>
  <c r="X993" i="10"/>
  <c r="Y993" i="10"/>
  <c r="W994" i="10"/>
  <c r="X994" i="10"/>
  <c r="Y994" i="10"/>
  <c r="W995" i="10"/>
  <c r="X995" i="10"/>
  <c r="Y995" i="10"/>
  <c r="W996" i="10"/>
  <c r="X996" i="10"/>
  <c r="Y996" i="10"/>
  <c r="W997" i="10"/>
  <c r="X997" i="10"/>
  <c r="Y997" i="10"/>
  <c r="W998" i="10"/>
  <c r="X998" i="10"/>
  <c r="Y998" i="10"/>
  <c r="W999" i="10"/>
  <c r="X999" i="10"/>
  <c r="Y999" i="10"/>
  <c r="W1000" i="10"/>
  <c r="X1000" i="10"/>
  <c r="Y1000" i="10"/>
  <c r="W1001" i="10"/>
  <c r="X1001" i="10"/>
  <c r="Y1001" i="10"/>
  <c r="W1002" i="10"/>
  <c r="X1002" i="10"/>
  <c r="Y1002" i="10"/>
  <c r="W1003" i="10"/>
  <c r="X1003" i="10"/>
  <c r="Y1003" i="10"/>
  <c r="W1004" i="10"/>
  <c r="X1004" i="10"/>
  <c r="Y1004" i="10"/>
  <c r="W5" i="10"/>
  <c r="X5" i="10"/>
  <c r="Y5" i="10"/>
  <c r="X1" i="10"/>
  <c r="W5" i="9"/>
  <c r="X5" i="9"/>
  <c r="Y5" i="9"/>
  <c r="W6" i="9"/>
  <c r="X6" i="9"/>
  <c r="Y6" i="9"/>
  <c r="W7" i="9"/>
  <c r="X7" i="9"/>
  <c r="Y7" i="9"/>
  <c r="W8" i="9"/>
  <c r="X8" i="9"/>
  <c r="Y8" i="9"/>
  <c r="W9" i="9"/>
  <c r="X9" i="9"/>
  <c r="Y9" i="9"/>
  <c r="W10" i="9"/>
  <c r="X10" i="9"/>
  <c r="Y10" i="9"/>
  <c r="W11" i="9"/>
  <c r="X11" i="9"/>
  <c r="Y11" i="9"/>
  <c r="W12" i="9"/>
  <c r="X12" i="9"/>
  <c r="Y12" i="9"/>
  <c r="W13" i="9"/>
  <c r="X13" i="9"/>
  <c r="Y13" i="9"/>
  <c r="W14" i="9"/>
  <c r="X14" i="9"/>
  <c r="Y14" i="9"/>
  <c r="W15" i="9"/>
  <c r="X15" i="9"/>
  <c r="Y15" i="9"/>
  <c r="W16" i="9"/>
  <c r="X16" i="9"/>
  <c r="Y16" i="9"/>
  <c r="W17" i="9"/>
  <c r="X17" i="9"/>
  <c r="Y17" i="9"/>
  <c r="W18" i="9"/>
  <c r="X18" i="9"/>
  <c r="Y18" i="9"/>
  <c r="W19" i="9"/>
  <c r="X19" i="9"/>
  <c r="Y19" i="9"/>
  <c r="W20" i="9"/>
  <c r="X20" i="9"/>
  <c r="Y20" i="9"/>
  <c r="W21" i="9"/>
  <c r="X21" i="9"/>
  <c r="Y21" i="9"/>
  <c r="W22" i="9"/>
  <c r="X22" i="9"/>
  <c r="Y22" i="9"/>
  <c r="W23" i="9"/>
  <c r="X23" i="9"/>
  <c r="Y23" i="9"/>
  <c r="W24" i="9"/>
  <c r="X24" i="9"/>
  <c r="Y24" i="9"/>
  <c r="W25" i="9"/>
  <c r="X25" i="9"/>
  <c r="Y25" i="9"/>
  <c r="W26" i="9"/>
  <c r="X26" i="9"/>
  <c r="Y26" i="9"/>
  <c r="W27" i="9"/>
  <c r="X27" i="9"/>
  <c r="Y27" i="9"/>
  <c r="W28" i="9"/>
  <c r="X28" i="9"/>
  <c r="Y28" i="9"/>
  <c r="W29" i="9"/>
  <c r="X29" i="9"/>
  <c r="Y29" i="9"/>
  <c r="W30" i="9"/>
  <c r="X30" i="9"/>
  <c r="Y30" i="9"/>
  <c r="W31" i="9"/>
  <c r="X31" i="9"/>
  <c r="Y31" i="9"/>
  <c r="W32" i="9"/>
  <c r="X32" i="9"/>
  <c r="Y32" i="9"/>
  <c r="W33" i="9"/>
  <c r="X33" i="9"/>
  <c r="Y33" i="9"/>
  <c r="W34" i="9"/>
  <c r="X34" i="9"/>
  <c r="Y34" i="9"/>
  <c r="W35" i="9"/>
  <c r="X35" i="9"/>
  <c r="Y35" i="9"/>
  <c r="W36" i="9"/>
  <c r="X36" i="9"/>
  <c r="Y36" i="9"/>
  <c r="W37" i="9"/>
  <c r="X37" i="9"/>
  <c r="Y37" i="9"/>
  <c r="W38" i="9"/>
  <c r="X38" i="9"/>
  <c r="Y38" i="9"/>
  <c r="W39" i="9"/>
  <c r="X39" i="9"/>
  <c r="Y39" i="9"/>
  <c r="W40" i="9"/>
  <c r="X40" i="9"/>
  <c r="Y40" i="9"/>
  <c r="W41" i="9"/>
  <c r="X41" i="9"/>
  <c r="Y41" i="9"/>
  <c r="W42" i="9"/>
  <c r="X42" i="9"/>
  <c r="Y42" i="9"/>
  <c r="W43" i="9"/>
  <c r="X43" i="9"/>
  <c r="Y43" i="9"/>
  <c r="W44" i="9"/>
  <c r="X44" i="9"/>
  <c r="Y44" i="9"/>
  <c r="W45" i="9"/>
  <c r="X45" i="9"/>
  <c r="Y45" i="9"/>
  <c r="W46" i="9"/>
  <c r="X46" i="9"/>
  <c r="Y46" i="9"/>
  <c r="W47" i="9"/>
  <c r="X47" i="9"/>
  <c r="Y47" i="9"/>
  <c r="W48" i="9"/>
  <c r="X48" i="9"/>
  <c r="Y48" i="9"/>
  <c r="W49" i="9"/>
  <c r="X49" i="9"/>
  <c r="Y49" i="9"/>
  <c r="W50" i="9"/>
  <c r="X50" i="9"/>
  <c r="Y50" i="9"/>
  <c r="W51" i="9"/>
  <c r="X51" i="9"/>
  <c r="Y51" i="9"/>
  <c r="W52" i="9"/>
  <c r="X52" i="9"/>
  <c r="Y52" i="9"/>
  <c r="W53" i="9"/>
  <c r="X53" i="9"/>
  <c r="Y53" i="9"/>
  <c r="W54" i="9"/>
  <c r="X54" i="9"/>
  <c r="Y54" i="9"/>
  <c r="W55" i="9"/>
  <c r="X55" i="9"/>
  <c r="Y55" i="9"/>
  <c r="W56" i="9"/>
  <c r="X56" i="9"/>
  <c r="Y56" i="9"/>
  <c r="W57" i="9"/>
  <c r="X57" i="9"/>
  <c r="Y57" i="9"/>
  <c r="W58" i="9"/>
  <c r="X58" i="9"/>
  <c r="Y58" i="9"/>
  <c r="W59" i="9"/>
  <c r="X59" i="9"/>
  <c r="Y59" i="9"/>
  <c r="W60" i="9"/>
  <c r="X60" i="9"/>
  <c r="Y60" i="9"/>
  <c r="W61" i="9"/>
  <c r="X61" i="9"/>
  <c r="Y61" i="9"/>
  <c r="W62" i="9"/>
  <c r="X62" i="9"/>
  <c r="Y62" i="9"/>
  <c r="W63" i="9"/>
  <c r="X63" i="9"/>
  <c r="Y63" i="9"/>
  <c r="W64" i="9"/>
  <c r="X64" i="9"/>
  <c r="Y64" i="9"/>
  <c r="W65" i="9"/>
  <c r="X65" i="9"/>
  <c r="Y65" i="9"/>
  <c r="W66" i="9"/>
  <c r="X66" i="9"/>
  <c r="Y66" i="9"/>
  <c r="W67" i="9"/>
  <c r="X67" i="9"/>
  <c r="Y67" i="9"/>
  <c r="W68" i="9"/>
  <c r="X68" i="9"/>
  <c r="Y68" i="9"/>
  <c r="W69" i="9"/>
  <c r="X69" i="9"/>
  <c r="Y69" i="9"/>
  <c r="W70" i="9"/>
  <c r="X70" i="9"/>
  <c r="Y70" i="9"/>
  <c r="W71" i="9"/>
  <c r="X71" i="9"/>
  <c r="Y71" i="9"/>
  <c r="W72" i="9"/>
  <c r="X72" i="9"/>
  <c r="Y72" i="9"/>
  <c r="W73" i="9"/>
  <c r="X73" i="9"/>
  <c r="Y73" i="9"/>
  <c r="W74" i="9"/>
  <c r="X74" i="9"/>
  <c r="Y74" i="9"/>
  <c r="W75" i="9"/>
  <c r="X75" i="9"/>
  <c r="Y75" i="9"/>
  <c r="W76" i="9"/>
  <c r="X76" i="9"/>
  <c r="Y76" i="9"/>
  <c r="W77" i="9"/>
  <c r="X77" i="9"/>
  <c r="Y77" i="9"/>
  <c r="W78" i="9"/>
  <c r="X78" i="9"/>
  <c r="Y78" i="9"/>
  <c r="W79" i="9"/>
  <c r="X79" i="9"/>
  <c r="Y79" i="9"/>
  <c r="W80" i="9"/>
  <c r="X80" i="9"/>
  <c r="Y80" i="9"/>
  <c r="W81" i="9"/>
  <c r="X81" i="9"/>
  <c r="Y81" i="9"/>
  <c r="W82" i="9"/>
  <c r="X82" i="9"/>
  <c r="Y82" i="9"/>
  <c r="W83" i="9"/>
  <c r="X83" i="9"/>
  <c r="Y83" i="9"/>
  <c r="W84" i="9"/>
  <c r="X84" i="9"/>
  <c r="Y84" i="9"/>
  <c r="W85" i="9"/>
  <c r="X85" i="9"/>
  <c r="Y85" i="9"/>
  <c r="W86" i="9"/>
  <c r="X86" i="9"/>
  <c r="Y86" i="9"/>
  <c r="W87" i="9"/>
  <c r="X87" i="9"/>
  <c r="Y87" i="9"/>
  <c r="W88" i="9"/>
  <c r="X88" i="9"/>
  <c r="Y88" i="9"/>
  <c r="W89" i="9"/>
  <c r="X89" i="9"/>
  <c r="Y89" i="9"/>
  <c r="W90" i="9"/>
  <c r="X90" i="9"/>
  <c r="Y90" i="9"/>
  <c r="W91" i="9"/>
  <c r="X91" i="9"/>
  <c r="Y91" i="9"/>
  <c r="W92" i="9"/>
  <c r="X92" i="9"/>
  <c r="Y92" i="9"/>
  <c r="W93" i="9"/>
  <c r="X93" i="9"/>
  <c r="Y93" i="9"/>
  <c r="W94" i="9"/>
  <c r="X94" i="9"/>
  <c r="Y94" i="9"/>
  <c r="W95" i="9"/>
  <c r="X95" i="9"/>
  <c r="Y95" i="9"/>
  <c r="W96" i="9"/>
  <c r="X96" i="9"/>
  <c r="Y96" i="9"/>
  <c r="W97" i="9"/>
  <c r="X97" i="9"/>
  <c r="Y97" i="9"/>
  <c r="W98" i="9"/>
  <c r="X98" i="9"/>
  <c r="Y98" i="9"/>
  <c r="W99" i="9"/>
  <c r="X99" i="9"/>
  <c r="Y99" i="9"/>
  <c r="W100" i="9"/>
  <c r="X100" i="9"/>
  <c r="Y100" i="9"/>
  <c r="W101" i="9"/>
  <c r="X101" i="9"/>
  <c r="Y101" i="9"/>
  <c r="W102" i="9"/>
  <c r="X102" i="9"/>
  <c r="Y102" i="9"/>
  <c r="W103" i="9"/>
  <c r="X103" i="9"/>
  <c r="Y103" i="9"/>
  <c r="W104" i="9"/>
  <c r="X104" i="9"/>
  <c r="Y104" i="9"/>
  <c r="W105" i="9"/>
  <c r="X105" i="9"/>
  <c r="Y105" i="9"/>
  <c r="W106" i="9"/>
  <c r="X106" i="9"/>
  <c r="Y106" i="9"/>
  <c r="W107" i="9"/>
  <c r="X107" i="9"/>
  <c r="Y107" i="9"/>
  <c r="W108" i="9"/>
  <c r="X108" i="9"/>
  <c r="Y108" i="9"/>
  <c r="W109" i="9"/>
  <c r="X109" i="9"/>
  <c r="Y109" i="9"/>
  <c r="W110" i="9"/>
  <c r="X110" i="9"/>
  <c r="Y110" i="9"/>
  <c r="W111" i="9"/>
  <c r="X111" i="9"/>
  <c r="Y111" i="9"/>
  <c r="W112" i="9"/>
  <c r="X112" i="9"/>
  <c r="Y112" i="9"/>
  <c r="W113" i="9"/>
  <c r="X113" i="9"/>
  <c r="Y113" i="9"/>
  <c r="W114" i="9"/>
  <c r="X114" i="9"/>
  <c r="Y114" i="9"/>
  <c r="W115" i="9"/>
  <c r="X115" i="9"/>
  <c r="Y115" i="9"/>
  <c r="W116" i="9"/>
  <c r="X116" i="9"/>
  <c r="Y116" i="9"/>
  <c r="W117" i="9"/>
  <c r="X117" i="9"/>
  <c r="Y117" i="9"/>
  <c r="W118" i="9"/>
  <c r="X118" i="9"/>
  <c r="Y118" i="9"/>
  <c r="W119" i="9"/>
  <c r="X119" i="9"/>
  <c r="Y119" i="9"/>
  <c r="W120" i="9"/>
  <c r="X120" i="9"/>
  <c r="Y120" i="9"/>
  <c r="W121" i="9"/>
  <c r="X121" i="9"/>
  <c r="Y121" i="9"/>
  <c r="W122" i="9"/>
  <c r="X122" i="9"/>
  <c r="Y122" i="9"/>
  <c r="W123" i="9"/>
  <c r="X123" i="9"/>
  <c r="Y123" i="9"/>
  <c r="W124" i="9"/>
  <c r="X124" i="9"/>
  <c r="Y124" i="9"/>
  <c r="W125" i="9"/>
  <c r="X125" i="9"/>
  <c r="Y125" i="9"/>
  <c r="W126" i="9"/>
  <c r="X126" i="9"/>
  <c r="Y126" i="9"/>
  <c r="W127" i="9"/>
  <c r="X127" i="9"/>
  <c r="Y127" i="9"/>
  <c r="W128" i="9"/>
  <c r="X128" i="9"/>
  <c r="Y128" i="9"/>
  <c r="W129" i="9"/>
  <c r="X129" i="9"/>
  <c r="Y129" i="9"/>
  <c r="W130" i="9"/>
  <c r="X130" i="9"/>
  <c r="Y130" i="9"/>
  <c r="W131" i="9"/>
  <c r="X131" i="9"/>
  <c r="Y131" i="9"/>
  <c r="W132" i="9"/>
  <c r="X132" i="9"/>
  <c r="Y132" i="9"/>
  <c r="W133" i="9"/>
  <c r="X133" i="9"/>
  <c r="Y133" i="9"/>
  <c r="W134" i="9"/>
  <c r="X134" i="9"/>
  <c r="Y134" i="9"/>
  <c r="W135" i="9"/>
  <c r="X135" i="9"/>
  <c r="Y135" i="9"/>
  <c r="W136" i="9"/>
  <c r="X136" i="9"/>
  <c r="Y136" i="9"/>
  <c r="W137" i="9"/>
  <c r="X137" i="9"/>
  <c r="Y137" i="9"/>
  <c r="W138" i="9"/>
  <c r="X138" i="9"/>
  <c r="Y138" i="9"/>
  <c r="W139" i="9"/>
  <c r="X139" i="9"/>
  <c r="Y139" i="9"/>
  <c r="W140" i="9"/>
  <c r="X140" i="9"/>
  <c r="Y140" i="9"/>
  <c r="W141" i="9"/>
  <c r="X141" i="9"/>
  <c r="Y141" i="9"/>
  <c r="W142" i="9"/>
  <c r="X142" i="9"/>
  <c r="Y142" i="9"/>
  <c r="W143" i="9"/>
  <c r="X143" i="9"/>
  <c r="Y143" i="9"/>
  <c r="W144" i="9"/>
  <c r="X144" i="9"/>
  <c r="Y144" i="9"/>
  <c r="W145" i="9"/>
  <c r="X145" i="9"/>
  <c r="Y145" i="9"/>
  <c r="W146" i="9"/>
  <c r="X146" i="9"/>
  <c r="Y146" i="9"/>
  <c r="W147" i="9"/>
  <c r="X147" i="9"/>
  <c r="Y147" i="9"/>
  <c r="W148" i="9"/>
  <c r="X148" i="9"/>
  <c r="Y148" i="9"/>
  <c r="W149" i="9"/>
  <c r="X149" i="9"/>
  <c r="Y149" i="9"/>
  <c r="W150" i="9"/>
  <c r="X150" i="9"/>
  <c r="Y150" i="9"/>
  <c r="W151" i="9"/>
  <c r="X151" i="9"/>
  <c r="Y151" i="9"/>
  <c r="W152" i="9"/>
  <c r="X152" i="9"/>
  <c r="Y152" i="9"/>
  <c r="W153" i="9"/>
  <c r="X153" i="9"/>
  <c r="Y153" i="9"/>
  <c r="W154" i="9"/>
  <c r="X154" i="9"/>
  <c r="Y154" i="9"/>
  <c r="W155" i="9"/>
  <c r="X155" i="9"/>
  <c r="Y155" i="9"/>
  <c r="W156" i="9"/>
  <c r="X156" i="9"/>
  <c r="Y156" i="9"/>
  <c r="W157" i="9"/>
  <c r="X157" i="9"/>
  <c r="Y157" i="9"/>
  <c r="W158" i="9"/>
  <c r="X158" i="9"/>
  <c r="Y158" i="9"/>
  <c r="W159" i="9"/>
  <c r="X159" i="9"/>
  <c r="Y159" i="9"/>
  <c r="W160" i="9"/>
  <c r="X160" i="9"/>
  <c r="Y160" i="9"/>
  <c r="W161" i="9"/>
  <c r="X161" i="9"/>
  <c r="Y161" i="9"/>
  <c r="W162" i="9"/>
  <c r="X162" i="9"/>
  <c r="Y162" i="9"/>
  <c r="W163" i="9"/>
  <c r="X163" i="9"/>
  <c r="Y163" i="9"/>
  <c r="W164" i="9"/>
  <c r="X164" i="9"/>
  <c r="Y164" i="9"/>
  <c r="W165" i="9"/>
  <c r="X165" i="9"/>
  <c r="Y165" i="9"/>
  <c r="W166" i="9"/>
  <c r="X166" i="9"/>
  <c r="Y166" i="9"/>
  <c r="W167" i="9"/>
  <c r="X167" i="9"/>
  <c r="Y167" i="9"/>
  <c r="W168" i="9"/>
  <c r="X168" i="9"/>
  <c r="Y168" i="9"/>
  <c r="W169" i="9"/>
  <c r="X169" i="9"/>
  <c r="Y169" i="9"/>
  <c r="W170" i="9"/>
  <c r="X170" i="9"/>
  <c r="Y170" i="9"/>
  <c r="W171" i="9"/>
  <c r="X171" i="9"/>
  <c r="Y171" i="9"/>
  <c r="W172" i="9"/>
  <c r="X172" i="9"/>
  <c r="Y172" i="9"/>
  <c r="W173" i="9"/>
  <c r="X173" i="9"/>
  <c r="Y173" i="9"/>
  <c r="W174" i="9"/>
  <c r="X174" i="9"/>
  <c r="Y174" i="9"/>
  <c r="W175" i="9"/>
  <c r="X175" i="9"/>
  <c r="Y175" i="9"/>
  <c r="W176" i="9"/>
  <c r="X176" i="9"/>
  <c r="Y176" i="9"/>
  <c r="W177" i="9"/>
  <c r="X177" i="9"/>
  <c r="Y177" i="9"/>
  <c r="W178" i="9"/>
  <c r="X178" i="9"/>
  <c r="Y178" i="9"/>
  <c r="W179" i="9"/>
  <c r="X179" i="9"/>
  <c r="Y179" i="9"/>
  <c r="W180" i="9"/>
  <c r="X180" i="9"/>
  <c r="Y180" i="9"/>
  <c r="W181" i="9"/>
  <c r="X181" i="9"/>
  <c r="Y181" i="9"/>
  <c r="W182" i="9"/>
  <c r="X182" i="9"/>
  <c r="Y182" i="9"/>
  <c r="W183" i="9"/>
  <c r="X183" i="9"/>
  <c r="Y183" i="9"/>
  <c r="W184" i="9"/>
  <c r="X184" i="9"/>
  <c r="Y184" i="9"/>
  <c r="W185" i="9"/>
  <c r="X185" i="9"/>
  <c r="Y185" i="9"/>
  <c r="W186" i="9"/>
  <c r="X186" i="9"/>
  <c r="Y186" i="9"/>
  <c r="W187" i="9"/>
  <c r="X187" i="9"/>
  <c r="Y187" i="9"/>
  <c r="W188" i="9"/>
  <c r="X188" i="9"/>
  <c r="Y188" i="9"/>
  <c r="W189" i="9"/>
  <c r="X189" i="9"/>
  <c r="Y189" i="9"/>
  <c r="W190" i="9"/>
  <c r="X190" i="9"/>
  <c r="Y190" i="9"/>
  <c r="W191" i="9"/>
  <c r="X191" i="9"/>
  <c r="Y191" i="9"/>
  <c r="W192" i="9"/>
  <c r="X192" i="9"/>
  <c r="Y192" i="9"/>
  <c r="W193" i="9"/>
  <c r="X193" i="9"/>
  <c r="Y193" i="9"/>
  <c r="W194" i="9"/>
  <c r="X194" i="9"/>
  <c r="Y194" i="9"/>
  <c r="W195" i="9"/>
  <c r="X195" i="9"/>
  <c r="Y195" i="9"/>
  <c r="W196" i="9"/>
  <c r="X196" i="9"/>
  <c r="Y196" i="9"/>
  <c r="W197" i="9"/>
  <c r="X197" i="9"/>
  <c r="Y197" i="9"/>
  <c r="W198" i="9"/>
  <c r="X198" i="9"/>
  <c r="Y198" i="9"/>
  <c r="W199" i="9"/>
  <c r="X199" i="9"/>
  <c r="Y199" i="9"/>
  <c r="W200" i="9"/>
  <c r="X200" i="9"/>
  <c r="Y200" i="9"/>
  <c r="W201" i="9"/>
  <c r="X201" i="9"/>
  <c r="Y201" i="9"/>
  <c r="W202" i="9"/>
  <c r="X202" i="9"/>
  <c r="Y202" i="9"/>
  <c r="W203" i="9"/>
  <c r="X203" i="9"/>
  <c r="Y203" i="9"/>
  <c r="W204" i="9"/>
  <c r="X204" i="9"/>
  <c r="Y204" i="9"/>
  <c r="W205" i="9"/>
  <c r="X205" i="9"/>
  <c r="Y205" i="9"/>
  <c r="W206" i="9"/>
  <c r="X206" i="9"/>
  <c r="Y206" i="9"/>
  <c r="W207" i="9"/>
  <c r="X207" i="9"/>
  <c r="Y207" i="9"/>
  <c r="W208" i="9"/>
  <c r="X208" i="9"/>
  <c r="Y208" i="9"/>
  <c r="W209" i="9"/>
  <c r="X209" i="9"/>
  <c r="Y209" i="9"/>
  <c r="W210" i="9"/>
  <c r="X210" i="9"/>
  <c r="Y210" i="9"/>
  <c r="W211" i="9"/>
  <c r="X211" i="9"/>
  <c r="Y211" i="9"/>
  <c r="W212" i="9"/>
  <c r="X212" i="9"/>
  <c r="Y212" i="9"/>
  <c r="W213" i="9"/>
  <c r="X213" i="9"/>
  <c r="Y213" i="9"/>
  <c r="W214" i="9"/>
  <c r="X214" i="9"/>
  <c r="Y214" i="9"/>
  <c r="W215" i="9"/>
  <c r="X215" i="9"/>
  <c r="Y215" i="9"/>
  <c r="W216" i="9"/>
  <c r="X216" i="9"/>
  <c r="Y216" i="9"/>
  <c r="W217" i="9"/>
  <c r="X217" i="9"/>
  <c r="Y217" i="9"/>
  <c r="W218" i="9"/>
  <c r="X218" i="9"/>
  <c r="Y218" i="9"/>
  <c r="W219" i="9"/>
  <c r="X219" i="9"/>
  <c r="Y219" i="9"/>
  <c r="W220" i="9"/>
  <c r="X220" i="9"/>
  <c r="Y220" i="9"/>
  <c r="W221" i="9"/>
  <c r="X221" i="9"/>
  <c r="Y221" i="9"/>
  <c r="W222" i="9"/>
  <c r="X222" i="9"/>
  <c r="Y222" i="9"/>
  <c r="W223" i="9"/>
  <c r="X223" i="9"/>
  <c r="Y223" i="9"/>
  <c r="W224" i="9"/>
  <c r="X224" i="9"/>
  <c r="Y224" i="9"/>
  <c r="W225" i="9"/>
  <c r="X225" i="9"/>
  <c r="Y225" i="9"/>
  <c r="W226" i="9"/>
  <c r="X226" i="9"/>
  <c r="Y226" i="9"/>
  <c r="W227" i="9"/>
  <c r="X227" i="9"/>
  <c r="Y227" i="9"/>
  <c r="W228" i="9"/>
  <c r="X228" i="9"/>
  <c r="Y228" i="9"/>
  <c r="W229" i="9"/>
  <c r="X229" i="9"/>
  <c r="Y229" i="9"/>
  <c r="W230" i="9"/>
  <c r="X230" i="9"/>
  <c r="Y230" i="9"/>
  <c r="W231" i="9"/>
  <c r="X231" i="9"/>
  <c r="Y231" i="9"/>
  <c r="W232" i="9"/>
  <c r="X232" i="9"/>
  <c r="Y232" i="9"/>
  <c r="W233" i="9"/>
  <c r="X233" i="9"/>
  <c r="Y233" i="9"/>
  <c r="W234" i="9"/>
  <c r="X234" i="9"/>
  <c r="Y234" i="9"/>
  <c r="W235" i="9"/>
  <c r="X235" i="9"/>
  <c r="Y235" i="9"/>
  <c r="W236" i="9"/>
  <c r="X236" i="9"/>
  <c r="Y236" i="9"/>
  <c r="W237" i="9"/>
  <c r="X237" i="9"/>
  <c r="Y237" i="9"/>
  <c r="W238" i="9"/>
  <c r="X238" i="9"/>
  <c r="Y238" i="9"/>
  <c r="W239" i="9"/>
  <c r="X239" i="9"/>
  <c r="Y239" i="9"/>
  <c r="W240" i="9"/>
  <c r="X240" i="9"/>
  <c r="Y240" i="9"/>
  <c r="W241" i="9"/>
  <c r="X241" i="9"/>
  <c r="Y241" i="9"/>
  <c r="W242" i="9"/>
  <c r="X242" i="9"/>
  <c r="Y242" i="9"/>
  <c r="W243" i="9"/>
  <c r="X243" i="9"/>
  <c r="Y243" i="9"/>
  <c r="W244" i="9"/>
  <c r="X244" i="9"/>
  <c r="Y244" i="9"/>
  <c r="W245" i="9"/>
  <c r="X245" i="9"/>
  <c r="Y245" i="9"/>
  <c r="W246" i="9"/>
  <c r="X246" i="9"/>
  <c r="Y246" i="9"/>
  <c r="W247" i="9"/>
  <c r="X247" i="9"/>
  <c r="Y247" i="9"/>
  <c r="W248" i="9"/>
  <c r="X248" i="9"/>
  <c r="Y248" i="9"/>
  <c r="W249" i="9"/>
  <c r="X249" i="9"/>
  <c r="Y249" i="9"/>
  <c r="W250" i="9"/>
  <c r="X250" i="9"/>
  <c r="Y250" i="9"/>
  <c r="W251" i="9"/>
  <c r="X251" i="9"/>
  <c r="Y251" i="9"/>
  <c r="W252" i="9"/>
  <c r="X252" i="9"/>
  <c r="Y252" i="9"/>
  <c r="W253" i="9"/>
  <c r="X253" i="9"/>
  <c r="Y253" i="9"/>
  <c r="W254" i="9"/>
  <c r="X254" i="9"/>
  <c r="Y254" i="9"/>
  <c r="W255" i="9"/>
  <c r="X255" i="9"/>
  <c r="Y255" i="9"/>
  <c r="W256" i="9"/>
  <c r="X256" i="9"/>
  <c r="Y256" i="9"/>
  <c r="W257" i="9"/>
  <c r="X257" i="9"/>
  <c r="Y257" i="9"/>
  <c r="W258" i="9"/>
  <c r="X258" i="9"/>
  <c r="Y258" i="9"/>
  <c r="W259" i="9"/>
  <c r="X259" i="9"/>
  <c r="Y259" i="9"/>
  <c r="W260" i="9"/>
  <c r="X260" i="9"/>
  <c r="Y260" i="9"/>
  <c r="W261" i="9"/>
  <c r="X261" i="9"/>
  <c r="Y261" i="9"/>
  <c r="W262" i="9"/>
  <c r="X262" i="9"/>
  <c r="Y262" i="9"/>
  <c r="W263" i="9"/>
  <c r="X263" i="9"/>
  <c r="Y263" i="9"/>
  <c r="W264" i="9"/>
  <c r="X264" i="9"/>
  <c r="Y264" i="9"/>
  <c r="W265" i="9"/>
  <c r="X265" i="9"/>
  <c r="Y265" i="9"/>
  <c r="W266" i="9"/>
  <c r="X266" i="9"/>
  <c r="Y266" i="9"/>
  <c r="W267" i="9"/>
  <c r="X267" i="9"/>
  <c r="Y267" i="9"/>
  <c r="W268" i="9"/>
  <c r="X268" i="9"/>
  <c r="Y268" i="9"/>
  <c r="W269" i="9"/>
  <c r="X269" i="9"/>
  <c r="Y269" i="9"/>
  <c r="W270" i="9"/>
  <c r="X270" i="9"/>
  <c r="Y270" i="9"/>
  <c r="W271" i="9"/>
  <c r="X271" i="9"/>
  <c r="Y271" i="9"/>
  <c r="W272" i="9"/>
  <c r="X272" i="9"/>
  <c r="Y272" i="9"/>
  <c r="W273" i="9"/>
  <c r="X273" i="9"/>
  <c r="Y273" i="9"/>
  <c r="W274" i="9"/>
  <c r="X274" i="9"/>
  <c r="Y274" i="9"/>
  <c r="W275" i="9"/>
  <c r="X275" i="9"/>
  <c r="Y275" i="9"/>
  <c r="W276" i="9"/>
  <c r="X276" i="9"/>
  <c r="Y276" i="9"/>
  <c r="W277" i="9"/>
  <c r="X277" i="9"/>
  <c r="Y277" i="9"/>
  <c r="W278" i="9"/>
  <c r="X278" i="9"/>
  <c r="Y278" i="9"/>
  <c r="W279" i="9"/>
  <c r="X279" i="9"/>
  <c r="Y279" i="9"/>
  <c r="W280" i="9"/>
  <c r="X280" i="9"/>
  <c r="Y280" i="9"/>
  <c r="W281" i="9"/>
  <c r="X281" i="9"/>
  <c r="Y281" i="9"/>
  <c r="W282" i="9"/>
  <c r="X282" i="9"/>
  <c r="Y282" i="9"/>
  <c r="W283" i="9"/>
  <c r="X283" i="9"/>
  <c r="Y283" i="9"/>
  <c r="W284" i="9"/>
  <c r="X284" i="9"/>
  <c r="Y284" i="9"/>
  <c r="W285" i="9"/>
  <c r="X285" i="9"/>
  <c r="Y285" i="9"/>
  <c r="W286" i="9"/>
  <c r="X286" i="9"/>
  <c r="Y286" i="9"/>
  <c r="W287" i="9"/>
  <c r="X287" i="9"/>
  <c r="Y287" i="9"/>
  <c r="W288" i="9"/>
  <c r="X288" i="9"/>
  <c r="Y288" i="9"/>
  <c r="W289" i="9"/>
  <c r="X289" i="9"/>
  <c r="Y289" i="9"/>
  <c r="W290" i="9"/>
  <c r="X290" i="9"/>
  <c r="Y290" i="9"/>
  <c r="W291" i="9"/>
  <c r="X291" i="9"/>
  <c r="Y291" i="9"/>
  <c r="W292" i="9"/>
  <c r="X292" i="9"/>
  <c r="Y292" i="9"/>
  <c r="W293" i="9"/>
  <c r="X293" i="9"/>
  <c r="Y293" i="9"/>
  <c r="W294" i="9"/>
  <c r="X294" i="9"/>
  <c r="Y294" i="9"/>
  <c r="W295" i="9"/>
  <c r="X295" i="9"/>
  <c r="Y295" i="9"/>
  <c r="W296" i="9"/>
  <c r="X296" i="9"/>
  <c r="Y296" i="9"/>
  <c r="W297" i="9"/>
  <c r="X297" i="9"/>
  <c r="Y297" i="9"/>
  <c r="W298" i="9"/>
  <c r="X298" i="9"/>
  <c r="Y298" i="9"/>
  <c r="W299" i="9"/>
  <c r="X299" i="9"/>
  <c r="Y299" i="9"/>
  <c r="W300" i="9"/>
  <c r="X300" i="9"/>
  <c r="Y300" i="9"/>
  <c r="W301" i="9"/>
  <c r="X301" i="9"/>
  <c r="Y301" i="9"/>
  <c r="W302" i="9"/>
  <c r="X302" i="9"/>
  <c r="Y302" i="9"/>
  <c r="W303" i="9"/>
  <c r="X303" i="9"/>
  <c r="Y303" i="9"/>
  <c r="W304" i="9"/>
  <c r="X304" i="9"/>
  <c r="Y304" i="9"/>
  <c r="W305" i="9"/>
  <c r="X305" i="9"/>
  <c r="Y305" i="9"/>
  <c r="W306" i="9"/>
  <c r="X306" i="9"/>
  <c r="Y306" i="9"/>
  <c r="W307" i="9"/>
  <c r="X307" i="9"/>
  <c r="Y307" i="9"/>
  <c r="W308" i="9"/>
  <c r="X308" i="9"/>
  <c r="Y308" i="9"/>
  <c r="W309" i="9"/>
  <c r="X309" i="9"/>
  <c r="Y309" i="9"/>
  <c r="W310" i="9"/>
  <c r="X310" i="9"/>
  <c r="Y310" i="9"/>
  <c r="W311" i="9"/>
  <c r="X311" i="9"/>
  <c r="Y311" i="9"/>
  <c r="W312" i="9"/>
  <c r="X312" i="9"/>
  <c r="Y312" i="9"/>
  <c r="W313" i="9"/>
  <c r="X313" i="9"/>
  <c r="Y313" i="9"/>
  <c r="W314" i="9"/>
  <c r="X314" i="9"/>
  <c r="Y314" i="9"/>
  <c r="W315" i="9"/>
  <c r="X315" i="9"/>
  <c r="Y315" i="9"/>
  <c r="W316" i="9"/>
  <c r="X316" i="9"/>
  <c r="Y316" i="9"/>
  <c r="W317" i="9"/>
  <c r="X317" i="9"/>
  <c r="Y317" i="9"/>
  <c r="W318" i="9"/>
  <c r="X318" i="9"/>
  <c r="Y318" i="9"/>
  <c r="W319" i="9"/>
  <c r="X319" i="9"/>
  <c r="Y319" i="9"/>
  <c r="W320" i="9"/>
  <c r="X320" i="9"/>
  <c r="Y320" i="9"/>
  <c r="W321" i="9"/>
  <c r="X321" i="9"/>
  <c r="Y321" i="9"/>
  <c r="W322" i="9"/>
  <c r="X322" i="9"/>
  <c r="Y322" i="9"/>
  <c r="W323" i="9"/>
  <c r="X323" i="9"/>
  <c r="Y323" i="9"/>
  <c r="W324" i="9"/>
  <c r="X324" i="9"/>
  <c r="Y324" i="9"/>
  <c r="W325" i="9"/>
  <c r="X325" i="9"/>
  <c r="Y325" i="9"/>
  <c r="W326" i="9"/>
  <c r="X326" i="9"/>
  <c r="Y326" i="9"/>
  <c r="W327" i="9"/>
  <c r="X327" i="9"/>
  <c r="Y327" i="9"/>
  <c r="W328" i="9"/>
  <c r="X328" i="9"/>
  <c r="Y328" i="9"/>
  <c r="W329" i="9"/>
  <c r="X329" i="9"/>
  <c r="Y329" i="9"/>
  <c r="W330" i="9"/>
  <c r="X330" i="9"/>
  <c r="Y330" i="9"/>
  <c r="W331" i="9"/>
  <c r="X331" i="9"/>
  <c r="Y331" i="9"/>
  <c r="W332" i="9"/>
  <c r="X332" i="9"/>
  <c r="Y332" i="9"/>
  <c r="W333" i="9"/>
  <c r="X333" i="9"/>
  <c r="Y333" i="9"/>
  <c r="W334" i="9"/>
  <c r="X334" i="9"/>
  <c r="Y334" i="9"/>
  <c r="W335" i="9"/>
  <c r="X335" i="9"/>
  <c r="Y335" i="9"/>
  <c r="W336" i="9"/>
  <c r="X336" i="9"/>
  <c r="Y336" i="9"/>
  <c r="W337" i="9"/>
  <c r="X337" i="9"/>
  <c r="Y337" i="9"/>
  <c r="W338" i="9"/>
  <c r="X338" i="9"/>
  <c r="Y338" i="9"/>
  <c r="W339" i="9"/>
  <c r="X339" i="9"/>
  <c r="Y339" i="9"/>
  <c r="W340" i="9"/>
  <c r="X340" i="9"/>
  <c r="Y340" i="9"/>
  <c r="W341" i="9"/>
  <c r="X341" i="9"/>
  <c r="Y341" i="9"/>
  <c r="W342" i="9"/>
  <c r="X342" i="9"/>
  <c r="Y342" i="9"/>
  <c r="W343" i="9"/>
  <c r="X343" i="9"/>
  <c r="Y343" i="9"/>
  <c r="W344" i="9"/>
  <c r="X344" i="9"/>
  <c r="Y344" i="9"/>
  <c r="W345" i="9"/>
  <c r="X345" i="9"/>
  <c r="Y345" i="9"/>
  <c r="W346" i="9"/>
  <c r="X346" i="9"/>
  <c r="Y346" i="9"/>
  <c r="W347" i="9"/>
  <c r="X347" i="9"/>
  <c r="Y347" i="9"/>
  <c r="W348" i="9"/>
  <c r="X348" i="9"/>
  <c r="Y348" i="9"/>
  <c r="W349" i="9"/>
  <c r="X349" i="9"/>
  <c r="Y349" i="9"/>
  <c r="W350" i="9"/>
  <c r="X350" i="9"/>
  <c r="Y350" i="9"/>
  <c r="W351" i="9"/>
  <c r="X351" i="9"/>
  <c r="Y351" i="9"/>
  <c r="W352" i="9"/>
  <c r="X352" i="9"/>
  <c r="Y352" i="9"/>
  <c r="W353" i="9"/>
  <c r="X353" i="9"/>
  <c r="Y353" i="9"/>
  <c r="W354" i="9"/>
  <c r="X354" i="9"/>
  <c r="Y354" i="9"/>
  <c r="W355" i="9"/>
  <c r="X355" i="9"/>
  <c r="Y355" i="9"/>
  <c r="W356" i="9"/>
  <c r="X356" i="9"/>
  <c r="Y356" i="9"/>
  <c r="W357" i="9"/>
  <c r="X357" i="9"/>
  <c r="Y357" i="9"/>
  <c r="W358" i="9"/>
  <c r="X358" i="9"/>
  <c r="Y358" i="9"/>
  <c r="W359" i="9"/>
  <c r="X359" i="9"/>
  <c r="Y359" i="9"/>
  <c r="W360" i="9"/>
  <c r="X360" i="9"/>
  <c r="Y360" i="9"/>
  <c r="W361" i="9"/>
  <c r="X361" i="9"/>
  <c r="Y361" i="9"/>
  <c r="W362" i="9"/>
  <c r="X362" i="9"/>
  <c r="Y362" i="9"/>
  <c r="W363" i="9"/>
  <c r="X363" i="9"/>
  <c r="Y363" i="9"/>
  <c r="W364" i="9"/>
  <c r="X364" i="9"/>
  <c r="Y364" i="9"/>
  <c r="W365" i="9"/>
  <c r="X365" i="9"/>
  <c r="Y365" i="9"/>
  <c r="W366" i="9"/>
  <c r="X366" i="9"/>
  <c r="Y366" i="9"/>
  <c r="W367" i="9"/>
  <c r="X367" i="9"/>
  <c r="Y367" i="9"/>
  <c r="W368" i="9"/>
  <c r="X368" i="9"/>
  <c r="Y368" i="9"/>
  <c r="W369" i="9"/>
  <c r="X369" i="9"/>
  <c r="Y369" i="9"/>
  <c r="W370" i="9"/>
  <c r="X370" i="9"/>
  <c r="Y370" i="9"/>
  <c r="W371" i="9"/>
  <c r="X371" i="9"/>
  <c r="Y371" i="9"/>
  <c r="W372" i="9"/>
  <c r="X372" i="9"/>
  <c r="Y372" i="9"/>
  <c r="W373" i="9"/>
  <c r="X373" i="9"/>
  <c r="Y373" i="9"/>
  <c r="W374" i="9"/>
  <c r="X374" i="9"/>
  <c r="Y374" i="9"/>
  <c r="W375" i="9"/>
  <c r="X375" i="9"/>
  <c r="Y375" i="9"/>
  <c r="W376" i="9"/>
  <c r="X376" i="9"/>
  <c r="Y376" i="9"/>
  <c r="W377" i="9"/>
  <c r="X377" i="9"/>
  <c r="Y377" i="9"/>
  <c r="W378" i="9"/>
  <c r="X378" i="9"/>
  <c r="Y378" i="9"/>
  <c r="W379" i="9"/>
  <c r="X379" i="9"/>
  <c r="Y379" i="9"/>
  <c r="W380" i="9"/>
  <c r="X380" i="9"/>
  <c r="Y380" i="9"/>
  <c r="W381" i="9"/>
  <c r="X381" i="9"/>
  <c r="Y381" i="9"/>
  <c r="W382" i="9"/>
  <c r="X382" i="9"/>
  <c r="Y382" i="9"/>
  <c r="W383" i="9"/>
  <c r="X383" i="9"/>
  <c r="Y383" i="9"/>
  <c r="W384" i="9"/>
  <c r="X384" i="9"/>
  <c r="Y384" i="9"/>
  <c r="W385" i="9"/>
  <c r="X385" i="9"/>
  <c r="Y385" i="9"/>
  <c r="W386" i="9"/>
  <c r="X386" i="9"/>
  <c r="Y386" i="9"/>
  <c r="W387" i="9"/>
  <c r="X387" i="9"/>
  <c r="Y387" i="9"/>
  <c r="W388" i="9"/>
  <c r="X388" i="9"/>
  <c r="Y388" i="9"/>
  <c r="W389" i="9"/>
  <c r="X389" i="9"/>
  <c r="Y389" i="9"/>
  <c r="W390" i="9"/>
  <c r="X390" i="9"/>
  <c r="Y390" i="9"/>
  <c r="W391" i="9"/>
  <c r="X391" i="9"/>
  <c r="Y391" i="9"/>
  <c r="W392" i="9"/>
  <c r="X392" i="9"/>
  <c r="Y392" i="9"/>
  <c r="W393" i="9"/>
  <c r="X393" i="9"/>
  <c r="Y393" i="9"/>
  <c r="W394" i="9"/>
  <c r="X394" i="9"/>
  <c r="Y394" i="9"/>
  <c r="W395" i="9"/>
  <c r="X395" i="9"/>
  <c r="Y395" i="9"/>
  <c r="W396" i="9"/>
  <c r="X396" i="9"/>
  <c r="Y396" i="9"/>
  <c r="W397" i="9"/>
  <c r="X397" i="9"/>
  <c r="Y397" i="9"/>
  <c r="W398" i="9"/>
  <c r="X398" i="9"/>
  <c r="Y398" i="9"/>
  <c r="W399" i="9"/>
  <c r="X399" i="9"/>
  <c r="Y399" i="9"/>
  <c r="W400" i="9"/>
  <c r="X400" i="9"/>
  <c r="Y400" i="9"/>
  <c r="W401" i="9"/>
  <c r="X401" i="9"/>
  <c r="Y401" i="9"/>
  <c r="W402" i="9"/>
  <c r="X402" i="9"/>
  <c r="Y402" i="9"/>
  <c r="W403" i="9"/>
  <c r="X403" i="9"/>
  <c r="Y403" i="9"/>
  <c r="W404" i="9"/>
  <c r="X404" i="9"/>
  <c r="Y404" i="9"/>
  <c r="W405" i="9"/>
  <c r="X405" i="9"/>
  <c r="Y405" i="9"/>
  <c r="W406" i="9"/>
  <c r="X406" i="9"/>
  <c r="Y406" i="9"/>
  <c r="W407" i="9"/>
  <c r="X407" i="9"/>
  <c r="Y407" i="9"/>
  <c r="W408" i="9"/>
  <c r="X408" i="9"/>
  <c r="Y408" i="9"/>
  <c r="W409" i="9"/>
  <c r="X409" i="9"/>
  <c r="Y409" i="9"/>
  <c r="W410" i="9"/>
  <c r="X410" i="9"/>
  <c r="Y410" i="9"/>
  <c r="W411" i="9"/>
  <c r="X411" i="9"/>
  <c r="Y411" i="9"/>
  <c r="W412" i="9"/>
  <c r="X412" i="9"/>
  <c r="Y412" i="9"/>
  <c r="W413" i="9"/>
  <c r="X413" i="9"/>
  <c r="Y413" i="9"/>
  <c r="W414" i="9"/>
  <c r="X414" i="9"/>
  <c r="Y414" i="9"/>
  <c r="W415" i="9"/>
  <c r="X415" i="9"/>
  <c r="Y415" i="9"/>
  <c r="W416" i="9"/>
  <c r="X416" i="9"/>
  <c r="Y416" i="9"/>
  <c r="W417" i="9"/>
  <c r="X417" i="9"/>
  <c r="Y417" i="9"/>
  <c r="W418" i="9"/>
  <c r="X418" i="9"/>
  <c r="Y418" i="9"/>
  <c r="W419" i="9"/>
  <c r="X419" i="9"/>
  <c r="Y419" i="9"/>
  <c r="W420" i="9"/>
  <c r="X420" i="9"/>
  <c r="Y420" i="9"/>
  <c r="W421" i="9"/>
  <c r="X421" i="9"/>
  <c r="Y421" i="9"/>
  <c r="W422" i="9"/>
  <c r="X422" i="9"/>
  <c r="Y422" i="9"/>
  <c r="W423" i="9"/>
  <c r="X423" i="9"/>
  <c r="Y423" i="9"/>
  <c r="W424" i="9"/>
  <c r="X424" i="9"/>
  <c r="Y424" i="9"/>
  <c r="W425" i="9"/>
  <c r="X425" i="9"/>
  <c r="Y425" i="9"/>
  <c r="W426" i="9"/>
  <c r="X426" i="9"/>
  <c r="Y426" i="9"/>
  <c r="W427" i="9"/>
  <c r="X427" i="9"/>
  <c r="Y427" i="9"/>
  <c r="W428" i="9"/>
  <c r="X428" i="9"/>
  <c r="Y428" i="9"/>
  <c r="W429" i="9"/>
  <c r="X429" i="9"/>
  <c r="Y429" i="9"/>
  <c r="W430" i="9"/>
  <c r="X430" i="9"/>
  <c r="Y430" i="9"/>
  <c r="W431" i="9"/>
  <c r="X431" i="9"/>
  <c r="Y431" i="9"/>
  <c r="W432" i="9"/>
  <c r="X432" i="9"/>
  <c r="Y432" i="9"/>
  <c r="W433" i="9"/>
  <c r="X433" i="9"/>
  <c r="Y433" i="9"/>
  <c r="W434" i="9"/>
  <c r="X434" i="9"/>
  <c r="Y434" i="9"/>
  <c r="W435" i="9"/>
  <c r="X435" i="9"/>
  <c r="Y435" i="9"/>
  <c r="W436" i="9"/>
  <c r="X436" i="9"/>
  <c r="Y436" i="9"/>
  <c r="W437" i="9"/>
  <c r="X437" i="9"/>
  <c r="Y437" i="9"/>
  <c r="W438" i="9"/>
  <c r="X438" i="9"/>
  <c r="Y438" i="9"/>
  <c r="W439" i="9"/>
  <c r="X439" i="9"/>
  <c r="Y439" i="9"/>
  <c r="W440" i="9"/>
  <c r="X440" i="9"/>
  <c r="Y440" i="9"/>
  <c r="W441" i="9"/>
  <c r="X441" i="9"/>
  <c r="Y441" i="9"/>
  <c r="W442" i="9"/>
  <c r="X442" i="9"/>
  <c r="Y442" i="9"/>
  <c r="W443" i="9"/>
  <c r="X443" i="9"/>
  <c r="Y443" i="9"/>
  <c r="W444" i="9"/>
  <c r="X444" i="9"/>
  <c r="Y444" i="9"/>
  <c r="W445" i="9"/>
  <c r="X445" i="9"/>
  <c r="Y445" i="9"/>
  <c r="W446" i="9"/>
  <c r="X446" i="9"/>
  <c r="Y446" i="9"/>
  <c r="W447" i="9"/>
  <c r="X447" i="9"/>
  <c r="Y447" i="9"/>
  <c r="W448" i="9"/>
  <c r="X448" i="9"/>
  <c r="Y448" i="9"/>
  <c r="W449" i="9"/>
  <c r="X449" i="9"/>
  <c r="Y449" i="9"/>
  <c r="W450" i="9"/>
  <c r="X450" i="9"/>
  <c r="Y450" i="9"/>
  <c r="W451" i="9"/>
  <c r="X451" i="9"/>
  <c r="Y451" i="9"/>
  <c r="W452" i="9"/>
  <c r="X452" i="9"/>
  <c r="Y452" i="9"/>
  <c r="W453" i="9"/>
  <c r="X453" i="9"/>
  <c r="Y453" i="9"/>
  <c r="W454" i="9"/>
  <c r="X454" i="9"/>
  <c r="Y454" i="9"/>
  <c r="W455" i="9"/>
  <c r="X455" i="9"/>
  <c r="Y455" i="9"/>
  <c r="W456" i="9"/>
  <c r="X456" i="9"/>
  <c r="Y456" i="9"/>
  <c r="W457" i="9"/>
  <c r="X457" i="9"/>
  <c r="Y457" i="9"/>
  <c r="W458" i="9"/>
  <c r="X458" i="9"/>
  <c r="Y458" i="9"/>
  <c r="W459" i="9"/>
  <c r="X459" i="9"/>
  <c r="Y459" i="9"/>
  <c r="W460" i="9"/>
  <c r="X460" i="9"/>
  <c r="Y460" i="9"/>
  <c r="W461" i="9"/>
  <c r="X461" i="9"/>
  <c r="Y461" i="9"/>
  <c r="W462" i="9"/>
  <c r="X462" i="9"/>
  <c r="Y462" i="9"/>
  <c r="W463" i="9"/>
  <c r="X463" i="9"/>
  <c r="Y463" i="9"/>
  <c r="W464" i="9"/>
  <c r="X464" i="9"/>
  <c r="Y464" i="9"/>
  <c r="W465" i="9"/>
  <c r="X465" i="9"/>
  <c r="Y465" i="9"/>
  <c r="W466" i="9"/>
  <c r="X466" i="9"/>
  <c r="Y466" i="9"/>
  <c r="W467" i="9"/>
  <c r="X467" i="9"/>
  <c r="Y467" i="9"/>
  <c r="W468" i="9"/>
  <c r="X468" i="9"/>
  <c r="Y468" i="9"/>
  <c r="W469" i="9"/>
  <c r="X469" i="9"/>
  <c r="Y469" i="9"/>
  <c r="W470" i="9"/>
  <c r="X470" i="9"/>
  <c r="Y470" i="9"/>
  <c r="W471" i="9"/>
  <c r="X471" i="9"/>
  <c r="Y471" i="9"/>
  <c r="W472" i="9"/>
  <c r="X472" i="9"/>
  <c r="Y472" i="9"/>
  <c r="W473" i="9"/>
  <c r="X473" i="9"/>
  <c r="Y473" i="9"/>
  <c r="W474" i="9"/>
  <c r="X474" i="9"/>
  <c r="Y474" i="9"/>
  <c r="W475" i="9"/>
  <c r="X475" i="9"/>
  <c r="Y475" i="9"/>
  <c r="W476" i="9"/>
  <c r="X476" i="9"/>
  <c r="Y476" i="9"/>
  <c r="W477" i="9"/>
  <c r="X477" i="9"/>
  <c r="Y477" i="9"/>
  <c r="W478" i="9"/>
  <c r="X478" i="9"/>
  <c r="Y478" i="9"/>
  <c r="W479" i="9"/>
  <c r="X479" i="9"/>
  <c r="Y479" i="9"/>
  <c r="W480" i="9"/>
  <c r="X480" i="9"/>
  <c r="Y480" i="9"/>
  <c r="W481" i="9"/>
  <c r="X481" i="9"/>
  <c r="Y481" i="9"/>
  <c r="W482" i="9"/>
  <c r="X482" i="9"/>
  <c r="Y482" i="9"/>
  <c r="W483" i="9"/>
  <c r="X483" i="9"/>
  <c r="Y483" i="9"/>
  <c r="W484" i="9"/>
  <c r="X484" i="9"/>
  <c r="Y484" i="9"/>
  <c r="W485" i="9"/>
  <c r="X485" i="9"/>
  <c r="Y485" i="9"/>
  <c r="W486" i="9"/>
  <c r="X486" i="9"/>
  <c r="Y486" i="9"/>
  <c r="W487" i="9"/>
  <c r="X487" i="9"/>
  <c r="Y487" i="9"/>
  <c r="W488" i="9"/>
  <c r="X488" i="9"/>
  <c r="Y488" i="9"/>
  <c r="W489" i="9"/>
  <c r="X489" i="9"/>
  <c r="Y489" i="9"/>
  <c r="W490" i="9"/>
  <c r="X490" i="9"/>
  <c r="Y490" i="9"/>
  <c r="W491" i="9"/>
  <c r="X491" i="9"/>
  <c r="Y491" i="9"/>
  <c r="W492" i="9"/>
  <c r="X492" i="9"/>
  <c r="Y492" i="9"/>
  <c r="W493" i="9"/>
  <c r="X493" i="9"/>
  <c r="Y493" i="9"/>
  <c r="W494" i="9"/>
  <c r="X494" i="9"/>
  <c r="Y494" i="9"/>
  <c r="W495" i="9"/>
  <c r="X495" i="9"/>
  <c r="Y495" i="9"/>
  <c r="W496" i="9"/>
  <c r="X496" i="9"/>
  <c r="Y496" i="9"/>
  <c r="W497" i="9"/>
  <c r="X497" i="9"/>
  <c r="Y497" i="9"/>
  <c r="W498" i="9"/>
  <c r="X498" i="9"/>
  <c r="Y498" i="9"/>
  <c r="W499" i="9"/>
  <c r="X499" i="9"/>
  <c r="Y499" i="9"/>
  <c r="W500" i="9"/>
  <c r="X500" i="9"/>
  <c r="Y500" i="9"/>
  <c r="W501" i="9"/>
  <c r="X501" i="9"/>
  <c r="Y501" i="9"/>
  <c r="W502" i="9"/>
  <c r="X502" i="9"/>
  <c r="Y502" i="9"/>
  <c r="W503" i="9"/>
  <c r="X503" i="9"/>
  <c r="Y503" i="9"/>
  <c r="W504" i="9"/>
  <c r="X504" i="9"/>
  <c r="Y504" i="9"/>
  <c r="W505" i="9"/>
  <c r="X505" i="9"/>
  <c r="Y505" i="9"/>
  <c r="W506" i="9"/>
  <c r="X506" i="9"/>
  <c r="Y506" i="9"/>
  <c r="W507" i="9"/>
  <c r="X507" i="9"/>
  <c r="Y507" i="9"/>
  <c r="W508" i="9"/>
  <c r="X508" i="9"/>
  <c r="Y508" i="9"/>
  <c r="W509" i="9"/>
  <c r="X509" i="9"/>
  <c r="Y509" i="9"/>
  <c r="W510" i="9"/>
  <c r="X510" i="9"/>
  <c r="Y510" i="9"/>
  <c r="W511" i="9"/>
  <c r="X511" i="9"/>
  <c r="Y511" i="9"/>
  <c r="W512" i="9"/>
  <c r="X512" i="9"/>
  <c r="Y512" i="9"/>
  <c r="W513" i="9"/>
  <c r="X513" i="9"/>
  <c r="Y513" i="9"/>
  <c r="W514" i="9"/>
  <c r="X514" i="9"/>
  <c r="Y514" i="9"/>
  <c r="W515" i="9"/>
  <c r="X515" i="9"/>
  <c r="Y515" i="9"/>
  <c r="W516" i="9"/>
  <c r="X516" i="9"/>
  <c r="Y516" i="9"/>
  <c r="W517" i="9"/>
  <c r="X517" i="9"/>
  <c r="Y517" i="9"/>
  <c r="W518" i="9"/>
  <c r="X518" i="9"/>
  <c r="Y518" i="9"/>
  <c r="W519" i="9"/>
  <c r="X519" i="9"/>
  <c r="Y519" i="9"/>
  <c r="W520" i="9"/>
  <c r="X520" i="9"/>
  <c r="Y520" i="9"/>
  <c r="W521" i="9"/>
  <c r="X521" i="9"/>
  <c r="Y521" i="9"/>
  <c r="W522" i="9"/>
  <c r="X522" i="9"/>
  <c r="Y522" i="9"/>
  <c r="W523" i="9"/>
  <c r="X523" i="9"/>
  <c r="Y523" i="9"/>
  <c r="W524" i="9"/>
  <c r="X524" i="9"/>
  <c r="Y524" i="9"/>
  <c r="W525" i="9"/>
  <c r="X525" i="9"/>
  <c r="Y525" i="9"/>
  <c r="W526" i="9"/>
  <c r="X526" i="9"/>
  <c r="Y526" i="9"/>
  <c r="W527" i="9"/>
  <c r="X527" i="9"/>
  <c r="Y527" i="9"/>
  <c r="W528" i="9"/>
  <c r="X528" i="9"/>
  <c r="Y528" i="9"/>
  <c r="W529" i="9"/>
  <c r="X529" i="9"/>
  <c r="Y529" i="9"/>
  <c r="W530" i="9"/>
  <c r="X530" i="9"/>
  <c r="Y530" i="9"/>
  <c r="W531" i="9"/>
  <c r="X531" i="9"/>
  <c r="Y531" i="9"/>
  <c r="W532" i="9"/>
  <c r="X532" i="9"/>
  <c r="Y532" i="9"/>
  <c r="W533" i="9"/>
  <c r="X533" i="9"/>
  <c r="Y533" i="9"/>
  <c r="W534" i="9"/>
  <c r="X534" i="9"/>
  <c r="Y534" i="9"/>
  <c r="W535" i="9"/>
  <c r="X535" i="9"/>
  <c r="Y535" i="9"/>
  <c r="W536" i="9"/>
  <c r="X536" i="9"/>
  <c r="Y536" i="9"/>
  <c r="W537" i="9"/>
  <c r="X537" i="9"/>
  <c r="Y537" i="9"/>
  <c r="W538" i="9"/>
  <c r="X538" i="9"/>
  <c r="Y538" i="9"/>
  <c r="W539" i="9"/>
  <c r="X539" i="9"/>
  <c r="Y539" i="9"/>
  <c r="W540" i="9"/>
  <c r="X540" i="9"/>
  <c r="Y540" i="9"/>
  <c r="W541" i="9"/>
  <c r="X541" i="9"/>
  <c r="Y541" i="9"/>
  <c r="W542" i="9"/>
  <c r="X542" i="9"/>
  <c r="Y542" i="9"/>
  <c r="W543" i="9"/>
  <c r="X543" i="9"/>
  <c r="Y543" i="9"/>
  <c r="W544" i="9"/>
  <c r="X544" i="9"/>
  <c r="Y544" i="9"/>
  <c r="W545" i="9"/>
  <c r="X545" i="9"/>
  <c r="Y545" i="9"/>
  <c r="W546" i="9"/>
  <c r="X546" i="9"/>
  <c r="Y546" i="9"/>
  <c r="W547" i="9"/>
  <c r="X547" i="9"/>
  <c r="Y547" i="9"/>
  <c r="W548" i="9"/>
  <c r="X548" i="9"/>
  <c r="Y548" i="9"/>
  <c r="W549" i="9"/>
  <c r="X549" i="9"/>
  <c r="Y549" i="9"/>
  <c r="W550" i="9"/>
  <c r="X550" i="9"/>
  <c r="Y550" i="9"/>
  <c r="W551" i="9"/>
  <c r="X551" i="9"/>
  <c r="Y551" i="9"/>
  <c r="W552" i="9"/>
  <c r="X552" i="9"/>
  <c r="Y552" i="9"/>
  <c r="W553" i="9"/>
  <c r="X553" i="9"/>
  <c r="Y553" i="9"/>
  <c r="W554" i="9"/>
  <c r="X554" i="9"/>
  <c r="Y554" i="9"/>
  <c r="W555" i="9"/>
  <c r="X555" i="9"/>
  <c r="Y555" i="9"/>
  <c r="W556" i="9"/>
  <c r="X556" i="9"/>
  <c r="Y556" i="9"/>
  <c r="W557" i="9"/>
  <c r="X557" i="9"/>
  <c r="Y557" i="9"/>
  <c r="W558" i="9"/>
  <c r="X558" i="9"/>
  <c r="Y558" i="9"/>
  <c r="W559" i="9"/>
  <c r="X559" i="9"/>
  <c r="Y559" i="9"/>
  <c r="W560" i="9"/>
  <c r="X560" i="9"/>
  <c r="Y560" i="9"/>
  <c r="W561" i="9"/>
  <c r="X561" i="9"/>
  <c r="Y561" i="9"/>
  <c r="W562" i="9"/>
  <c r="X562" i="9"/>
  <c r="Y562" i="9"/>
  <c r="W563" i="9"/>
  <c r="X563" i="9"/>
  <c r="Y563" i="9"/>
  <c r="W564" i="9"/>
  <c r="X564" i="9"/>
  <c r="Y564" i="9"/>
  <c r="W565" i="9"/>
  <c r="X565" i="9"/>
  <c r="Y565" i="9"/>
  <c r="W566" i="9"/>
  <c r="X566" i="9"/>
  <c r="Y566" i="9"/>
  <c r="W567" i="9"/>
  <c r="X567" i="9"/>
  <c r="Y567" i="9"/>
  <c r="W568" i="9"/>
  <c r="X568" i="9"/>
  <c r="Y568" i="9"/>
  <c r="W569" i="9"/>
  <c r="X569" i="9"/>
  <c r="Y569" i="9"/>
  <c r="W570" i="9"/>
  <c r="X570" i="9"/>
  <c r="Y570" i="9"/>
  <c r="W571" i="9"/>
  <c r="X571" i="9"/>
  <c r="Y571" i="9"/>
  <c r="W572" i="9"/>
  <c r="X572" i="9"/>
  <c r="Y572" i="9"/>
  <c r="W573" i="9"/>
  <c r="X573" i="9"/>
  <c r="Y573" i="9"/>
  <c r="W574" i="9"/>
  <c r="X574" i="9"/>
  <c r="Y574" i="9"/>
  <c r="W575" i="9"/>
  <c r="X575" i="9"/>
  <c r="Y575" i="9"/>
  <c r="W576" i="9"/>
  <c r="X576" i="9"/>
  <c r="Y576" i="9"/>
  <c r="W577" i="9"/>
  <c r="X577" i="9"/>
  <c r="Y577" i="9"/>
  <c r="W578" i="9"/>
  <c r="X578" i="9"/>
  <c r="Y578" i="9"/>
  <c r="W579" i="9"/>
  <c r="X579" i="9"/>
  <c r="Y579" i="9"/>
  <c r="W580" i="9"/>
  <c r="X580" i="9"/>
  <c r="Y580" i="9"/>
  <c r="W581" i="9"/>
  <c r="X581" i="9"/>
  <c r="Y581" i="9"/>
  <c r="W582" i="9"/>
  <c r="X582" i="9"/>
  <c r="Y582" i="9"/>
  <c r="W583" i="9"/>
  <c r="X583" i="9"/>
  <c r="Y583" i="9"/>
  <c r="W584" i="9"/>
  <c r="X584" i="9"/>
  <c r="Y584" i="9"/>
  <c r="W585" i="9"/>
  <c r="X585" i="9"/>
  <c r="Y585" i="9"/>
  <c r="W586" i="9"/>
  <c r="X586" i="9"/>
  <c r="Y586" i="9"/>
  <c r="W587" i="9"/>
  <c r="X587" i="9"/>
  <c r="Y587" i="9"/>
  <c r="W588" i="9"/>
  <c r="X588" i="9"/>
  <c r="Y588" i="9"/>
  <c r="W589" i="9"/>
  <c r="X589" i="9"/>
  <c r="Y589" i="9"/>
  <c r="W590" i="9"/>
  <c r="X590" i="9"/>
  <c r="Y590" i="9"/>
  <c r="W591" i="9"/>
  <c r="X591" i="9"/>
  <c r="Y591" i="9"/>
  <c r="W592" i="9"/>
  <c r="X592" i="9"/>
  <c r="Y592" i="9"/>
  <c r="W593" i="9"/>
  <c r="X593" i="9"/>
  <c r="Y593" i="9"/>
  <c r="W594" i="9"/>
  <c r="X594" i="9"/>
  <c r="Y594" i="9"/>
  <c r="W595" i="9"/>
  <c r="X595" i="9"/>
  <c r="Y595" i="9"/>
  <c r="W596" i="9"/>
  <c r="X596" i="9"/>
  <c r="Y596" i="9"/>
  <c r="W597" i="9"/>
  <c r="X597" i="9"/>
  <c r="Y597" i="9"/>
  <c r="W598" i="9"/>
  <c r="X598" i="9"/>
  <c r="Y598" i="9"/>
  <c r="W599" i="9"/>
  <c r="X599" i="9"/>
  <c r="Y599" i="9"/>
  <c r="W600" i="9"/>
  <c r="X600" i="9"/>
  <c r="Y600" i="9"/>
  <c r="W601" i="9"/>
  <c r="X601" i="9"/>
  <c r="Y601" i="9"/>
  <c r="W602" i="9"/>
  <c r="X602" i="9"/>
  <c r="Y602" i="9"/>
  <c r="W603" i="9"/>
  <c r="X603" i="9"/>
  <c r="Y603" i="9"/>
  <c r="W604" i="9"/>
  <c r="X604" i="9"/>
  <c r="Y604" i="9"/>
  <c r="W605" i="9"/>
  <c r="X605" i="9"/>
  <c r="Y605" i="9"/>
  <c r="W606" i="9"/>
  <c r="X606" i="9"/>
  <c r="Y606" i="9"/>
  <c r="W607" i="9"/>
  <c r="X607" i="9"/>
  <c r="Y607" i="9"/>
  <c r="W608" i="9"/>
  <c r="X608" i="9"/>
  <c r="Y608" i="9"/>
  <c r="W609" i="9"/>
  <c r="X609" i="9"/>
  <c r="Y609" i="9"/>
  <c r="W610" i="9"/>
  <c r="X610" i="9"/>
  <c r="Y610" i="9"/>
  <c r="W611" i="9"/>
  <c r="X611" i="9"/>
  <c r="Y611" i="9"/>
  <c r="W612" i="9"/>
  <c r="X612" i="9"/>
  <c r="Y612" i="9"/>
  <c r="W613" i="9"/>
  <c r="X613" i="9"/>
  <c r="Y613" i="9"/>
  <c r="W614" i="9"/>
  <c r="X614" i="9"/>
  <c r="Y614" i="9"/>
  <c r="W615" i="9"/>
  <c r="X615" i="9"/>
  <c r="Y615" i="9"/>
  <c r="W616" i="9"/>
  <c r="X616" i="9"/>
  <c r="Y616" i="9"/>
  <c r="W617" i="9"/>
  <c r="X617" i="9"/>
  <c r="Y617" i="9"/>
  <c r="W618" i="9"/>
  <c r="X618" i="9"/>
  <c r="Y618" i="9"/>
  <c r="W619" i="9"/>
  <c r="X619" i="9"/>
  <c r="Y619" i="9"/>
  <c r="W620" i="9"/>
  <c r="X620" i="9"/>
  <c r="Y620" i="9"/>
  <c r="W621" i="9"/>
  <c r="X621" i="9"/>
  <c r="Y621" i="9"/>
  <c r="W622" i="9"/>
  <c r="X622" i="9"/>
  <c r="Y622" i="9"/>
  <c r="W623" i="9"/>
  <c r="X623" i="9"/>
  <c r="Y623" i="9"/>
  <c r="W624" i="9"/>
  <c r="X624" i="9"/>
  <c r="Y624" i="9"/>
  <c r="W625" i="9"/>
  <c r="X625" i="9"/>
  <c r="Y625" i="9"/>
  <c r="W626" i="9"/>
  <c r="X626" i="9"/>
  <c r="Y626" i="9"/>
  <c r="W627" i="9"/>
  <c r="X627" i="9"/>
  <c r="Y627" i="9"/>
  <c r="W628" i="9"/>
  <c r="X628" i="9"/>
  <c r="Y628" i="9"/>
  <c r="W629" i="9"/>
  <c r="X629" i="9"/>
  <c r="Y629" i="9"/>
  <c r="W630" i="9"/>
  <c r="X630" i="9"/>
  <c r="Y630" i="9"/>
  <c r="W631" i="9"/>
  <c r="X631" i="9"/>
  <c r="Y631" i="9"/>
  <c r="W632" i="9"/>
  <c r="X632" i="9"/>
  <c r="Y632" i="9"/>
  <c r="W633" i="9"/>
  <c r="X633" i="9"/>
  <c r="Y633" i="9"/>
  <c r="W634" i="9"/>
  <c r="X634" i="9"/>
  <c r="Y634" i="9"/>
  <c r="W635" i="9"/>
  <c r="X635" i="9"/>
  <c r="Y635" i="9"/>
  <c r="W636" i="9"/>
  <c r="X636" i="9"/>
  <c r="Y636" i="9"/>
  <c r="W637" i="9"/>
  <c r="X637" i="9"/>
  <c r="Y637" i="9"/>
  <c r="W638" i="9"/>
  <c r="X638" i="9"/>
  <c r="Y638" i="9"/>
  <c r="W639" i="9"/>
  <c r="X639" i="9"/>
  <c r="Y639" i="9"/>
  <c r="W640" i="9"/>
  <c r="X640" i="9"/>
  <c r="Y640" i="9"/>
  <c r="W641" i="9"/>
  <c r="X641" i="9"/>
  <c r="Y641" i="9"/>
  <c r="W642" i="9"/>
  <c r="X642" i="9"/>
  <c r="Y642" i="9"/>
  <c r="W643" i="9"/>
  <c r="X643" i="9"/>
  <c r="Y643" i="9"/>
  <c r="W644" i="9"/>
  <c r="X644" i="9"/>
  <c r="Y644" i="9"/>
  <c r="W645" i="9"/>
  <c r="X645" i="9"/>
  <c r="Y645" i="9"/>
  <c r="W646" i="9"/>
  <c r="X646" i="9"/>
  <c r="Y646" i="9"/>
  <c r="W647" i="9"/>
  <c r="X647" i="9"/>
  <c r="Y647" i="9"/>
  <c r="W648" i="9"/>
  <c r="X648" i="9"/>
  <c r="Y648" i="9"/>
  <c r="W649" i="9"/>
  <c r="X649" i="9"/>
  <c r="Y649" i="9"/>
  <c r="W650" i="9"/>
  <c r="X650" i="9"/>
  <c r="Y650" i="9"/>
  <c r="W651" i="9"/>
  <c r="X651" i="9"/>
  <c r="Y651" i="9"/>
  <c r="W652" i="9"/>
  <c r="X652" i="9"/>
  <c r="Y652" i="9"/>
  <c r="W653" i="9"/>
  <c r="X653" i="9"/>
  <c r="Y653" i="9"/>
  <c r="W654" i="9"/>
  <c r="X654" i="9"/>
  <c r="Y654" i="9"/>
  <c r="W655" i="9"/>
  <c r="X655" i="9"/>
  <c r="Y655" i="9"/>
  <c r="W656" i="9"/>
  <c r="X656" i="9"/>
  <c r="Y656" i="9"/>
  <c r="W657" i="9"/>
  <c r="X657" i="9"/>
  <c r="Y657" i="9"/>
  <c r="W658" i="9"/>
  <c r="X658" i="9"/>
  <c r="Y658" i="9"/>
  <c r="W659" i="9"/>
  <c r="X659" i="9"/>
  <c r="Y659" i="9"/>
  <c r="W660" i="9"/>
  <c r="X660" i="9"/>
  <c r="Y660" i="9"/>
  <c r="W661" i="9"/>
  <c r="X661" i="9"/>
  <c r="Y661" i="9"/>
  <c r="W662" i="9"/>
  <c r="X662" i="9"/>
  <c r="Y662" i="9"/>
  <c r="W663" i="9"/>
  <c r="X663" i="9"/>
  <c r="Y663" i="9"/>
  <c r="W664" i="9"/>
  <c r="X664" i="9"/>
  <c r="Y664" i="9"/>
  <c r="W665" i="9"/>
  <c r="X665" i="9"/>
  <c r="Y665" i="9"/>
  <c r="W666" i="9"/>
  <c r="X666" i="9"/>
  <c r="Y666" i="9"/>
  <c r="W667" i="9"/>
  <c r="X667" i="9"/>
  <c r="Y667" i="9"/>
  <c r="W668" i="9"/>
  <c r="X668" i="9"/>
  <c r="Y668" i="9"/>
  <c r="W669" i="9"/>
  <c r="X669" i="9"/>
  <c r="Y669" i="9"/>
  <c r="W670" i="9"/>
  <c r="X670" i="9"/>
  <c r="Y670" i="9"/>
  <c r="W671" i="9"/>
  <c r="X671" i="9"/>
  <c r="Y671" i="9"/>
  <c r="W672" i="9"/>
  <c r="X672" i="9"/>
  <c r="Y672" i="9"/>
  <c r="W673" i="9"/>
  <c r="X673" i="9"/>
  <c r="Y673" i="9"/>
  <c r="W674" i="9"/>
  <c r="X674" i="9"/>
  <c r="Y674" i="9"/>
  <c r="W675" i="9"/>
  <c r="X675" i="9"/>
  <c r="Y675" i="9"/>
  <c r="W676" i="9"/>
  <c r="X676" i="9"/>
  <c r="Y676" i="9"/>
  <c r="W677" i="9"/>
  <c r="X677" i="9"/>
  <c r="Y677" i="9"/>
  <c r="W678" i="9"/>
  <c r="X678" i="9"/>
  <c r="Y678" i="9"/>
  <c r="W679" i="9"/>
  <c r="X679" i="9"/>
  <c r="Y679" i="9"/>
  <c r="W680" i="9"/>
  <c r="X680" i="9"/>
  <c r="Y680" i="9"/>
  <c r="W681" i="9"/>
  <c r="X681" i="9"/>
  <c r="Y681" i="9"/>
  <c r="W682" i="9"/>
  <c r="X682" i="9"/>
  <c r="Y682" i="9"/>
  <c r="W683" i="9"/>
  <c r="X683" i="9"/>
  <c r="Y683" i="9"/>
  <c r="W684" i="9"/>
  <c r="X684" i="9"/>
  <c r="Y684" i="9"/>
  <c r="W685" i="9"/>
  <c r="X685" i="9"/>
  <c r="Y685" i="9"/>
  <c r="W686" i="9"/>
  <c r="X686" i="9"/>
  <c r="Y686" i="9"/>
  <c r="W687" i="9"/>
  <c r="X687" i="9"/>
  <c r="Y687" i="9"/>
  <c r="W688" i="9"/>
  <c r="X688" i="9"/>
  <c r="Y688" i="9"/>
  <c r="W689" i="9"/>
  <c r="X689" i="9"/>
  <c r="Y689" i="9"/>
  <c r="W690" i="9"/>
  <c r="X690" i="9"/>
  <c r="Y690" i="9"/>
  <c r="W691" i="9"/>
  <c r="X691" i="9"/>
  <c r="Y691" i="9"/>
  <c r="W692" i="9"/>
  <c r="X692" i="9"/>
  <c r="Y692" i="9"/>
  <c r="W693" i="9"/>
  <c r="X693" i="9"/>
  <c r="Y693" i="9"/>
  <c r="W694" i="9"/>
  <c r="X694" i="9"/>
  <c r="Y694" i="9"/>
  <c r="W695" i="9"/>
  <c r="X695" i="9"/>
  <c r="Y695" i="9"/>
  <c r="W696" i="9"/>
  <c r="X696" i="9"/>
  <c r="Y696" i="9"/>
  <c r="W697" i="9"/>
  <c r="X697" i="9"/>
  <c r="Y697" i="9"/>
  <c r="W698" i="9"/>
  <c r="X698" i="9"/>
  <c r="Y698" i="9"/>
  <c r="W699" i="9"/>
  <c r="X699" i="9"/>
  <c r="Y699" i="9"/>
  <c r="W700" i="9"/>
  <c r="X700" i="9"/>
  <c r="Y700" i="9"/>
  <c r="W701" i="9"/>
  <c r="X701" i="9"/>
  <c r="Y701" i="9"/>
  <c r="W702" i="9"/>
  <c r="X702" i="9"/>
  <c r="Y702" i="9"/>
  <c r="W703" i="9"/>
  <c r="X703" i="9"/>
  <c r="Y703" i="9"/>
  <c r="W704" i="9"/>
  <c r="X704" i="9"/>
  <c r="Y704" i="9"/>
  <c r="W705" i="9"/>
  <c r="X705" i="9"/>
  <c r="Y705" i="9"/>
  <c r="W706" i="9"/>
  <c r="X706" i="9"/>
  <c r="Y706" i="9"/>
  <c r="W707" i="9"/>
  <c r="X707" i="9"/>
  <c r="Y707" i="9"/>
  <c r="W708" i="9"/>
  <c r="X708" i="9"/>
  <c r="Y708" i="9"/>
  <c r="W709" i="9"/>
  <c r="X709" i="9"/>
  <c r="Y709" i="9"/>
  <c r="W710" i="9"/>
  <c r="X710" i="9"/>
  <c r="Y710" i="9"/>
  <c r="W711" i="9"/>
  <c r="X711" i="9"/>
  <c r="Y711" i="9"/>
  <c r="W712" i="9"/>
  <c r="X712" i="9"/>
  <c r="Y712" i="9"/>
  <c r="W713" i="9"/>
  <c r="X713" i="9"/>
  <c r="Y713" i="9"/>
  <c r="W714" i="9"/>
  <c r="X714" i="9"/>
  <c r="Y714" i="9"/>
  <c r="W715" i="9"/>
  <c r="X715" i="9"/>
  <c r="Y715" i="9"/>
  <c r="W716" i="9"/>
  <c r="X716" i="9"/>
  <c r="Y716" i="9"/>
  <c r="W717" i="9"/>
  <c r="X717" i="9"/>
  <c r="Y717" i="9"/>
  <c r="W718" i="9"/>
  <c r="X718" i="9"/>
  <c r="Y718" i="9"/>
  <c r="W719" i="9"/>
  <c r="X719" i="9"/>
  <c r="Y719" i="9"/>
  <c r="W720" i="9"/>
  <c r="X720" i="9"/>
  <c r="Y720" i="9"/>
  <c r="W721" i="9"/>
  <c r="X721" i="9"/>
  <c r="Y721" i="9"/>
  <c r="W722" i="9"/>
  <c r="X722" i="9"/>
  <c r="Y722" i="9"/>
  <c r="W723" i="9"/>
  <c r="X723" i="9"/>
  <c r="Y723" i="9"/>
  <c r="W724" i="9"/>
  <c r="X724" i="9"/>
  <c r="Y724" i="9"/>
  <c r="W725" i="9"/>
  <c r="X725" i="9"/>
  <c r="Y725" i="9"/>
  <c r="W726" i="9"/>
  <c r="X726" i="9"/>
  <c r="Y726" i="9"/>
  <c r="W727" i="9"/>
  <c r="X727" i="9"/>
  <c r="Y727" i="9"/>
  <c r="W728" i="9"/>
  <c r="X728" i="9"/>
  <c r="Y728" i="9"/>
  <c r="W729" i="9"/>
  <c r="X729" i="9"/>
  <c r="Y729" i="9"/>
  <c r="W730" i="9"/>
  <c r="X730" i="9"/>
  <c r="Y730" i="9"/>
  <c r="W731" i="9"/>
  <c r="X731" i="9"/>
  <c r="Y731" i="9"/>
  <c r="W732" i="9"/>
  <c r="X732" i="9"/>
  <c r="Y732" i="9"/>
  <c r="W733" i="9"/>
  <c r="X733" i="9"/>
  <c r="Y733" i="9"/>
  <c r="W734" i="9"/>
  <c r="X734" i="9"/>
  <c r="Y734" i="9"/>
  <c r="W735" i="9"/>
  <c r="X735" i="9"/>
  <c r="Y735" i="9"/>
  <c r="W736" i="9"/>
  <c r="X736" i="9"/>
  <c r="Y736" i="9"/>
  <c r="W737" i="9"/>
  <c r="X737" i="9"/>
  <c r="Y737" i="9"/>
  <c r="W738" i="9"/>
  <c r="X738" i="9"/>
  <c r="Y738" i="9"/>
  <c r="W739" i="9"/>
  <c r="X739" i="9"/>
  <c r="Y739" i="9"/>
  <c r="W740" i="9"/>
  <c r="X740" i="9"/>
  <c r="Y740" i="9"/>
  <c r="W741" i="9"/>
  <c r="X741" i="9"/>
  <c r="Y741" i="9"/>
  <c r="W742" i="9"/>
  <c r="X742" i="9"/>
  <c r="Y742" i="9"/>
  <c r="W743" i="9"/>
  <c r="X743" i="9"/>
  <c r="Y743" i="9"/>
  <c r="W744" i="9"/>
  <c r="X744" i="9"/>
  <c r="Y744" i="9"/>
  <c r="W745" i="9"/>
  <c r="X745" i="9"/>
  <c r="Y745" i="9"/>
  <c r="W746" i="9"/>
  <c r="X746" i="9"/>
  <c r="Y746" i="9"/>
  <c r="W747" i="9"/>
  <c r="X747" i="9"/>
  <c r="Y747" i="9"/>
  <c r="W748" i="9"/>
  <c r="X748" i="9"/>
  <c r="Y748" i="9"/>
  <c r="W749" i="9"/>
  <c r="X749" i="9"/>
  <c r="Y749" i="9"/>
  <c r="W750" i="9"/>
  <c r="X750" i="9"/>
  <c r="Y750" i="9"/>
  <c r="W751" i="9"/>
  <c r="X751" i="9"/>
  <c r="Y751" i="9"/>
  <c r="W752" i="9"/>
  <c r="X752" i="9"/>
  <c r="Y752" i="9"/>
  <c r="W753" i="9"/>
  <c r="X753" i="9"/>
  <c r="Y753" i="9"/>
  <c r="W754" i="9"/>
  <c r="X754" i="9"/>
  <c r="Y754" i="9"/>
  <c r="W755" i="9"/>
  <c r="X755" i="9"/>
  <c r="Y755" i="9"/>
  <c r="W756" i="9"/>
  <c r="X756" i="9"/>
  <c r="Y756" i="9"/>
  <c r="W757" i="9"/>
  <c r="X757" i="9"/>
  <c r="Y757" i="9"/>
  <c r="W758" i="9"/>
  <c r="X758" i="9"/>
  <c r="Y758" i="9"/>
  <c r="W759" i="9"/>
  <c r="X759" i="9"/>
  <c r="Y759" i="9"/>
  <c r="W760" i="9"/>
  <c r="X760" i="9"/>
  <c r="Y760" i="9"/>
  <c r="W761" i="9"/>
  <c r="X761" i="9"/>
  <c r="Y761" i="9"/>
  <c r="W762" i="9"/>
  <c r="X762" i="9"/>
  <c r="Y762" i="9"/>
  <c r="W763" i="9"/>
  <c r="X763" i="9"/>
  <c r="Y763" i="9"/>
  <c r="W764" i="9"/>
  <c r="X764" i="9"/>
  <c r="Y764" i="9"/>
  <c r="W765" i="9"/>
  <c r="X765" i="9"/>
  <c r="Y765" i="9"/>
  <c r="W766" i="9"/>
  <c r="X766" i="9"/>
  <c r="Y766" i="9"/>
  <c r="W767" i="9"/>
  <c r="X767" i="9"/>
  <c r="Y767" i="9"/>
  <c r="W768" i="9"/>
  <c r="X768" i="9"/>
  <c r="Y768" i="9"/>
  <c r="W769" i="9"/>
  <c r="X769" i="9"/>
  <c r="Y769" i="9"/>
  <c r="W770" i="9"/>
  <c r="X770" i="9"/>
  <c r="Y770" i="9"/>
  <c r="W771" i="9"/>
  <c r="X771" i="9"/>
  <c r="Y771" i="9"/>
  <c r="W772" i="9"/>
  <c r="X772" i="9"/>
  <c r="Y772" i="9"/>
  <c r="W773" i="9"/>
  <c r="X773" i="9"/>
  <c r="Y773" i="9"/>
  <c r="W774" i="9"/>
  <c r="X774" i="9"/>
  <c r="Y774" i="9"/>
  <c r="W775" i="9"/>
  <c r="X775" i="9"/>
  <c r="Y775" i="9"/>
  <c r="W776" i="9"/>
  <c r="X776" i="9"/>
  <c r="Y776" i="9"/>
  <c r="W777" i="9"/>
  <c r="X777" i="9"/>
  <c r="Y777" i="9"/>
  <c r="W778" i="9"/>
  <c r="X778" i="9"/>
  <c r="Y778" i="9"/>
  <c r="W779" i="9"/>
  <c r="X779" i="9"/>
  <c r="Y779" i="9"/>
  <c r="W780" i="9"/>
  <c r="X780" i="9"/>
  <c r="Y780" i="9"/>
  <c r="W781" i="9"/>
  <c r="X781" i="9"/>
  <c r="Y781" i="9"/>
  <c r="W782" i="9"/>
  <c r="X782" i="9"/>
  <c r="Y782" i="9"/>
  <c r="W783" i="9"/>
  <c r="X783" i="9"/>
  <c r="Y783" i="9"/>
  <c r="W784" i="9"/>
  <c r="X784" i="9"/>
  <c r="Y784" i="9"/>
  <c r="W785" i="9"/>
  <c r="X785" i="9"/>
  <c r="Y785" i="9"/>
  <c r="W786" i="9"/>
  <c r="X786" i="9"/>
  <c r="Y786" i="9"/>
  <c r="W787" i="9"/>
  <c r="X787" i="9"/>
  <c r="Y787" i="9"/>
  <c r="W788" i="9"/>
  <c r="X788" i="9"/>
  <c r="Y788" i="9"/>
  <c r="W789" i="9"/>
  <c r="X789" i="9"/>
  <c r="Y789" i="9"/>
  <c r="W790" i="9"/>
  <c r="X790" i="9"/>
  <c r="Y790" i="9"/>
  <c r="W791" i="9"/>
  <c r="X791" i="9"/>
  <c r="Y791" i="9"/>
  <c r="W792" i="9"/>
  <c r="X792" i="9"/>
  <c r="Y792" i="9"/>
  <c r="W793" i="9"/>
  <c r="X793" i="9"/>
  <c r="Y793" i="9"/>
  <c r="W794" i="9"/>
  <c r="X794" i="9"/>
  <c r="Y794" i="9"/>
  <c r="W795" i="9"/>
  <c r="X795" i="9"/>
  <c r="Y795" i="9"/>
  <c r="W796" i="9"/>
  <c r="X796" i="9"/>
  <c r="Y796" i="9"/>
  <c r="W797" i="9"/>
  <c r="X797" i="9"/>
  <c r="Y797" i="9"/>
  <c r="W798" i="9"/>
  <c r="X798" i="9"/>
  <c r="Y798" i="9"/>
  <c r="W799" i="9"/>
  <c r="X799" i="9"/>
  <c r="Y799" i="9"/>
  <c r="W800" i="9"/>
  <c r="X800" i="9"/>
  <c r="Y800" i="9"/>
  <c r="W801" i="9"/>
  <c r="X801" i="9"/>
  <c r="Y801" i="9"/>
  <c r="W802" i="9"/>
  <c r="X802" i="9"/>
  <c r="Y802" i="9"/>
  <c r="W803" i="9"/>
  <c r="X803" i="9"/>
  <c r="Y803" i="9"/>
  <c r="W804" i="9"/>
  <c r="X804" i="9"/>
  <c r="Y804" i="9"/>
  <c r="W805" i="9"/>
  <c r="X805" i="9"/>
  <c r="Y805" i="9"/>
  <c r="W806" i="9"/>
  <c r="X806" i="9"/>
  <c r="Y806" i="9"/>
  <c r="W807" i="9"/>
  <c r="X807" i="9"/>
  <c r="Y807" i="9"/>
  <c r="W808" i="9"/>
  <c r="X808" i="9"/>
  <c r="Y808" i="9"/>
  <c r="W809" i="9"/>
  <c r="X809" i="9"/>
  <c r="Y809" i="9"/>
  <c r="W810" i="9"/>
  <c r="X810" i="9"/>
  <c r="Y810" i="9"/>
  <c r="W811" i="9"/>
  <c r="X811" i="9"/>
  <c r="Y811" i="9"/>
  <c r="W812" i="9"/>
  <c r="X812" i="9"/>
  <c r="Y812" i="9"/>
  <c r="W813" i="9"/>
  <c r="X813" i="9"/>
  <c r="Y813" i="9"/>
  <c r="W814" i="9"/>
  <c r="X814" i="9"/>
  <c r="Y814" i="9"/>
  <c r="W815" i="9"/>
  <c r="X815" i="9"/>
  <c r="Y815" i="9"/>
  <c r="W816" i="9"/>
  <c r="X816" i="9"/>
  <c r="Y816" i="9"/>
  <c r="W817" i="9"/>
  <c r="X817" i="9"/>
  <c r="Y817" i="9"/>
  <c r="W818" i="9"/>
  <c r="X818" i="9"/>
  <c r="Y818" i="9"/>
  <c r="W819" i="9"/>
  <c r="X819" i="9"/>
  <c r="Y819" i="9"/>
  <c r="W820" i="9"/>
  <c r="X820" i="9"/>
  <c r="Y820" i="9"/>
  <c r="W821" i="9"/>
  <c r="X821" i="9"/>
  <c r="Y821" i="9"/>
  <c r="W822" i="9"/>
  <c r="X822" i="9"/>
  <c r="Y822" i="9"/>
  <c r="W823" i="9"/>
  <c r="X823" i="9"/>
  <c r="Y823" i="9"/>
  <c r="W824" i="9"/>
  <c r="X824" i="9"/>
  <c r="Y824" i="9"/>
  <c r="W825" i="9"/>
  <c r="X825" i="9"/>
  <c r="Y825" i="9"/>
  <c r="W826" i="9"/>
  <c r="X826" i="9"/>
  <c r="Y826" i="9"/>
  <c r="W827" i="9"/>
  <c r="X827" i="9"/>
  <c r="Y827" i="9"/>
  <c r="W828" i="9"/>
  <c r="X828" i="9"/>
  <c r="Y828" i="9"/>
  <c r="W829" i="9"/>
  <c r="X829" i="9"/>
  <c r="Y829" i="9"/>
  <c r="W830" i="9"/>
  <c r="X830" i="9"/>
  <c r="Y830" i="9"/>
  <c r="W831" i="9"/>
  <c r="X831" i="9"/>
  <c r="Y831" i="9"/>
  <c r="W832" i="9"/>
  <c r="X832" i="9"/>
  <c r="Y832" i="9"/>
  <c r="W833" i="9"/>
  <c r="X833" i="9"/>
  <c r="Y833" i="9"/>
  <c r="W834" i="9"/>
  <c r="X834" i="9"/>
  <c r="Y834" i="9"/>
  <c r="W835" i="9"/>
  <c r="X835" i="9"/>
  <c r="Y835" i="9"/>
  <c r="W836" i="9"/>
  <c r="X836" i="9"/>
  <c r="Y836" i="9"/>
  <c r="W837" i="9"/>
  <c r="X837" i="9"/>
  <c r="Y837" i="9"/>
  <c r="W838" i="9"/>
  <c r="X838" i="9"/>
  <c r="Y838" i="9"/>
  <c r="W839" i="9"/>
  <c r="X839" i="9"/>
  <c r="Y839" i="9"/>
  <c r="W840" i="9"/>
  <c r="X840" i="9"/>
  <c r="Y840" i="9"/>
  <c r="W841" i="9"/>
  <c r="X841" i="9"/>
  <c r="Y841" i="9"/>
  <c r="W842" i="9"/>
  <c r="X842" i="9"/>
  <c r="Y842" i="9"/>
  <c r="W843" i="9"/>
  <c r="X843" i="9"/>
  <c r="Y843" i="9"/>
  <c r="W844" i="9"/>
  <c r="X844" i="9"/>
  <c r="Y844" i="9"/>
  <c r="W845" i="9"/>
  <c r="X845" i="9"/>
  <c r="Y845" i="9"/>
  <c r="W846" i="9"/>
  <c r="X846" i="9"/>
  <c r="Y846" i="9"/>
  <c r="W847" i="9"/>
  <c r="X847" i="9"/>
  <c r="Y847" i="9"/>
  <c r="W848" i="9"/>
  <c r="X848" i="9"/>
  <c r="Y848" i="9"/>
  <c r="W849" i="9"/>
  <c r="X849" i="9"/>
  <c r="Y849" i="9"/>
  <c r="W850" i="9"/>
  <c r="X850" i="9"/>
  <c r="Y850" i="9"/>
  <c r="W851" i="9"/>
  <c r="X851" i="9"/>
  <c r="Y851" i="9"/>
  <c r="W852" i="9"/>
  <c r="X852" i="9"/>
  <c r="Y852" i="9"/>
  <c r="W853" i="9"/>
  <c r="X853" i="9"/>
  <c r="Y853" i="9"/>
  <c r="W854" i="9"/>
  <c r="X854" i="9"/>
  <c r="Y854" i="9"/>
  <c r="W855" i="9"/>
  <c r="X855" i="9"/>
  <c r="Y855" i="9"/>
  <c r="W856" i="9"/>
  <c r="X856" i="9"/>
  <c r="Y856" i="9"/>
  <c r="W857" i="9"/>
  <c r="X857" i="9"/>
  <c r="Y857" i="9"/>
  <c r="W858" i="9"/>
  <c r="X858" i="9"/>
  <c r="Y858" i="9"/>
  <c r="W859" i="9"/>
  <c r="X859" i="9"/>
  <c r="Y859" i="9"/>
  <c r="W860" i="9"/>
  <c r="X860" i="9"/>
  <c r="Y860" i="9"/>
  <c r="W861" i="9"/>
  <c r="X861" i="9"/>
  <c r="Y861" i="9"/>
  <c r="W862" i="9"/>
  <c r="X862" i="9"/>
  <c r="Y862" i="9"/>
  <c r="W863" i="9"/>
  <c r="X863" i="9"/>
  <c r="Y863" i="9"/>
  <c r="W864" i="9"/>
  <c r="X864" i="9"/>
  <c r="Y864" i="9"/>
  <c r="W865" i="9"/>
  <c r="X865" i="9"/>
  <c r="Y865" i="9"/>
  <c r="W866" i="9"/>
  <c r="X866" i="9"/>
  <c r="Y866" i="9"/>
  <c r="W867" i="9"/>
  <c r="X867" i="9"/>
  <c r="Y867" i="9"/>
  <c r="W868" i="9"/>
  <c r="X868" i="9"/>
  <c r="Y868" i="9"/>
  <c r="W869" i="9"/>
  <c r="X869" i="9"/>
  <c r="Y869" i="9"/>
  <c r="W870" i="9"/>
  <c r="X870" i="9"/>
  <c r="Y870" i="9"/>
  <c r="W871" i="9"/>
  <c r="X871" i="9"/>
  <c r="Y871" i="9"/>
  <c r="W872" i="9"/>
  <c r="X872" i="9"/>
  <c r="Y872" i="9"/>
  <c r="W873" i="9"/>
  <c r="X873" i="9"/>
  <c r="Y873" i="9"/>
  <c r="W874" i="9"/>
  <c r="X874" i="9"/>
  <c r="Y874" i="9"/>
  <c r="W875" i="9"/>
  <c r="X875" i="9"/>
  <c r="Y875" i="9"/>
  <c r="W876" i="9"/>
  <c r="X876" i="9"/>
  <c r="Y876" i="9"/>
  <c r="W877" i="9"/>
  <c r="X877" i="9"/>
  <c r="Y877" i="9"/>
  <c r="W878" i="9"/>
  <c r="X878" i="9"/>
  <c r="Y878" i="9"/>
  <c r="W879" i="9"/>
  <c r="X879" i="9"/>
  <c r="Y879" i="9"/>
  <c r="W880" i="9"/>
  <c r="X880" i="9"/>
  <c r="Y880" i="9"/>
  <c r="W881" i="9"/>
  <c r="X881" i="9"/>
  <c r="Y881" i="9"/>
  <c r="W882" i="9"/>
  <c r="X882" i="9"/>
  <c r="Y882" i="9"/>
  <c r="W883" i="9"/>
  <c r="X883" i="9"/>
  <c r="Y883" i="9"/>
  <c r="W884" i="9"/>
  <c r="X884" i="9"/>
  <c r="Y884" i="9"/>
  <c r="W885" i="9"/>
  <c r="X885" i="9"/>
  <c r="Y885" i="9"/>
  <c r="W886" i="9"/>
  <c r="X886" i="9"/>
  <c r="Y886" i="9"/>
  <c r="W887" i="9"/>
  <c r="X887" i="9"/>
  <c r="Y887" i="9"/>
  <c r="W888" i="9"/>
  <c r="X888" i="9"/>
  <c r="Y888" i="9"/>
  <c r="W889" i="9"/>
  <c r="X889" i="9"/>
  <c r="Y889" i="9"/>
  <c r="W890" i="9"/>
  <c r="X890" i="9"/>
  <c r="Y890" i="9"/>
  <c r="W891" i="9"/>
  <c r="X891" i="9"/>
  <c r="Y891" i="9"/>
  <c r="W892" i="9"/>
  <c r="X892" i="9"/>
  <c r="Y892" i="9"/>
  <c r="W893" i="9"/>
  <c r="X893" i="9"/>
  <c r="Y893" i="9"/>
  <c r="W894" i="9"/>
  <c r="X894" i="9"/>
  <c r="Y894" i="9"/>
  <c r="W895" i="9"/>
  <c r="X895" i="9"/>
  <c r="Y895" i="9"/>
  <c r="W896" i="9"/>
  <c r="X896" i="9"/>
  <c r="Y896" i="9"/>
  <c r="W897" i="9"/>
  <c r="X897" i="9"/>
  <c r="Y897" i="9"/>
  <c r="W898" i="9"/>
  <c r="X898" i="9"/>
  <c r="Y898" i="9"/>
  <c r="W899" i="9"/>
  <c r="X899" i="9"/>
  <c r="Y899" i="9"/>
  <c r="W900" i="9"/>
  <c r="X900" i="9"/>
  <c r="Y900" i="9"/>
  <c r="W901" i="9"/>
  <c r="X901" i="9"/>
  <c r="Y901" i="9"/>
  <c r="W902" i="9"/>
  <c r="X902" i="9"/>
  <c r="Y902" i="9"/>
  <c r="W903" i="9"/>
  <c r="X903" i="9"/>
  <c r="Y903" i="9"/>
  <c r="W904" i="9"/>
  <c r="X904" i="9"/>
  <c r="Y904" i="9"/>
  <c r="W905" i="9"/>
  <c r="X905" i="9"/>
  <c r="Y905" i="9"/>
  <c r="W906" i="9"/>
  <c r="X906" i="9"/>
  <c r="Y906" i="9"/>
  <c r="W907" i="9"/>
  <c r="X907" i="9"/>
  <c r="Y907" i="9"/>
  <c r="W908" i="9"/>
  <c r="X908" i="9"/>
  <c r="Y908" i="9"/>
  <c r="W909" i="9"/>
  <c r="X909" i="9"/>
  <c r="Y909" i="9"/>
  <c r="W910" i="9"/>
  <c r="X910" i="9"/>
  <c r="Y910" i="9"/>
  <c r="W911" i="9"/>
  <c r="X911" i="9"/>
  <c r="Y911" i="9"/>
  <c r="W912" i="9"/>
  <c r="X912" i="9"/>
  <c r="Y912" i="9"/>
  <c r="W913" i="9"/>
  <c r="X913" i="9"/>
  <c r="Y913" i="9"/>
  <c r="W914" i="9"/>
  <c r="X914" i="9"/>
  <c r="Y914" i="9"/>
  <c r="W915" i="9"/>
  <c r="X915" i="9"/>
  <c r="Y915" i="9"/>
  <c r="W916" i="9"/>
  <c r="X916" i="9"/>
  <c r="Y916" i="9"/>
  <c r="W917" i="9"/>
  <c r="X917" i="9"/>
  <c r="Y917" i="9"/>
  <c r="W918" i="9"/>
  <c r="X918" i="9"/>
  <c r="Y918" i="9"/>
  <c r="W919" i="9"/>
  <c r="X919" i="9"/>
  <c r="Y919" i="9"/>
  <c r="W920" i="9"/>
  <c r="X920" i="9"/>
  <c r="Y920" i="9"/>
  <c r="W921" i="9"/>
  <c r="X921" i="9"/>
  <c r="Y921" i="9"/>
  <c r="W922" i="9"/>
  <c r="X922" i="9"/>
  <c r="Y922" i="9"/>
  <c r="W923" i="9"/>
  <c r="X923" i="9"/>
  <c r="Y923" i="9"/>
  <c r="W924" i="9"/>
  <c r="X924" i="9"/>
  <c r="Y924" i="9"/>
  <c r="W925" i="9"/>
  <c r="X925" i="9"/>
  <c r="Y925" i="9"/>
  <c r="W926" i="9"/>
  <c r="X926" i="9"/>
  <c r="Y926" i="9"/>
  <c r="W927" i="9"/>
  <c r="X927" i="9"/>
  <c r="Y927" i="9"/>
  <c r="W928" i="9"/>
  <c r="X928" i="9"/>
  <c r="Y928" i="9"/>
  <c r="W929" i="9"/>
  <c r="X929" i="9"/>
  <c r="Y929" i="9"/>
  <c r="W930" i="9"/>
  <c r="X930" i="9"/>
  <c r="Y930" i="9"/>
  <c r="W931" i="9"/>
  <c r="X931" i="9"/>
  <c r="Y931" i="9"/>
  <c r="W932" i="9"/>
  <c r="X932" i="9"/>
  <c r="Y932" i="9"/>
  <c r="W933" i="9"/>
  <c r="X933" i="9"/>
  <c r="Y933" i="9"/>
  <c r="W934" i="9"/>
  <c r="X934" i="9"/>
  <c r="Y934" i="9"/>
  <c r="W935" i="9"/>
  <c r="X935" i="9"/>
  <c r="Y935" i="9"/>
  <c r="W936" i="9"/>
  <c r="X936" i="9"/>
  <c r="Y936" i="9"/>
  <c r="W937" i="9"/>
  <c r="X937" i="9"/>
  <c r="Y937" i="9"/>
  <c r="W938" i="9"/>
  <c r="X938" i="9"/>
  <c r="Y938" i="9"/>
  <c r="W939" i="9"/>
  <c r="X939" i="9"/>
  <c r="Y939" i="9"/>
  <c r="W940" i="9"/>
  <c r="X940" i="9"/>
  <c r="Y940" i="9"/>
  <c r="W941" i="9"/>
  <c r="X941" i="9"/>
  <c r="Y941" i="9"/>
  <c r="W942" i="9"/>
  <c r="X942" i="9"/>
  <c r="Y942" i="9"/>
  <c r="W943" i="9"/>
  <c r="X943" i="9"/>
  <c r="Y943" i="9"/>
  <c r="W944" i="9"/>
  <c r="X944" i="9"/>
  <c r="Y944" i="9"/>
  <c r="W945" i="9"/>
  <c r="X945" i="9"/>
  <c r="Y945" i="9"/>
  <c r="W946" i="9"/>
  <c r="X946" i="9"/>
  <c r="Y946" i="9"/>
  <c r="W947" i="9"/>
  <c r="X947" i="9"/>
  <c r="Y947" i="9"/>
  <c r="W948" i="9"/>
  <c r="X948" i="9"/>
  <c r="Y948" i="9"/>
  <c r="W949" i="9"/>
  <c r="X949" i="9"/>
  <c r="Y949" i="9"/>
  <c r="W950" i="9"/>
  <c r="X950" i="9"/>
  <c r="Y950" i="9"/>
  <c r="W951" i="9"/>
  <c r="X951" i="9"/>
  <c r="Y951" i="9"/>
  <c r="W952" i="9"/>
  <c r="X952" i="9"/>
  <c r="Y952" i="9"/>
  <c r="W953" i="9"/>
  <c r="X953" i="9"/>
  <c r="Y953" i="9"/>
  <c r="W954" i="9"/>
  <c r="X954" i="9"/>
  <c r="Y954" i="9"/>
  <c r="W955" i="9"/>
  <c r="X955" i="9"/>
  <c r="Y955" i="9"/>
  <c r="W956" i="9"/>
  <c r="X956" i="9"/>
  <c r="Y956" i="9"/>
  <c r="W957" i="9"/>
  <c r="X957" i="9"/>
  <c r="Y957" i="9"/>
  <c r="W958" i="9"/>
  <c r="X958" i="9"/>
  <c r="Y958" i="9"/>
  <c r="W959" i="9"/>
  <c r="X959" i="9"/>
  <c r="Y959" i="9"/>
  <c r="W960" i="9"/>
  <c r="X960" i="9"/>
  <c r="Y960" i="9"/>
  <c r="W961" i="9"/>
  <c r="X961" i="9"/>
  <c r="Y961" i="9"/>
  <c r="W962" i="9"/>
  <c r="X962" i="9"/>
  <c r="Y962" i="9"/>
  <c r="W963" i="9"/>
  <c r="X963" i="9"/>
  <c r="Y963" i="9"/>
  <c r="W964" i="9"/>
  <c r="X964" i="9"/>
  <c r="Y964" i="9"/>
  <c r="W965" i="9"/>
  <c r="X965" i="9"/>
  <c r="Y965" i="9"/>
  <c r="W966" i="9"/>
  <c r="X966" i="9"/>
  <c r="Y966" i="9"/>
  <c r="W967" i="9"/>
  <c r="X967" i="9"/>
  <c r="Y967" i="9"/>
  <c r="W968" i="9"/>
  <c r="X968" i="9"/>
  <c r="Y968" i="9"/>
  <c r="W969" i="9"/>
  <c r="X969" i="9"/>
  <c r="Y969" i="9"/>
  <c r="W970" i="9"/>
  <c r="X970" i="9"/>
  <c r="Y970" i="9"/>
  <c r="W971" i="9"/>
  <c r="X971" i="9"/>
  <c r="Y971" i="9"/>
  <c r="W972" i="9"/>
  <c r="X972" i="9"/>
  <c r="Y972" i="9"/>
  <c r="W973" i="9"/>
  <c r="X973" i="9"/>
  <c r="Y973" i="9"/>
  <c r="W974" i="9"/>
  <c r="X974" i="9"/>
  <c r="Y974" i="9"/>
  <c r="W975" i="9"/>
  <c r="X975" i="9"/>
  <c r="Y975" i="9"/>
  <c r="W976" i="9"/>
  <c r="X976" i="9"/>
  <c r="Y976" i="9"/>
  <c r="W977" i="9"/>
  <c r="X977" i="9"/>
  <c r="Y977" i="9"/>
  <c r="W978" i="9"/>
  <c r="X978" i="9"/>
  <c r="Y978" i="9"/>
  <c r="W979" i="9"/>
  <c r="X979" i="9"/>
  <c r="Y979" i="9"/>
  <c r="W980" i="9"/>
  <c r="X980" i="9"/>
  <c r="Y980" i="9"/>
  <c r="W981" i="9"/>
  <c r="X981" i="9"/>
  <c r="Y981" i="9"/>
  <c r="W982" i="9"/>
  <c r="X982" i="9"/>
  <c r="Y982" i="9"/>
  <c r="W983" i="9"/>
  <c r="X983" i="9"/>
  <c r="Y983" i="9"/>
  <c r="W984" i="9"/>
  <c r="X984" i="9"/>
  <c r="Y984" i="9"/>
  <c r="W985" i="9"/>
  <c r="X985" i="9"/>
  <c r="Y985" i="9"/>
  <c r="W986" i="9"/>
  <c r="X986" i="9"/>
  <c r="Y986" i="9"/>
  <c r="W987" i="9"/>
  <c r="X987" i="9"/>
  <c r="Y987" i="9"/>
  <c r="W988" i="9"/>
  <c r="X988" i="9"/>
  <c r="Y988" i="9"/>
  <c r="W989" i="9"/>
  <c r="X989" i="9"/>
  <c r="Y989" i="9"/>
  <c r="W990" i="9"/>
  <c r="X990" i="9"/>
  <c r="Y990" i="9"/>
  <c r="W991" i="9"/>
  <c r="X991" i="9"/>
  <c r="Y991" i="9"/>
  <c r="W992" i="9"/>
  <c r="X992" i="9"/>
  <c r="Y992" i="9"/>
  <c r="W993" i="9"/>
  <c r="X993" i="9"/>
  <c r="Y993" i="9"/>
  <c r="W994" i="9"/>
  <c r="X994" i="9"/>
  <c r="Y994" i="9"/>
  <c r="W995" i="9"/>
  <c r="X995" i="9"/>
  <c r="Y995" i="9"/>
  <c r="W996" i="9"/>
  <c r="X996" i="9"/>
  <c r="Y996" i="9"/>
  <c r="W997" i="9"/>
  <c r="X997" i="9"/>
  <c r="Y997" i="9"/>
  <c r="W998" i="9"/>
  <c r="X998" i="9"/>
  <c r="Y998" i="9"/>
  <c r="W999" i="9"/>
  <c r="X999" i="9"/>
  <c r="Y999" i="9"/>
  <c r="W1000" i="9"/>
  <c r="X1000" i="9"/>
  <c r="Y1000" i="9"/>
  <c r="W1001" i="9"/>
  <c r="X1001" i="9"/>
  <c r="Y1001" i="9"/>
  <c r="W1002" i="9"/>
  <c r="X1002" i="9"/>
  <c r="Y1002" i="9"/>
  <c r="W1003" i="9"/>
  <c r="X1003" i="9"/>
  <c r="Y1003" i="9"/>
  <c r="W1004" i="9"/>
  <c r="X1004" i="9"/>
  <c r="Y1004" i="9"/>
  <c r="X1" i="9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2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A5" i="7"/>
  <c r="A2" i="7"/>
  <c r="V1001" i="6"/>
  <c r="V1000" i="6"/>
  <c r="V999" i="6"/>
  <c r="V998" i="6"/>
  <c r="V997" i="6"/>
  <c r="V996" i="6"/>
  <c r="V995" i="6"/>
  <c r="V994" i="6"/>
  <c r="V993" i="6"/>
  <c r="V992" i="6"/>
  <c r="V991" i="6"/>
  <c r="V990" i="6"/>
  <c r="V989" i="6"/>
  <c r="V988" i="6"/>
  <c r="V987" i="6"/>
  <c r="V986" i="6"/>
  <c r="V985" i="6"/>
  <c r="V984" i="6"/>
  <c r="V983" i="6"/>
  <c r="V982" i="6"/>
  <c r="V981" i="6"/>
  <c r="V980" i="6"/>
  <c r="V979" i="6"/>
  <c r="V978" i="6"/>
  <c r="V977" i="6"/>
  <c r="V976" i="6"/>
  <c r="V975" i="6"/>
  <c r="V974" i="6"/>
  <c r="V973" i="6"/>
  <c r="V972" i="6"/>
  <c r="V971" i="6"/>
  <c r="V970" i="6"/>
  <c r="V969" i="6"/>
  <c r="V968" i="6"/>
  <c r="V967" i="6"/>
  <c r="V966" i="6"/>
  <c r="V965" i="6"/>
  <c r="V964" i="6"/>
  <c r="V963" i="6"/>
  <c r="V962" i="6"/>
  <c r="V961" i="6"/>
  <c r="V960" i="6"/>
  <c r="V959" i="6"/>
  <c r="V958" i="6"/>
  <c r="V957" i="6"/>
  <c r="V956" i="6"/>
  <c r="V955" i="6"/>
  <c r="V954" i="6"/>
  <c r="V953" i="6"/>
  <c r="V952" i="6"/>
  <c r="V951" i="6"/>
  <c r="V950" i="6"/>
  <c r="V949" i="6"/>
  <c r="V948" i="6"/>
  <c r="V947" i="6"/>
  <c r="V946" i="6"/>
  <c r="V945" i="6"/>
  <c r="V944" i="6"/>
  <c r="V943" i="6"/>
  <c r="V942" i="6"/>
  <c r="V941" i="6"/>
  <c r="V940" i="6"/>
  <c r="V939" i="6"/>
  <c r="V938" i="6"/>
  <c r="V937" i="6"/>
  <c r="V936" i="6"/>
  <c r="V935" i="6"/>
  <c r="V934" i="6"/>
  <c r="V933" i="6"/>
  <c r="V932" i="6"/>
  <c r="V931" i="6"/>
  <c r="V930" i="6"/>
  <c r="V929" i="6"/>
  <c r="V928" i="6"/>
  <c r="V927" i="6"/>
  <c r="V926" i="6"/>
  <c r="V925" i="6"/>
  <c r="V924" i="6"/>
  <c r="V923" i="6"/>
  <c r="V922" i="6"/>
  <c r="V921" i="6"/>
  <c r="V920" i="6"/>
  <c r="V919" i="6"/>
  <c r="V918" i="6"/>
  <c r="V917" i="6"/>
  <c r="V916" i="6"/>
  <c r="V915" i="6"/>
  <c r="V914" i="6"/>
  <c r="V913" i="6"/>
  <c r="V912" i="6"/>
  <c r="V911" i="6"/>
  <c r="V910" i="6"/>
  <c r="V909" i="6"/>
  <c r="V908" i="6"/>
  <c r="V907" i="6"/>
  <c r="V906" i="6"/>
  <c r="V905" i="6"/>
  <c r="V904" i="6"/>
  <c r="V903" i="6"/>
  <c r="V902" i="6"/>
  <c r="V901" i="6"/>
  <c r="V900" i="6"/>
  <c r="V899" i="6"/>
  <c r="V898" i="6"/>
  <c r="V897" i="6"/>
  <c r="V896" i="6"/>
  <c r="V895" i="6"/>
  <c r="V894" i="6"/>
  <c r="V893" i="6"/>
  <c r="V892" i="6"/>
  <c r="V891" i="6"/>
  <c r="V890" i="6"/>
  <c r="V889" i="6"/>
  <c r="V888" i="6"/>
  <c r="V887" i="6"/>
  <c r="V886" i="6"/>
  <c r="V885" i="6"/>
  <c r="V884" i="6"/>
  <c r="V883" i="6"/>
  <c r="V882" i="6"/>
  <c r="V881" i="6"/>
  <c r="V880" i="6"/>
  <c r="V879" i="6"/>
  <c r="V878" i="6"/>
  <c r="V877" i="6"/>
  <c r="V876" i="6"/>
  <c r="V875" i="6"/>
  <c r="V874" i="6"/>
  <c r="V873" i="6"/>
  <c r="V872" i="6"/>
  <c r="V871" i="6"/>
  <c r="V870" i="6"/>
  <c r="V869" i="6"/>
  <c r="V868" i="6"/>
  <c r="V867" i="6"/>
  <c r="V866" i="6"/>
  <c r="V865" i="6"/>
  <c r="V864" i="6"/>
  <c r="V863" i="6"/>
  <c r="V862" i="6"/>
  <c r="V861" i="6"/>
  <c r="V860" i="6"/>
  <c r="V859" i="6"/>
  <c r="V858" i="6"/>
  <c r="V857" i="6"/>
  <c r="V856" i="6"/>
  <c r="V855" i="6"/>
  <c r="V854" i="6"/>
  <c r="V853" i="6"/>
  <c r="V852" i="6"/>
  <c r="V851" i="6"/>
  <c r="V850" i="6"/>
  <c r="V849" i="6"/>
  <c r="V848" i="6"/>
  <c r="V847" i="6"/>
  <c r="V846" i="6"/>
  <c r="V845" i="6"/>
  <c r="V844" i="6"/>
  <c r="V843" i="6"/>
  <c r="V842" i="6"/>
  <c r="V841" i="6"/>
  <c r="V840" i="6"/>
  <c r="V839" i="6"/>
  <c r="V838" i="6"/>
  <c r="V837" i="6"/>
  <c r="V836" i="6"/>
  <c r="V835" i="6"/>
  <c r="V834" i="6"/>
  <c r="V833" i="6"/>
  <c r="V832" i="6"/>
  <c r="V831" i="6"/>
  <c r="V830" i="6"/>
  <c r="V829" i="6"/>
  <c r="V828" i="6"/>
  <c r="V827" i="6"/>
  <c r="V826" i="6"/>
  <c r="V825" i="6"/>
  <c r="V824" i="6"/>
  <c r="V823" i="6"/>
  <c r="V822" i="6"/>
  <c r="V821" i="6"/>
  <c r="V820" i="6"/>
  <c r="V819" i="6"/>
  <c r="V818" i="6"/>
  <c r="V817" i="6"/>
  <c r="V816" i="6"/>
  <c r="V815" i="6"/>
  <c r="V814" i="6"/>
  <c r="V813" i="6"/>
  <c r="V812" i="6"/>
  <c r="V811" i="6"/>
  <c r="V810" i="6"/>
  <c r="V809" i="6"/>
  <c r="V808" i="6"/>
  <c r="V807" i="6"/>
  <c r="V806" i="6"/>
  <c r="V805" i="6"/>
  <c r="V804" i="6"/>
  <c r="V803" i="6"/>
  <c r="V802" i="6"/>
  <c r="V801" i="6"/>
  <c r="V800" i="6"/>
  <c r="V799" i="6"/>
  <c r="V798" i="6"/>
  <c r="V797" i="6"/>
  <c r="V796" i="6"/>
  <c r="V795" i="6"/>
  <c r="V794" i="6"/>
  <c r="V793" i="6"/>
  <c r="V792" i="6"/>
  <c r="V791" i="6"/>
  <c r="V790" i="6"/>
  <c r="V789" i="6"/>
  <c r="V788" i="6"/>
  <c r="V787" i="6"/>
  <c r="V786" i="6"/>
  <c r="V785" i="6"/>
  <c r="V784" i="6"/>
  <c r="V783" i="6"/>
  <c r="V782" i="6"/>
  <c r="V781" i="6"/>
  <c r="V780" i="6"/>
  <c r="V779" i="6"/>
  <c r="V778" i="6"/>
  <c r="V777" i="6"/>
  <c r="V776" i="6"/>
  <c r="V775" i="6"/>
  <c r="V774" i="6"/>
  <c r="V773" i="6"/>
  <c r="V772" i="6"/>
  <c r="V771" i="6"/>
  <c r="V770" i="6"/>
  <c r="V769" i="6"/>
  <c r="V768" i="6"/>
  <c r="V767" i="6"/>
  <c r="V766" i="6"/>
  <c r="V765" i="6"/>
  <c r="V764" i="6"/>
  <c r="V763" i="6"/>
  <c r="V762" i="6"/>
  <c r="V761" i="6"/>
  <c r="V760" i="6"/>
  <c r="V759" i="6"/>
  <c r="V758" i="6"/>
  <c r="V757" i="6"/>
  <c r="V756" i="6"/>
  <c r="V755" i="6"/>
  <c r="V754" i="6"/>
  <c r="V753" i="6"/>
  <c r="V752" i="6"/>
  <c r="V751" i="6"/>
  <c r="V750" i="6"/>
  <c r="V749" i="6"/>
  <c r="V748" i="6"/>
  <c r="V747" i="6"/>
  <c r="V746" i="6"/>
  <c r="V745" i="6"/>
  <c r="V744" i="6"/>
  <c r="V743" i="6"/>
  <c r="V742" i="6"/>
  <c r="V741" i="6"/>
  <c r="V740" i="6"/>
  <c r="V739" i="6"/>
  <c r="V738" i="6"/>
  <c r="V737" i="6"/>
  <c r="V736" i="6"/>
  <c r="V735" i="6"/>
  <c r="V734" i="6"/>
  <c r="V733" i="6"/>
  <c r="V732" i="6"/>
  <c r="V731" i="6"/>
  <c r="V730" i="6"/>
  <c r="V729" i="6"/>
  <c r="V728" i="6"/>
  <c r="V727" i="6"/>
  <c r="V726" i="6"/>
  <c r="V725" i="6"/>
  <c r="V724" i="6"/>
  <c r="V723" i="6"/>
  <c r="V722" i="6"/>
  <c r="V721" i="6"/>
  <c r="V720" i="6"/>
  <c r="V719" i="6"/>
  <c r="V718" i="6"/>
  <c r="V717" i="6"/>
  <c r="V716" i="6"/>
  <c r="V715" i="6"/>
  <c r="V714" i="6"/>
  <c r="V713" i="6"/>
  <c r="V712" i="6"/>
  <c r="V711" i="6"/>
  <c r="V710" i="6"/>
  <c r="V709" i="6"/>
  <c r="V708" i="6"/>
  <c r="V707" i="6"/>
  <c r="V706" i="6"/>
  <c r="V705" i="6"/>
  <c r="V704" i="6"/>
  <c r="V703" i="6"/>
  <c r="V702" i="6"/>
  <c r="V701" i="6"/>
  <c r="V700" i="6"/>
  <c r="V699" i="6"/>
  <c r="V698" i="6"/>
  <c r="V697" i="6"/>
  <c r="V696" i="6"/>
  <c r="V695" i="6"/>
  <c r="V694" i="6"/>
  <c r="V693" i="6"/>
  <c r="V692" i="6"/>
  <c r="V691" i="6"/>
  <c r="V690" i="6"/>
  <c r="V689" i="6"/>
  <c r="V688" i="6"/>
  <c r="V687" i="6"/>
  <c r="V686" i="6"/>
  <c r="V685" i="6"/>
  <c r="V684" i="6"/>
  <c r="V683" i="6"/>
  <c r="V682" i="6"/>
  <c r="V681" i="6"/>
  <c r="V680" i="6"/>
  <c r="V679" i="6"/>
  <c r="V678" i="6"/>
  <c r="V677" i="6"/>
  <c r="V676" i="6"/>
  <c r="V675" i="6"/>
  <c r="V674" i="6"/>
  <c r="V673" i="6"/>
  <c r="V672" i="6"/>
  <c r="V671" i="6"/>
  <c r="V670" i="6"/>
  <c r="V669" i="6"/>
  <c r="V668" i="6"/>
  <c r="V667" i="6"/>
  <c r="V666" i="6"/>
  <c r="V665" i="6"/>
  <c r="V664" i="6"/>
  <c r="V663" i="6"/>
  <c r="V662" i="6"/>
  <c r="V661" i="6"/>
  <c r="V660" i="6"/>
  <c r="V659" i="6"/>
  <c r="V658" i="6"/>
  <c r="V657" i="6"/>
  <c r="V656" i="6"/>
  <c r="V655" i="6"/>
  <c r="V654" i="6"/>
  <c r="V653" i="6"/>
  <c r="V652" i="6"/>
  <c r="V651" i="6"/>
  <c r="V650" i="6"/>
  <c r="V649" i="6"/>
  <c r="V648" i="6"/>
  <c r="V647" i="6"/>
  <c r="V646" i="6"/>
  <c r="V645" i="6"/>
  <c r="V644" i="6"/>
  <c r="V643" i="6"/>
  <c r="V642" i="6"/>
  <c r="V641" i="6"/>
  <c r="V640" i="6"/>
  <c r="V639" i="6"/>
  <c r="V638" i="6"/>
  <c r="V637" i="6"/>
  <c r="V636" i="6"/>
  <c r="V635" i="6"/>
  <c r="V634" i="6"/>
  <c r="V633" i="6"/>
  <c r="V632" i="6"/>
  <c r="V631" i="6"/>
  <c r="V630" i="6"/>
  <c r="V629" i="6"/>
  <c r="V628" i="6"/>
  <c r="V627" i="6"/>
  <c r="V626" i="6"/>
  <c r="V625" i="6"/>
  <c r="V624" i="6"/>
  <c r="V623" i="6"/>
  <c r="V622" i="6"/>
  <c r="V621" i="6"/>
  <c r="V620" i="6"/>
  <c r="V619" i="6"/>
  <c r="V618" i="6"/>
  <c r="V617" i="6"/>
  <c r="V616" i="6"/>
  <c r="V615" i="6"/>
  <c r="V614" i="6"/>
  <c r="V613" i="6"/>
  <c r="V612" i="6"/>
  <c r="V611" i="6"/>
  <c r="V610" i="6"/>
  <c r="V609" i="6"/>
  <c r="V608" i="6"/>
  <c r="V607" i="6"/>
  <c r="V606" i="6"/>
  <c r="V605" i="6"/>
  <c r="V604" i="6"/>
  <c r="V603" i="6"/>
  <c r="V602" i="6"/>
  <c r="V601" i="6"/>
  <c r="V600" i="6"/>
  <c r="V599" i="6"/>
  <c r="V598" i="6"/>
  <c r="V597" i="6"/>
  <c r="V596" i="6"/>
  <c r="V595" i="6"/>
  <c r="V594" i="6"/>
  <c r="V593" i="6"/>
  <c r="V592" i="6"/>
  <c r="V591" i="6"/>
  <c r="V590" i="6"/>
  <c r="V589" i="6"/>
  <c r="V588" i="6"/>
  <c r="V587" i="6"/>
  <c r="V586" i="6"/>
  <c r="V585" i="6"/>
  <c r="V584" i="6"/>
  <c r="V583" i="6"/>
  <c r="V582" i="6"/>
  <c r="V581" i="6"/>
  <c r="V580" i="6"/>
  <c r="V579" i="6"/>
  <c r="V578" i="6"/>
  <c r="V577" i="6"/>
  <c r="V576" i="6"/>
  <c r="V575" i="6"/>
  <c r="V574" i="6"/>
  <c r="V573" i="6"/>
  <c r="V572" i="6"/>
  <c r="V571" i="6"/>
  <c r="V570" i="6"/>
  <c r="V569" i="6"/>
  <c r="V568" i="6"/>
  <c r="V567" i="6"/>
  <c r="V566" i="6"/>
  <c r="V565" i="6"/>
  <c r="V564" i="6"/>
  <c r="V563" i="6"/>
  <c r="V562" i="6"/>
  <c r="V561" i="6"/>
  <c r="V560" i="6"/>
  <c r="V559" i="6"/>
  <c r="V558" i="6"/>
  <c r="V557" i="6"/>
  <c r="V556" i="6"/>
  <c r="V555" i="6"/>
  <c r="V554" i="6"/>
  <c r="V553" i="6"/>
  <c r="V552" i="6"/>
  <c r="V551" i="6"/>
  <c r="V550" i="6"/>
  <c r="V549" i="6"/>
  <c r="V548" i="6"/>
  <c r="V547" i="6"/>
  <c r="V546" i="6"/>
  <c r="V545" i="6"/>
  <c r="V544" i="6"/>
  <c r="V543" i="6"/>
  <c r="V542" i="6"/>
  <c r="V541" i="6"/>
  <c r="V540" i="6"/>
  <c r="V539" i="6"/>
  <c r="V538" i="6"/>
  <c r="V537" i="6"/>
  <c r="V536" i="6"/>
  <c r="V535" i="6"/>
  <c r="V534" i="6"/>
  <c r="V533" i="6"/>
  <c r="V532" i="6"/>
  <c r="V531" i="6"/>
  <c r="V530" i="6"/>
  <c r="V529" i="6"/>
  <c r="V528" i="6"/>
  <c r="V527" i="6"/>
  <c r="V526" i="6"/>
  <c r="V525" i="6"/>
  <c r="V524" i="6"/>
  <c r="V523" i="6"/>
  <c r="V522" i="6"/>
  <c r="V521" i="6"/>
  <c r="V520" i="6"/>
  <c r="V519" i="6"/>
  <c r="V518" i="6"/>
  <c r="V517" i="6"/>
  <c r="V516" i="6"/>
  <c r="V515" i="6"/>
  <c r="V514" i="6"/>
  <c r="V513" i="6"/>
  <c r="V512" i="6"/>
  <c r="V511" i="6"/>
  <c r="V510" i="6"/>
  <c r="V509" i="6"/>
  <c r="V508" i="6"/>
  <c r="V507" i="6"/>
  <c r="V506" i="6"/>
  <c r="V505" i="6"/>
  <c r="V504" i="6"/>
  <c r="V503" i="6"/>
  <c r="V502" i="6"/>
  <c r="V501" i="6"/>
  <c r="V500" i="6"/>
  <c r="V499" i="6"/>
  <c r="V498" i="6"/>
  <c r="V497" i="6"/>
  <c r="V496" i="6"/>
  <c r="V495" i="6"/>
  <c r="V494" i="6"/>
  <c r="V493" i="6"/>
  <c r="V492" i="6"/>
  <c r="V491" i="6"/>
  <c r="V490" i="6"/>
  <c r="V489" i="6"/>
  <c r="V488" i="6"/>
  <c r="V487" i="6"/>
  <c r="V486" i="6"/>
  <c r="V485" i="6"/>
  <c r="V484" i="6"/>
  <c r="V483" i="6"/>
  <c r="V482" i="6"/>
  <c r="V481" i="6"/>
  <c r="V480" i="6"/>
  <c r="V479" i="6"/>
  <c r="V478" i="6"/>
  <c r="V477" i="6"/>
  <c r="V476" i="6"/>
  <c r="V475" i="6"/>
  <c r="V474" i="6"/>
  <c r="V473" i="6"/>
  <c r="V472" i="6"/>
  <c r="V471" i="6"/>
  <c r="V470" i="6"/>
  <c r="V469" i="6"/>
  <c r="V468" i="6"/>
  <c r="V467" i="6"/>
  <c r="V466" i="6"/>
  <c r="V465" i="6"/>
  <c r="V464" i="6"/>
  <c r="V463" i="6"/>
  <c r="V462" i="6"/>
  <c r="V461" i="6"/>
  <c r="V460" i="6"/>
  <c r="V459" i="6"/>
  <c r="V458" i="6"/>
  <c r="V457" i="6"/>
  <c r="V456" i="6"/>
  <c r="V455" i="6"/>
  <c r="V454" i="6"/>
  <c r="V453" i="6"/>
  <c r="V452" i="6"/>
  <c r="V451" i="6"/>
  <c r="V450" i="6"/>
  <c r="V449" i="6"/>
  <c r="V448" i="6"/>
  <c r="V447" i="6"/>
  <c r="V446" i="6"/>
  <c r="V445" i="6"/>
  <c r="V444" i="6"/>
  <c r="V443" i="6"/>
  <c r="V442" i="6"/>
  <c r="V441" i="6"/>
  <c r="V440" i="6"/>
  <c r="V439" i="6"/>
  <c r="V438" i="6"/>
  <c r="V437" i="6"/>
  <c r="V436" i="6"/>
  <c r="V435" i="6"/>
  <c r="V434" i="6"/>
  <c r="V433" i="6"/>
  <c r="V432" i="6"/>
  <c r="V431" i="6"/>
  <c r="V430" i="6"/>
  <c r="V429" i="6"/>
  <c r="V428" i="6"/>
  <c r="V427" i="6"/>
  <c r="V426" i="6"/>
  <c r="V425" i="6"/>
  <c r="V424" i="6"/>
  <c r="V423" i="6"/>
  <c r="V422" i="6"/>
  <c r="V421" i="6"/>
  <c r="V420" i="6"/>
  <c r="V419" i="6"/>
  <c r="V418" i="6"/>
  <c r="V417" i="6"/>
  <c r="V416" i="6"/>
  <c r="V415" i="6"/>
  <c r="V414" i="6"/>
  <c r="V413" i="6"/>
  <c r="V412" i="6"/>
  <c r="V411" i="6"/>
  <c r="V410" i="6"/>
  <c r="V409" i="6"/>
  <c r="V408" i="6"/>
  <c r="V407" i="6"/>
  <c r="V406" i="6"/>
  <c r="V405" i="6"/>
  <c r="V404" i="6"/>
  <c r="V403" i="6"/>
  <c r="V402" i="6"/>
  <c r="V401" i="6"/>
  <c r="V400" i="6"/>
  <c r="V399" i="6"/>
  <c r="V398" i="6"/>
  <c r="V397" i="6"/>
  <c r="V396" i="6"/>
  <c r="V395" i="6"/>
  <c r="V394" i="6"/>
  <c r="V393" i="6"/>
  <c r="V392" i="6"/>
  <c r="V391" i="6"/>
  <c r="V390" i="6"/>
  <c r="V389" i="6"/>
  <c r="V388" i="6"/>
  <c r="V387" i="6"/>
  <c r="V386" i="6"/>
  <c r="V385" i="6"/>
  <c r="V384" i="6"/>
  <c r="V383" i="6"/>
  <c r="V382" i="6"/>
  <c r="V381" i="6"/>
  <c r="V380" i="6"/>
  <c r="V379" i="6"/>
  <c r="V378" i="6"/>
  <c r="V377" i="6"/>
  <c r="V376" i="6"/>
  <c r="V375" i="6"/>
  <c r="V374" i="6"/>
  <c r="V373" i="6"/>
  <c r="V372" i="6"/>
  <c r="V371" i="6"/>
  <c r="V370" i="6"/>
  <c r="V369" i="6"/>
  <c r="V368" i="6"/>
  <c r="V367" i="6"/>
  <c r="V366" i="6"/>
  <c r="V365" i="6"/>
  <c r="V364" i="6"/>
  <c r="V363" i="6"/>
  <c r="V362" i="6"/>
  <c r="V361" i="6"/>
  <c r="V360" i="6"/>
  <c r="V359" i="6"/>
  <c r="V358" i="6"/>
  <c r="V357" i="6"/>
  <c r="V356" i="6"/>
  <c r="V355" i="6"/>
  <c r="V354" i="6"/>
  <c r="V353" i="6"/>
  <c r="V352" i="6"/>
  <c r="V351" i="6"/>
  <c r="V350" i="6"/>
  <c r="V349" i="6"/>
  <c r="V348" i="6"/>
  <c r="V347" i="6"/>
  <c r="V346" i="6"/>
  <c r="V345" i="6"/>
  <c r="V344" i="6"/>
  <c r="V343" i="6"/>
  <c r="V342" i="6"/>
  <c r="V341" i="6"/>
  <c r="V340" i="6"/>
  <c r="V339" i="6"/>
  <c r="V338" i="6"/>
  <c r="V337" i="6"/>
  <c r="V336" i="6"/>
  <c r="V335" i="6"/>
  <c r="V334" i="6"/>
  <c r="V333" i="6"/>
  <c r="V332" i="6"/>
  <c r="V331" i="6"/>
  <c r="V330" i="6"/>
  <c r="V329" i="6"/>
  <c r="V328" i="6"/>
  <c r="V327" i="6"/>
  <c r="V326" i="6"/>
  <c r="V325" i="6"/>
  <c r="V324" i="6"/>
  <c r="V323" i="6"/>
  <c r="V322" i="6"/>
  <c r="V321" i="6"/>
  <c r="V320" i="6"/>
  <c r="V319" i="6"/>
  <c r="V318" i="6"/>
  <c r="V317" i="6"/>
  <c r="V316" i="6"/>
  <c r="V315" i="6"/>
  <c r="V314" i="6"/>
  <c r="V313" i="6"/>
  <c r="V312" i="6"/>
  <c r="V311" i="6"/>
  <c r="V310" i="6"/>
  <c r="V309" i="6"/>
  <c r="V308" i="6"/>
  <c r="V307" i="6"/>
  <c r="V306" i="6"/>
  <c r="V305" i="6"/>
  <c r="V304" i="6"/>
  <c r="V303" i="6"/>
  <c r="V302" i="6"/>
  <c r="V301" i="6"/>
  <c r="V300" i="6"/>
  <c r="V299" i="6"/>
  <c r="V298" i="6"/>
  <c r="V297" i="6"/>
  <c r="V296" i="6"/>
  <c r="V295" i="6"/>
  <c r="V294" i="6"/>
  <c r="V293" i="6"/>
  <c r="V292" i="6"/>
  <c r="V291" i="6"/>
  <c r="V290" i="6"/>
  <c r="V289" i="6"/>
  <c r="V288" i="6"/>
  <c r="V287" i="6"/>
  <c r="V286" i="6"/>
  <c r="V285" i="6"/>
  <c r="V284" i="6"/>
  <c r="V283" i="6"/>
  <c r="V282" i="6"/>
  <c r="V281" i="6"/>
  <c r="V280" i="6"/>
  <c r="V279" i="6"/>
  <c r="V278" i="6"/>
  <c r="V277" i="6"/>
  <c r="V276" i="6"/>
  <c r="V275" i="6"/>
  <c r="V274" i="6"/>
  <c r="V273" i="6"/>
  <c r="V272" i="6"/>
  <c r="V271" i="6"/>
  <c r="V270" i="6"/>
  <c r="V269" i="6"/>
  <c r="V268" i="6"/>
  <c r="V267" i="6"/>
  <c r="V266" i="6"/>
  <c r="V265" i="6"/>
  <c r="V264" i="6"/>
  <c r="V263" i="6"/>
  <c r="V262" i="6"/>
  <c r="V261" i="6"/>
  <c r="V260" i="6"/>
  <c r="V259" i="6"/>
  <c r="V258" i="6"/>
  <c r="V257" i="6"/>
  <c r="V256" i="6"/>
  <c r="V255" i="6"/>
  <c r="V254" i="6"/>
  <c r="V253" i="6"/>
  <c r="V252" i="6"/>
  <c r="V251" i="6"/>
  <c r="V250" i="6"/>
  <c r="V249" i="6"/>
  <c r="V248" i="6"/>
  <c r="V247" i="6"/>
  <c r="V246" i="6"/>
  <c r="V245" i="6"/>
  <c r="V244" i="6"/>
  <c r="V243" i="6"/>
  <c r="V242" i="6"/>
  <c r="V241" i="6"/>
  <c r="V240" i="6"/>
  <c r="V239" i="6"/>
  <c r="V238" i="6"/>
  <c r="V237" i="6"/>
  <c r="V236" i="6"/>
  <c r="V235" i="6"/>
  <c r="V234" i="6"/>
  <c r="V233" i="6"/>
  <c r="V232" i="6"/>
  <c r="V231" i="6"/>
  <c r="V230" i="6"/>
  <c r="V229" i="6"/>
  <c r="V228" i="6"/>
  <c r="V227" i="6"/>
  <c r="V226" i="6"/>
  <c r="V225" i="6"/>
  <c r="V224" i="6"/>
  <c r="V223" i="6"/>
  <c r="V222" i="6"/>
  <c r="V221" i="6"/>
  <c r="V220" i="6"/>
  <c r="V219" i="6"/>
  <c r="V218" i="6"/>
  <c r="V217" i="6"/>
  <c r="V216" i="6"/>
  <c r="V215" i="6"/>
  <c r="V214" i="6"/>
  <c r="V213" i="6"/>
  <c r="V212" i="6"/>
  <c r="V211" i="6"/>
  <c r="V210" i="6"/>
  <c r="V209" i="6"/>
  <c r="V208" i="6"/>
  <c r="V207" i="6"/>
  <c r="V206" i="6"/>
  <c r="V205" i="6"/>
  <c r="V204" i="6"/>
  <c r="V203" i="6"/>
  <c r="V202" i="6"/>
  <c r="V201" i="6"/>
  <c r="V200" i="6"/>
  <c r="V199" i="6"/>
  <c r="V198" i="6"/>
  <c r="V197" i="6"/>
  <c r="V196" i="6"/>
  <c r="V195" i="6"/>
  <c r="V194" i="6"/>
  <c r="V193" i="6"/>
  <c r="V192" i="6"/>
  <c r="V191" i="6"/>
  <c r="V190" i="6"/>
  <c r="V189" i="6"/>
  <c r="V188" i="6"/>
  <c r="V187" i="6"/>
  <c r="V186" i="6"/>
  <c r="V185" i="6"/>
  <c r="V184" i="6"/>
  <c r="V183" i="6"/>
  <c r="V182" i="6"/>
  <c r="V181" i="6"/>
  <c r="V180" i="6"/>
  <c r="V179" i="6"/>
  <c r="V178" i="6"/>
  <c r="V177" i="6"/>
  <c r="V176" i="6"/>
  <c r="V175" i="6"/>
  <c r="V174" i="6"/>
  <c r="V173" i="6"/>
  <c r="V172" i="6"/>
  <c r="V171" i="6"/>
  <c r="V170" i="6"/>
  <c r="V169" i="6"/>
  <c r="V168" i="6"/>
  <c r="V167" i="6"/>
  <c r="V166" i="6"/>
  <c r="V165" i="6"/>
  <c r="V164" i="6"/>
  <c r="V163" i="6"/>
  <c r="V162" i="6"/>
  <c r="V161" i="6"/>
  <c r="V160" i="6"/>
  <c r="V159" i="6"/>
  <c r="V158" i="6"/>
  <c r="V157" i="6"/>
  <c r="V156" i="6"/>
  <c r="V155" i="6"/>
  <c r="V154" i="6"/>
  <c r="V153" i="6"/>
  <c r="V152" i="6"/>
  <c r="V151" i="6"/>
  <c r="V150" i="6"/>
  <c r="V149" i="6"/>
  <c r="V148" i="6"/>
  <c r="V147" i="6"/>
  <c r="V146" i="6"/>
  <c r="V145" i="6"/>
  <c r="V144" i="6"/>
  <c r="V143" i="6"/>
  <c r="V142" i="6"/>
  <c r="V141" i="6"/>
  <c r="V140" i="6"/>
  <c r="V139" i="6"/>
  <c r="V138" i="6"/>
  <c r="V137" i="6"/>
  <c r="V136" i="6"/>
  <c r="V135" i="6"/>
  <c r="V134" i="6"/>
  <c r="V133" i="6"/>
  <c r="V132" i="6"/>
  <c r="V131" i="6"/>
  <c r="V130" i="6"/>
  <c r="V129" i="6"/>
  <c r="V128" i="6"/>
  <c r="V127" i="6"/>
  <c r="V126" i="6"/>
  <c r="V125" i="6"/>
  <c r="V124" i="6"/>
  <c r="V123" i="6"/>
  <c r="V122" i="6"/>
  <c r="V121" i="6"/>
  <c r="V120" i="6"/>
  <c r="V119" i="6"/>
  <c r="V118" i="6"/>
  <c r="V117" i="6"/>
  <c r="V116" i="6"/>
  <c r="V115" i="6"/>
  <c r="V114" i="6"/>
  <c r="V113" i="6"/>
  <c r="V112" i="6"/>
  <c r="V111" i="6"/>
  <c r="V110" i="6"/>
  <c r="V109" i="6"/>
  <c r="V108" i="6"/>
  <c r="V107" i="6"/>
  <c r="V106" i="6"/>
  <c r="V105" i="6"/>
  <c r="V104" i="6"/>
  <c r="V103" i="6"/>
  <c r="V102" i="6"/>
  <c r="V101" i="6"/>
  <c r="V100" i="6"/>
  <c r="V99" i="6"/>
  <c r="V98" i="6"/>
  <c r="V97" i="6"/>
  <c r="V96" i="6"/>
  <c r="V95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58" i="6"/>
  <c r="V57" i="6"/>
  <c r="V56" i="6"/>
  <c r="V55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V7" i="6"/>
  <c r="V6" i="6"/>
  <c r="V5" i="6"/>
  <c r="V4" i="6"/>
  <c r="V3" i="6"/>
  <c r="V2" i="6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B25" i="5" a="1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B2" i="5" a="1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X5" i="4"/>
  <c r="Z5" i="4"/>
  <c r="Z4" i="4"/>
  <c r="Z3" i="4"/>
  <c r="Z2" i="4"/>
  <c r="Z1" i="4"/>
  <c r="X4" i="4"/>
  <c r="X3" i="4"/>
  <c r="X2" i="4"/>
  <c r="W8" i="4"/>
  <c r="X8" i="4"/>
  <c r="W9" i="4"/>
  <c r="X9" i="4"/>
  <c r="W10" i="4"/>
  <c r="X10" i="4"/>
  <c r="W11" i="4"/>
  <c r="X11" i="4"/>
  <c r="W12" i="4"/>
  <c r="X12" i="4"/>
  <c r="W13" i="4"/>
  <c r="X13" i="4"/>
  <c r="W14" i="4"/>
  <c r="X14" i="4"/>
  <c r="W15" i="4"/>
  <c r="X15" i="4"/>
  <c r="W16" i="4"/>
  <c r="X16" i="4"/>
  <c r="W17" i="4"/>
  <c r="X17" i="4"/>
  <c r="W18" i="4"/>
  <c r="X18" i="4"/>
  <c r="W19" i="4"/>
  <c r="X19" i="4"/>
  <c r="W20" i="4"/>
  <c r="X20" i="4"/>
  <c r="W21" i="4"/>
  <c r="X21" i="4"/>
  <c r="W22" i="4"/>
  <c r="X22" i="4"/>
  <c r="W23" i="4"/>
  <c r="X23" i="4"/>
  <c r="W24" i="4"/>
  <c r="X24" i="4"/>
  <c r="W25" i="4"/>
  <c r="X25" i="4"/>
  <c r="W26" i="4"/>
  <c r="X26" i="4"/>
  <c r="W27" i="4"/>
  <c r="X27" i="4"/>
  <c r="W28" i="4"/>
  <c r="X28" i="4"/>
  <c r="W29" i="4"/>
  <c r="X29" i="4"/>
  <c r="W30" i="4"/>
  <c r="X30" i="4"/>
  <c r="W31" i="4"/>
  <c r="X31" i="4"/>
  <c r="W32" i="4"/>
  <c r="X32" i="4"/>
  <c r="W33" i="4"/>
  <c r="X33" i="4"/>
  <c r="W34" i="4"/>
  <c r="X34" i="4"/>
  <c r="W35" i="4"/>
  <c r="X35" i="4"/>
  <c r="W36" i="4"/>
  <c r="X36" i="4"/>
  <c r="W37" i="4"/>
  <c r="X37" i="4"/>
  <c r="W38" i="4"/>
  <c r="X38" i="4"/>
  <c r="W39" i="4"/>
  <c r="X39" i="4"/>
  <c r="W40" i="4"/>
  <c r="X40" i="4"/>
  <c r="W41" i="4"/>
  <c r="X41" i="4"/>
  <c r="W42" i="4"/>
  <c r="X42" i="4"/>
  <c r="W43" i="4"/>
  <c r="X43" i="4"/>
  <c r="W44" i="4"/>
  <c r="X44" i="4"/>
  <c r="W45" i="4"/>
  <c r="X45" i="4"/>
  <c r="W46" i="4"/>
  <c r="X46" i="4"/>
  <c r="W47" i="4"/>
  <c r="X47" i="4"/>
  <c r="W48" i="4"/>
  <c r="X48" i="4"/>
  <c r="W49" i="4"/>
  <c r="X49" i="4"/>
  <c r="W50" i="4"/>
  <c r="X50" i="4"/>
  <c r="W51" i="4"/>
  <c r="X51" i="4"/>
  <c r="W52" i="4"/>
  <c r="X52" i="4"/>
  <c r="W53" i="4"/>
  <c r="X53" i="4"/>
  <c r="W54" i="4"/>
  <c r="X54" i="4"/>
  <c r="W55" i="4"/>
  <c r="X55" i="4"/>
  <c r="W56" i="4"/>
  <c r="X56" i="4"/>
  <c r="W57" i="4"/>
  <c r="X57" i="4"/>
  <c r="W58" i="4"/>
  <c r="X58" i="4"/>
  <c r="W59" i="4"/>
  <c r="X59" i="4"/>
  <c r="W60" i="4"/>
  <c r="X60" i="4"/>
  <c r="W61" i="4"/>
  <c r="X61" i="4"/>
  <c r="W62" i="4"/>
  <c r="X62" i="4"/>
  <c r="W63" i="4"/>
  <c r="X63" i="4"/>
  <c r="W64" i="4"/>
  <c r="X64" i="4"/>
  <c r="W65" i="4"/>
  <c r="X65" i="4"/>
  <c r="W66" i="4"/>
  <c r="X66" i="4"/>
  <c r="W67" i="4"/>
  <c r="X67" i="4"/>
  <c r="W68" i="4"/>
  <c r="X68" i="4"/>
  <c r="W69" i="4"/>
  <c r="X69" i="4"/>
  <c r="W70" i="4"/>
  <c r="X70" i="4"/>
  <c r="W71" i="4"/>
  <c r="X71" i="4"/>
  <c r="W72" i="4"/>
  <c r="X72" i="4"/>
  <c r="W73" i="4"/>
  <c r="X73" i="4"/>
  <c r="W74" i="4"/>
  <c r="X74" i="4"/>
  <c r="W75" i="4"/>
  <c r="X75" i="4"/>
  <c r="W76" i="4"/>
  <c r="X76" i="4"/>
  <c r="W77" i="4"/>
  <c r="X77" i="4"/>
  <c r="W78" i="4"/>
  <c r="X78" i="4"/>
  <c r="W79" i="4"/>
  <c r="X79" i="4"/>
  <c r="W80" i="4"/>
  <c r="X80" i="4"/>
  <c r="W81" i="4"/>
  <c r="X81" i="4"/>
  <c r="W82" i="4"/>
  <c r="X82" i="4"/>
  <c r="W83" i="4"/>
  <c r="X83" i="4"/>
  <c r="W84" i="4"/>
  <c r="X84" i="4"/>
  <c r="W85" i="4"/>
  <c r="X85" i="4"/>
  <c r="W86" i="4"/>
  <c r="X86" i="4"/>
  <c r="W87" i="4"/>
  <c r="X87" i="4"/>
  <c r="W88" i="4"/>
  <c r="X88" i="4"/>
  <c r="W89" i="4"/>
  <c r="X89" i="4"/>
  <c r="W90" i="4"/>
  <c r="X90" i="4"/>
  <c r="W91" i="4"/>
  <c r="X91" i="4"/>
  <c r="W92" i="4"/>
  <c r="X92" i="4"/>
  <c r="W93" i="4"/>
  <c r="X93" i="4"/>
  <c r="W94" i="4"/>
  <c r="X94" i="4"/>
  <c r="W95" i="4"/>
  <c r="X95" i="4"/>
  <c r="W96" i="4"/>
  <c r="X96" i="4"/>
  <c r="W97" i="4"/>
  <c r="X97" i="4"/>
  <c r="W98" i="4"/>
  <c r="X98" i="4"/>
  <c r="W99" i="4"/>
  <c r="X99" i="4"/>
  <c r="W100" i="4"/>
  <c r="X100" i="4"/>
  <c r="W101" i="4"/>
  <c r="X101" i="4"/>
  <c r="W102" i="4"/>
  <c r="X102" i="4"/>
  <c r="W103" i="4"/>
  <c r="X103" i="4"/>
  <c r="W104" i="4"/>
  <c r="X104" i="4"/>
  <c r="W105" i="4"/>
  <c r="X105" i="4"/>
  <c r="W106" i="4"/>
  <c r="X106" i="4"/>
  <c r="W107" i="4"/>
  <c r="X107" i="4"/>
  <c r="W108" i="4"/>
  <c r="X108" i="4"/>
  <c r="W109" i="4"/>
  <c r="X109" i="4"/>
  <c r="W110" i="4"/>
  <c r="X110" i="4"/>
  <c r="W111" i="4"/>
  <c r="X111" i="4"/>
  <c r="W112" i="4"/>
  <c r="X112" i="4"/>
  <c r="W113" i="4"/>
  <c r="X113" i="4"/>
  <c r="W114" i="4"/>
  <c r="X114" i="4"/>
  <c r="W115" i="4"/>
  <c r="X115" i="4"/>
  <c r="W116" i="4"/>
  <c r="X116" i="4"/>
  <c r="W117" i="4"/>
  <c r="X117" i="4"/>
  <c r="W118" i="4"/>
  <c r="X118" i="4"/>
  <c r="W119" i="4"/>
  <c r="X119" i="4"/>
  <c r="W120" i="4"/>
  <c r="X120" i="4"/>
  <c r="W121" i="4"/>
  <c r="X121" i="4"/>
  <c r="W122" i="4"/>
  <c r="X122" i="4"/>
  <c r="W123" i="4"/>
  <c r="X123" i="4"/>
  <c r="W124" i="4"/>
  <c r="X124" i="4"/>
  <c r="W125" i="4"/>
  <c r="X125" i="4"/>
  <c r="W126" i="4"/>
  <c r="X126" i="4"/>
  <c r="W127" i="4"/>
  <c r="X127" i="4"/>
  <c r="W128" i="4"/>
  <c r="X128" i="4"/>
  <c r="W129" i="4"/>
  <c r="X129" i="4"/>
  <c r="W130" i="4"/>
  <c r="X130" i="4"/>
  <c r="W131" i="4"/>
  <c r="X131" i="4"/>
  <c r="W132" i="4"/>
  <c r="X132" i="4"/>
  <c r="W133" i="4"/>
  <c r="X133" i="4"/>
  <c r="W134" i="4"/>
  <c r="X134" i="4"/>
  <c r="W135" i="4"/>
  <c r="X135" i="4"/>
  <c r="W136" i="4"/>
  <c r="X136" i="4"/>
  <c r="W137" i="4"/>
  <c r="X137" i="4"/>
  <c r="W138" i="4"/>
  <c r="X138" i="4"/>
  <c r="W139" i="4"/>
  <c r="X139" i="4"/>
  <c r="W140" i="4"/>
  <c r="X140" i="4"/>
  <c r="W141" i="4"/>
  <c r="X141" i="4"/>
  <c r="W142" i="4"/>
  <c r="X142" i="4"/>
  <c r="W143" i="4"/>
  <c r="X143" i="4"/>
  <c r="W144" i="4"/>
  <c r="X144" i="4"/>
  <c r="W145" i="4"/>
  <c r="X145" i="4"/>
  <c r="W146" i="4"/>
  <c r="X146" i="4"/>
  <c r="W147" i="4"/>
  <c r="X147" i="4"/>
  <c r="W148" i="4"/>
  <c r="X148" i="4"/>
  <c r="W149" i="4"/>
  <c r="X149" i="4"/>
  <c r="W150" i="4"/>
  <c r="X150" i="4"/>
  <c r="W151" i="4"/>
  <c r="X151" i="4"/>
  <c r="W152" i="4"/>
  <c r="X152" i="4"/>
  <c r="W153" i="4"/>
  <c r="X153" i="4"/>
  <c r="W154" i="4"/>
  <c r="X154" i="4"/>
  <c r="W155" i="4"/>
  <c r="X155" i="4"/>
  <c r="W156" i="4"/>
  <c r="X156" i="4"/>
  <c r="W157" i="4"/>
  <c r="X157" i="4"/>
  <c r="W158" i="4"/>
  <c r="X158" i="4"/>
  <c r="W159" i="4"/>
  <c r="X159" i="4"/>
  <c r="W160" i="4"/>
  <c r="X160" i="4"/>
  <c r="W161" i="4"/>
  <c r="X161" i="4"/>
  <c r="W162" i="4"/>
  <c r="X162" i="4"/>
  <c r="W163" i="4"/>
  <c r="X163" i="4"/>
  <c r="W164" i="4"/>
  <c r="X164" i="4"/>
  <c r="W165" i="4"/>
  <c r="X165" i="4"/>
  <c r="W166" i="4"/>
  <c r="X166" i="4"/>
  <c r="W167" i="4"/>
  <c r="X167" i="4"/>
  <c r="W168" i="4"/>
  <c r="X168" i="4"/>
  <c r="W169" i="4"/>
  <c r="X169" i="4"/>
  <c r="W170" i="4"/>
  <c r="X170" i="4"/>
  <c r="W171" i="4"/>
  <c r="X171" i="4"/>
  <c r="W172" i="4"/>
  <c r="X172" i="4"/>
  <c r="W173" i="4"/>
  <c r="X173" i="4"/>
  <c r="W174" i="4"/>
  <c r="X174" i="4"/>
  <c r="W175" i="4"/>
  <c r="X175" i="4"/>
  <c r="W176" i="4"/>
  <c r="X176" i="4"/>
  <c r="W177" i="4"/>
  <c r="X177" i="4"/>
  <c r="W178" i="4"/>
  <c r="X178" i="4"/>
  <c r="W179" i="4"/>
  <c r="X179" i="4"/>
  <c r="W180" i="4"/>
  <c r="X180" i="4"/>
  <c r="W181" i="4"/>
  <c r="X181" i="4"/>
  <c r="W182" i="4"/>
  <c r="X182" i="4"/>
  <c r="W183" i="4"/>
  <c r="X183" i="4"/>
  <c r="W184" i="4"/>
  <c r="X184" i="4"/>
  <c r="W185" i="4"/>
  <c r="X185" i="4"/>
  <c r="W186" i="4"/>
  <c r="X186" i="4"/>
  <c r="W187" i="4"/>
  <c r="X187" i="4"/>
  <c r="W188" i="4"/>
  <c r="X188" i="4"/>
  <c r="W189" i="4"/>
  <c r="X189" i="4"/>
  <c r="W190" i="4"/>
  <c r="X190" i="4"/>
  <c r="W191" i="4"/>
  <c r="X191" i="4"/>
  <c r="W192" i="4"/>
  <c r="X192" i="4"/>
  <c r="W193" i="4"/>
  <c r="X193" i="4"/>
  <c r="W194" i="4"/>
  <c r="X194" i="4"/>
  <c r="W195" i="4"/>
  <c r="X195" i="4"/>
  <c r="W196" i="4"/>
  <c r="X196" i="4"/>
  <c r="W197" i="4"/>
  <c r="X197" i="4"/>
  <c r="W198" i="4"/>
  <c r="X198" i="4"/>
  <c r="W199" i="4"/>
  <c r="X199" i="4"/>
  <c r="W200" i="4"/>
  <c r="X200" i="4"/>
  <c r="W201" i="4"/>
  <c r="X201" i="4"/>
  <c r="W202" i="4"/>
  <c r="X202" i="4"/>
  <c r="W203" i="4"/>
  <c r="X203" i="4"/>
  <c r="W204" i="4"/>
  <c r="X204" i="4"/>
  <c r="W205" i="4"/>
  <c r="X205" i="4"/>
  <c r="W206" i="4"/>
  <c r="X206" i="4"/>
  <c r="W207" i="4"/>
  <c r="X207" i="4"/>
  <c r="W208" i="4"/>
  <c r="X208" i="4"/>
  <c r="W209" i="4"/>
  <c r="X209" i="4"/>
  <c r="W210" i="4"/>
  <c r="X210" i="4"/>
  <c r="W211" i="4"/>
  <c r="X211" i="4"/>
  <c r="W212" i="4"/>
  <c r="X212" i="4"/>
  <c r="W213" i="4"/>
  <c r="X213" i="4"/>
  <c r="W214" i="4"/>
  <c r="X214" i="4"/>
  <c r="W215" i="4"/>
  <c r="X215" i="4"/>
  <c r="W216" i="4"/>
  <c r="X216" i="4"/>
  <c r="W217" i="4"/>
  <c r="X217" i="4"/>
  <c r="W218" i="4"/>
  <c r="X218" i="4"/>
  <c r="W219" i="4"/>
  <c r="X219" i="4"/>
  <c r="W220" i="4"/>
  <c r="X220" i="4"/>
  <c r="W221" i="4"/>
  <c r="X221" i="4"/>
  <c r="W222" i="4"/>
  <c r="X222" i="4"/>
  <c r="W223" i="4"/>
  <c r="X223" i="4"/>
  <c r="W224" i="4"/>
  <c r="X224" i="4"/>
  <c r="W225" i="4"/>
  <c r="X225" i="4"/>
  <c r="W226" i="4"/>
  <c r="X226" i="4"/>
  <c r="W227" i="4"/>
  <c r="X227" i="4"/>
  <c r="W228" i="4"/>
  <c r="X228" i="4"/>
  <c r="W229" i="4"/>
  <c r="X229" i="4"/>
  <c r="W230" i="4"/>
  <c r="X230" i="4"/>
  <c r="W231" i="4"/>
  <c r="X231" i="4"/>
  <c r="W232" i="4"/>
  <c r="X232" i="4"/>
  <c r="W233" i="4"/>
  <c r="X233" i="4"/>
  <c r="W234" i="4"/>
  <c r="X234" i="4"/>
  <c r="W235" i="4"/>
  <c r="X235" i="4"/>
  <c r="W236" i="4"/>
  <c r="X236" i="4"/>
  <c r="W237" i="4"/>
  <c r="X237" i="4"/>
  <c r="W238" i="4"/>
  <c r="X238" i="4"/>
  <c r="W239" i="4"/>
  <c r="X239" i="4"/>
  <c r="W240" i="4"/>
  <c r="X240" i="4"/>
  <c r="W241" i="4"/>
  <c r="X241" i="4"/>
  <c r="W242" i="4"/>
  <c r="X242" i="4"/>
  <c r="W243" i="4"/>
  <c r="X243" i="4"/>
  <c r="W244" i="4"/>
  <c r="X244" i="4"/>
  <c r="W245" i="4"/>
  <c r="X245" i="4"/>
  <c r="W246" i="4"/>
  <c r="X246" i="4"/>
  <c r="W247" i="4"/>
  <c r="X247" i="4"/>
  <c r="W248" i="4"/>
  <c r="X248" i="4"/>
  <c r="W249" i="4"/>
  <c r="X249" i="4"/>
  <c r="W250" i="4"/>
  <c r="X250" i="4"/>
  <c r="W251" i="4"/>
  <c r="X251" i="4"/>
  <c r="W252" i="4"/>
  <c r="X252" i="4"/>
  <c r="W253" i="4"/>
  <c r="X253" i="4"/>
  <c r="W254" i="4"/>
  <c r="X254" i="4"/>
  <c r="W255" i="4"/>
  <c r="X255" i="4"/>
  <c r="W256" i="4"/>
  <c r="X256" i="4"/>
  <c r="W257" i="4"/>
  <c r="X257" i="4"/>
  <c r="W258" i="4"/>
  <c r="X258" i="4"/>
  <c r="W259" i="4"/>
  <c r="X259" i="4"/>
  <c r="W260" i="4"/>
  <c r="X260" i="4"/>
  <c r="W261" i="4"/>
  <c r="X261" i="4"/>
  <c r="W262" i="4"/>
  <c r="X262" i="4"/>
  <c r="W263" i="4"/>
  <c r="X263" i="4"/>
  <c r="W264" i="4"/>
  <c r="X264" i="4"/>
  <c r="W265" i="4"/>
  <c r="X265" i="4"/>
  <c r="W266" i="4"/>
  <c r="X266" i="4"/>
  <c r="W267" i="4"/>
  <c r="X267" i="4"/>
  <c r="W268" i="4"/>
  <c r="X268" i="4"/>
  <c r="W269" i="4"/>
  <c r="X269" i="4"/>
  <c r="W270" i="4"/>
  <c r="X270" i="4"/>
  <c r="W271" i="4"/>
  <c r="X271" i="4"/>
  <c r="W272" i="4"/>
  <c r="X272" i="4"/>
  <c r="W273" i="4"/>
  <c r="X273" i="4"/>
  <c r="W274" i="4"/>
  <c r="X274" i="4"/>
  <c r="W275" i="4"/>
  <c r="X275" i="4"/>
  <c r="W276" i="4"/>
  <c r="X276" i="4"/>
  <c r="W277" i="4"/>
  <c r="X277" i="4"/>
  <c r="W278" i="4"/>
  <c r="X278" i="4"/>
  <c r="W279" i="4"/>
  <c r="X279" i="4"/>
  <c r="W280" i="4"/>
  <c r="X280" i="4"/>
  <c r="W281" i="4"/>
  <c r="X281" i="4"/>
  <c r="W282" i="4"/>
  <c r="X282" i="4"/>
  <c r="W283" i="4"/>
  <c r="X283" i="4"/>
  <c r="W284" i="4"/>
  <c r="X284" i="4"/>
  <c r="W285" i="4"/>
  <c r="X285" i="4"/>
  <c r="W286" i="4"/>
  <c r="X286" i="4"/>
  <c r="W287" i="4"/>
  <c r="X287" i="4"/>
  <c r="W288" i="4"/>
  <c r="X288" i="4"/>
  <c r="W289" i="4"/>
  <c r="X289" i="4"/>
  <c r="W290" i="4"/>
  <c r="X290" i="4"/>
  <c r="W291" i="4"/>
  <c r="X291" i="4"/>
  <c r="W292" i="4"/>
  <c r="X292" i="4"/>
  <c r="W293" i="4"/>
  <c r="X293" i="4"/>
  <c r="W294" i="4"/>
  <c r="X294" i="4"/>
  <c r="W295" i="4"/>
  <c r="X295" i="4"/>
  <c r="W296" i="4"/>
  <c r="X296" i="4"/>
  <c r="W297" i="4"/>
  <c r="X297" i="4"/>
  <c r="W298" i="4"/>
  <c r="X298" i="4"/>
  <c r="W299" i="4"/>
  <c r="X299" i="4"/>
  <c r="W300" i="4"/>
  <c r="X300" i="4"/>
  <c r="W301" i="4"/>
  <c r="X301" i="4"/>
  <c r="W302" i="4"/>
  <c r="X302" i="4"/>
  <c r="W303" i="4"/>
  <c r="X303" i="4"/>
  <c r="W304" i="4"/>
  <c r="X304" i="4"/>
  <c r="W305" i="4"/>
  <c r="X305" i="4"/>
  <c r="W306" i="4"/>
  <c r="X306" i="4"/>
  <c r="W307" i="4"/>
  <c r="X307" i="4"/>
  <c r="W308" i="4"/>
  <c r="X308" i="4"/>
  <c r="W309" i="4"/>
  <c r="X309" i="4"/>
  <c r="W310" i="4"/>
  <c r="X310" i="4"/>
  <c r="W311" i="4"/>
  <c r="X311" i="4"/>
  <c r="W312" i="4"/>
  <c r="X312" i="4"/>
  <c r="W313" i="4"/>
  <c r="X313" i="4"/>
  <c r="W314" i="4"/>
  <c r="X314" i="4"/>
  <c r="W315" i="4"/>
  <c r="X315" i="4"/>
  <c r="W316" i="4"/>
  <c r="X316" i="4"/>
  <c r="W317" i="4"/>
  <c r="X317" i="4"/>
  <c r="W318" i="4"/>
  <c r="X318" i="4"/>
  <c r="W319" i="4"/>
  <c r="X319" i="4"/>
  <c r="W320" i="4"/>
  <c r="X320" i="4"/>
  <c r="W321" i="4"/>
  <c r="X321" i="4"/>
  <c r="W322" i="4"/>
  <c r="X322" i="4"/>
  <c r="W323" i="4"/>
  <c r="X323" i="4"/>
  <c r="W324" i="4"/>
  <c r="X324" i="4"/>
  <c r="W325" i="4"/>
  <c r="X325" i="4"/>
  <c r="W326" i="4"/>
  <c r="X326" i="4"/>
  <c r="W327" i="4"/>
  <c r="X327" i="4"/>
  <c r="W328" i="4"/>
  <c r="X328" i="4"/>
  <c r="W329" i="4"/>
  <c r="X329" i="4"/>
  <c r="W330" i="4"/>
  <c r="X330" i="4"/>
  <c r="W331" i="4"/>
  <c r="X331" i="4"/>
  <c r="W332" i="4"/>
  <c r="X332" i="4"/>
  <c r="W333" i="4"/>
  <c r="X333" i="4"/>
  <c r="W334" i="4"/>
  <c r="X334" i="4"/>
  <c r="W335" i="4"/>
  <c r="X335" i="4"/>
  <c r="W336" i="4"/>
  <c r="X336" i="4"/>
  <c r="W337" i="4"/>
  <c r="X337" i="4"/>
  <c r="W338" i="4"/>
  <c r="X338" i="4"/>
  <c r="W339" i="4"/>
  <c r="X339" i="4"/>
  <c r="W340" i="4"/>
  <c r="X340" i="4"/>
  <c r="W341" i="4"/>
  <c r="X341" i="4"/>
  <c r="W342" i="4"/>
  <c r="X342" i="4"/>
  <c r="W343" i="4"/>
  <c r="X343" i="4"/>
  <c r="W344" i="4"/>
  <c r="X344" i="4"/>
  <c r="W345" i="4"/>
  <c r="X345" i="4"/>
  <c r="W346" i="4"/>
  <c r="X346" i="4"/>
  <c r="W347" i="4"/>
  <c r="X347" i="4"/>
  <c r="W348" i="4"/>
  <c r="X348" i="4"/>
  <c r="W349" i="4"/>
  <c r="X349" i="4"/>
  <c r="W350" i="4"/>
  <c r="X350" i="4"/>
  <c r="W351" i="4"/>
  <c r="X351" i="4"/>
  <c r="W352" i="4"/>
  <c r="X352" i="4"/>
  <c r="W353" i="4"/>
  <c r="X353" i="4"/>
  <c r="W354" i="4"/>
  <c r="X354" i="4"/>
  <c r="W355" i="4"/>
  <c r="X355" i="4"/>
  <c r="W356" i="4"/>
  <c r="X356" i="4"/>
  <c r="W357" i="4"/>
  <c r="X357" i="4"/>
  <c r="W358" i="4"/>
  <c r="X358" i="4"/>
  <c r="W359" i="4"/>
  <c r="X359" i="4"/>
  <c r="W360" i="4"/>
  <c r="X360" i="4"/>
  <c r="W361" i="4"/>
  <c r="X361" i="4"/>
  <c r="W362" i="4"/>
  <c r="X362" i="4"/>
  <c r="W363" i="4"/>
  <c r="X363" i="4"/>
  <c r="W364" i="4"/>
  <c r="X364" i="4"/>
  <c r="W365" i="4"/>
  <c r="X365" i="4"/>
  <c r="W366" i="4"/>
  <c r="X366" i="4"/>
  <c r="W367" i="4"/>
  <c r="X367" i="4"/>
  <c r="W368" i="4"/>
  <c r="X368" i="4"/>
  <c r="W369" i="4"/>
  <c r="X369" i="4"/>
  <c r="W370" i="4"/>
  <c r="X370" i="4"/>
  <c r="W371" i="4"/>
  <c r="X371" i="4"/>
  <c r="W372" i="4"/>
  <c r="X372" i="4"/>
  <c r="W373" i="4"/>
  <c r="X373" i="4"/>
  <c r="W374" i="4"/>
  <c r="X374" i="4"/>
  <c r="W375" i="4"/>
  <c r="X375" i="4"/>
  <c r="W376" i="4"/>
  <c r="X376" i="4"/>
  <c r="W377" i="4"/>
  <c r="X377" i="4"/>
  <c r="W378" i="4"/>
  <c r="X378" i="4"/>
  <c r="W379" i="4"/>
  <c r="X379" i="4"/>
  <c r="W380" i="4"/>
  <c r="X380" i="4"/>
  <c r="W381" i="4"/>
  <c r="X381" i="4"/>
  <c r="W382" i="4"/>
  <c r="X382" i="4"/>
  <c r="W383" i="4"/>
  <c r="X383" i="4"/>
  <c r="W384" i="4"/>
  <c r="X384" i="4"/>
  <c r="W385" i="4"/>
  <c r="X385" i="4"/>
  <c r="W386" i="4"/>
  <c r="X386" i="4"/>
  <c r="W387" i="4"/>
  <c r="X387" i="4"/>
  <c r="W388" i="4"/>
  <c r="X388" i="4"/>
  <c r="W389" i="4"/>
  <c r="X389" i="4"/>
  <c r="W390" i="4"/>
  <c r="X390" i="4"/>
  <c r="W391" i="4"/>
  <c r="X391" i="4"/>
  <c r="W392" i="4"/>
  <c r="X392" i="4"/>
  <c r="W393" i="4"/>
  <c r="X393" i="4"/>
  <c r="W394" i="4"/>
  <c r="X394" i="4"/>
  <c r="W395" i="4"/>
  <c r="X395" i="4"/>
  <c r="W396" i="4"/>
  <c r="X396" i="4"/>
  <c r="W397" i="4"/>
  <c r="X397" i="4"/>
  <c r="W398" i="4"/>
  <c r="X398" i="4"/>
  <c r="W399" i="4"/>
  <c r="X399" i="4"/>
  <c r="W400" i="4"/>
  <c r="X400" i="4"/>
  <c r="W401" i="4"/>
  <c r="X401" i="4"/>
  <c r="W402" i="4"/>
  <c r="X402" i="4"/>
  <c r="W403" i="4"/>
  <c r="X403" i="4"/>
  <c r="W404" i="4"/>
  <c r="X404" i="4"/>
  <c r="W405" i="4"/>
  <c r="X405" i="4"/>
  <c r="W406" i="4"/>
  <c r="X406" i="4"/>
  <c r="W407" i="4"/>
  <c r="X407" i="4"/>
  <c r="W408" i="4"/>
  <c r="X408" i="4"/>
  <c r="W409" i="4"/>
  <c r="X409" i="4"/>
  <c r="W410" i="4"/>
  <c r="X410" i="4"/>
  <c r="W411" i="4"/>
  <c r="X411" i="4"/>
  <c r="W412" i="4"/>
  <c r="X412" i="4"/>
  <c r="W413" i="4"/>
  <c r="X413" i="4"/>
  <c r="W414" i="4"/>
  <c r="X414" i="4"/>
  <c r="W415" i="4"/>
  <c r="X415" i="4"/>
  <c r="W416" i="4"/>
  <c r="X416" i="4"/>
  <c r="W417" i="4"/>
  <c r="X417" i="4"/>
  <c r="W418" i="4"/>
  <c r="X418" i="4"/>
  <c r="W419" i="4"/>
  <c r="X419" i="4"/>
  <c r="W420" i="4"/>
  <c r="X420" i="4"/>
  <c r="W421" i="4"/>
  <c r="X421" i="4"/>
  <c r="W422" i="4"/>
  <c r="X422" i="4"/>
  <c r="W423" i="4"/>
  <c r="X423" i="4"/>
  <c r="W424" i="4"/>
  <c r="X424" i="4"/>
  <c r="W425" i="4"/>
  <c r="X425" i="4"/>
  <c r="W426" i="4"/>
  <c r="X426" i="4"/>
  <c r="W427" i="4"/>
  <c r="X427" i="4"/>
  <c r="W428" i="4"/>
  <c r="X428" i="4"/>
  <c r="W429" i="4"/>
  <c r="X429" i="4"/>
  <c r="W430" i="4"/>
  <c r="X430" i="4"/>
  <c r="W431" i="4"/>
  <c r="X431" i="4"/>
  <c r="W432" i="4"/>
  <c r="X432" i="4"/>
  <c r="W433" i="4"/>
  <c r="X433" i="4"/>
  <c r="W434" i="4"/>
  <c r="X434" i="4"/>
  <c r="W435" i="4"/>
  <c r="X435" i="4"/>
  <c r="W436" i="4"/>
  <c r="X436" i="4"/>
  <c r="W437" i="4"/>
  <c r="X437" i="4"/>
  <c r="W438" i="4"/>
  <c r="X438" i="4"/>
  <c r="W439" i="4"/>
  <c r="X439" i="4"/>
  <c r="W440" i="4"/>
  <c r="X440" i="4"/>
  <c r="W441" i="4"/>
  <c r="X441" i="4"/>
  <c r="W442" i="4"/>
  <c r="X442" i="4"/>
  <c r="W443" i="4"/>
  <c r="X443" i="4"/>
  <c r="W444" i="4"/>
  <c r="X444" i="4"/>
  <c r="W445" i="4"/>
  <c r="X445" i="4"/>
  <c r="W446" i="4"/>
  <c r="X446" i="4"/>
  <c r="W447" i="4"/>
  <c r="X447" i="4"/>
  <c r="W448" i="4"/>
  <c r="X448" i="4"/>
  <c r="W449" i="4"/>
  <c r="X449" i="4"/>
  <c r="W450" i="4"/>
  <c r="X450" i="4"/>
  <c r="W451" i="4"/>
  <c r="X451" i="4"/>
  <c r="W452" i="4"/>
  <c r="X452" i="4"/>
  <c r="W453" i="4"/>
  <c r="X453" i="4"/>
  <c r="W454" i="4"/>
  <c r="X454" i="4"/>
  <c r="W455" i="4"/>
  <c r="X455" i="4"/>
  <c r="W456" i="4"/>
  <c r="X456" i="4"/>
  <c r="W457" i="4"/>
  <c r="X457" i="4"/>
  <c r="W458" i="4"/>
  <c r="X458" i="4"/>
  <c r="W459" i="4"/>
  <c r="X459" i="4"/>
  <c r="W460" i="4"/>
  <c r="X460" i="4"/>
  <c r="W461" i="4"/>
  <c r="X461" i="4"/>
  <c r="W462" i="4"/>
  <c r="X462" i="4"/>
  <c r="W463" i="4"/>
  <c r="X463" i="4"/>
  <c r="W464" i="4"/>
  <c r="X464" i="4"/>
  <c r="W465" i="4"/>
  <c r="X465" i="4"/>
  <c r="W466" i="4"/>
  <c r="X466" i="4"/>
  <c r="W467" i="4"/>
  <c r="X467" i="4"/>
  <c r="W468" i="4"/>
  <c r="X468" i="4"/>
  <c r="W469" i="4"/>
  <c r="X469" i="4"/>
  <c r="W470" i="4"/>
  <c r="X470" i="4"/>
  <c r="W471" i="4"/>
  <c r="X471" i="4"/>
  <c r="W472" i="4"/>
  <c r="X472" i="4"/>
  <c r="W473" i="4"/>
  <c r="X473" i="4"/>
  <c r="W474" i="4"/>
  <c r="X474" i="4"/>
  <c r="W475" i="4"/>
  <c r="X475" i="4"/>
  <c r="W476" i="4"/>
  <c r="X476" i="4"/>
  <c r="W477" i="4"/>
  <c r="X477" i="4"/>
  <c r="W478" i="4"/>
  <c r="X478" i="4"/>
  <c r="W479" i="4"/>
  <c r="X479" i="4"/>
  <c r="W480" i="4"/>
  <c r="X480" i="4"/>
  <c r="W481" i="4"/>
  <c r="X481" i="4"/>
  <c r="W482" i="4"/>
  <c r="X482" i="4"/>
  <c r="W483" i="4"/>
  <c r="X483" i="4"/>
  <c r="W484" i="4"/>
  <c r="X484" i="4"/>
  <c r="W485" i="4"/>
  <c r="X485" i="4"/>
  <c r="W486" i="4"/>
  <c r="X486" i="4"/>
  <c r="W487" i="4"/>
  <c r="X487" i="4"/>
  <c r="W488" i="4"/>
  <c r="X488" i="4"/>
  <c r="W489" i="4"/>
  <c r="X489" i="4"/>
  <c r="W490" i="4"/>
  <c r="X490" i="4"/>
  <c r="W491" i="4"/>
  <c r="X491" i="4"/>
  <c r="W492" i="4"/>
  <c r="X492" i="4"/>
  <c r="W493" i="4"/>
  <c r="X493" i="4"/>
  <c r="W494" i="4"/>
  <c r="X494" i="4"/>
  <c r="W495" i="4"/>
  <c r="X495" i="4"/>
  <c r="W496" i="4"/>
  <c r="X496" i="4"/>
  <c r="W497" i="4"/>
  <c r="X497" i="4"/>
  <c r="W498" i="4"/>
  <c r="X498" i="4"/>
  <c r="W499" i="4"/>
  <c r="X499" i="4"/>
  <c r="W500" i="4"/>
  <c r="X500" i="4"/>
  <c r="W501" i="4"/>
  <c r="X501" i="4"/>
  <c r="W502" i="4"/>
  <c r="X502" i="4"/>
  <c r="W503" i="4"/>
  <c r="X503" i="4"/>
  <c r="W504" i="4"/>
  <c r="X504" i="4"/>
  <c r="W505" i="4"/>
  <c r="X505" i="4"/>
  <c r="W506" i="4"/>
  <c r="X506" i="4"/>
  <c r="W507" i="4"/>
  <c r="X507" i="4"/>
  <c r="W508" i="4"/>
  <c r="X508" i="4"/>
  <c r="W509" i="4"/>
  <c r="X509" i="4"/>
  <c r="W510" i="4"/>
  <c r="X510" i="4"/>
  <c r="W511" i="4"/>
  <c r="X511" i="4"/>
  <c r="W512" i="4"/>
  <c r="X512" i="4"/>
  <c r="W513" i="4"/>
  <c r="X513" i="4"/>
  <c r="W514" i="4"/>
  <c r="X514" i="4"/>
  <c r="W515" i="4"/>
  <c r="X515" i="4"/>
  <c r="W516" i="4"/>
  <c r="X516" i="4"/>
  <c r="W517" i="4"/>
  <c r="X517" i="4"/>
  <c r="W518" i="4"/>
  <c r="X518" i="4"/>
  <c r="W519" i="4"/>
  <c r="X519" i="4"/>
  <c r="W520" i="4"/>
  <c r="X520" i="4"/>
  <c r="W521" i="4"/>
  <c r="X521" i="4"/>
  <c r="W522" i="4"/>
  <c r="X522" i="4"/>
  <c r="W523" i="4"/>
  <c r="X523" i="4"/>
  <c r="W524" i="4"/>
  <c r="X524" i="4"/>
  <c r="W525" i="4"/>
  <c r="X525" i="4"/>
  <c r="W526" i="4"/>
  <c r="X526" i="4"/>
  <c r="W527" i="4"/>
  <c r="X527" i="4"/>
  <c r="W528" i="4"/>
  <c r="X528" i="4"/>
  <c r="W529" i="4"/>
  <c r="X529" i="4"/>
  <c r="W530" i="4"/>
  <c r="X530" i="4"/>
  <c r="W531" i="4"/>
  <c r="X531" i="4"/>
  <c r="W532" i="4"/>
  <c r="X532" i="4"/>
  <c r="W533" i="4"/>
  <c r="X533" i="4"/>
  <c r="W534" i="4"/>
  <c r="X534" i="4"/>
  <c r="W535" i="4"/>
  <c r="X535" i="4"/>
  <c r="W536" i="4"/>
  <c r="X536" i="4"/>
  <c r="W537" i="4"/>
  <c r="X537" i="4"/>
  <c r="W538" i="4"/>
  <c r="X538" i="4"/>
  <c r="W539" i="4"/>
  <c r="X539" i="4"/>
  <c r="W540" i="4"/>
  <c r="X540" i="4"/>
  <c r="W541" i="4"/>
  <c r="X541" i="4"/>
  <c r="W542" i="4"/>
  <c r="X542" i="4"/>
  <c r="W543" i="4"/>
  <c r="X543" i="4"/>
  <c r="W544" i="4"/>
  <c r="X544" i="4"/>
  <c r="W545" i="4"/>
  <c r="X545" i="4"/>
  <c r="W546" i="4"/>
  <c r="X546" i="4"/>
  <c r="W547" i="4"/>
  <c r="X547" i="4"/>
  <c r="W548" i="4"/>
  <c r="X548" i="4"/>
  <c r="W549" i="4"/>
  <c r="X549" i="4"/>
  <c r="W550" i="4"/>
  <c r="X550" i="4"/>
  <c r="W551" i="4"/>
  <c r="X551" i="4"/>
  <c r="W552" i="4"/>
  <c r="X552" i="4"/>
  <c r="W553" i="4"/>
  <c r="X553" i="4"/>
  <c r="W554" i="4"/>
  <c r="X554" i="4"/>
  <c r="W555" i="4"/>
  <c r="X555" i="4"/>
  <c r="W556" i="4"/>
  <c r="X556" i="4"/>
  <c r="W557" i="4"/>
  <c r="X557" i="4"/>
  <c r="W558" i="4"/>
  <c r="X558" i="4"/>
  <c r="W559" i="4"/>
  <c r="X559" i="4"/>
  <c r="W560" i="4"/>
  <c r="X560" i="4"/>
  <c r="W561" i="4"/>
  <c r="X561" i="4"/>
  <c r="W562" i="4"/>
  <c r="X562" i="4"/>
  <c r="W563" i="4"/>
  <c r="X563" i="4"/>
  <c r="W564" i="4"/>
  <c r="X564" i="4"/>
  <c r="W565" i="4"/>
  <c r="X565" i="4"/>
  <c r="W566" i="4"/>
  <c r="X566" i="4"/>
  <c r="W567" i="4"/>
  <c r="X567" i="4"/>
  <c r="W568" i="4"/>
  <c r="X568" i="4"/>
  <c r="W569" i="4"/>
  <c r="X569" i="4"/>
  <c r="W570" i="4"/>
  <c r="X570" i="4"/>
  <c r="W571" i="4"/>
  <c r="X571" i="4"/>
  <c r="W572" i="4"/>
  <c r="X572" i="4"/>
  <c r="W573" i="4"/>
  <c r="X573" i="4"/>
  <c r="W574" i="4"/>
  <c r="X574" i="4"/>
  <c r="W575" i="4"/>
  <c r="X575" i="4"/>
  <c r="W576" i="4"/>
  <c r="X576" i="4"/>
  <c r="W577" i="4"/>
  <c r="X577" i="4"/>
  <c r="W578" i="4"/>
  <c r="X578" i="4"/>
  <c r="W579" i="4"/>
  <c r="X579" i="4"/>
  <c r="W580" i="4"/>
  <c r="X580" i="4"/>
  <c r="W581" i="4"/>
  <c r="X581" i="4"/>
  <c r="W582" i="4"/>
  <c r="X582" i="4"/>
  <c r="W583" i="4"/>
  <c r="X583" i="4"/>
  <c r="W584" i="4"/>
  <c r="X584" i="4"/>
  <c r="W585" i="4"/>
  <c r="X585" i="4"/>
  <c r="W586" i="4"/>
  <c r="X586" i="4"/>
  <c r="W587" i="4"/>
  <c r="X587" i="4"/>
  <c r="W588" i="4"/>
  <c r="X588" i="4"/>
  <c r="W589" i="4"/>
  <c r="X589" i="4"/>
  <c r="W590" i="4"/>
  <c r="X590" i="4"/>
  <c r="W591" i="4"/>
  <c r="X591" i="4"/>
  <c r="W592" i="4"/>
  <c r="X592" i="4"/>
  <c r="W593" i="4"/>
  <c r="X593" i="4"/>
  <c r="W594" i="4"/>
  <c r="X594" i="4"/>
  <c r="W595" i="4"/>
  <c r="X595" i="4"/>
  <c r="W596" i="4"/>
  <c r="X596" i="4"/>
  <c r="W597" i="4"/>
  <c r="X597" i="4"/>
  <c r="W598" i="4"/>
  <c r="X598" i="4"/>
  <c r="W599" i="4"/>
  <c r="X599" i="4"/>
  <c r="W600" i="4"/>
  <c r="X600" i="4"/>
  <c r="W601" i="4"/>
  <c r="X601" i="4"/>
  <c r="W602" i="4"/>
  <c r="X602" i="4"/>
  <c r="W603" i="4"/>
  <c r="X603" i="4"/>
  <c r="W604" i="4"/>
  <c r="X604" i="4"/>
  <c r="W605" i="4"/>
  <c r="X605" i="4"/>
  <c r="W606" i="4"/>
  <c r="X606" i="4"/>
  <c r="W607" i="4"/>
  <c r="X607" i="4"/>
  <c r="W608" i="4"/>
  <c r="X608" i="4"/>
  <c r="W609" i="4"/>
  <c r="X609" i="4"/>
  <c r="W610" i="4"/>
  <c r="X610" i="4"/>
  <c r="W611" i="4"/>
  <c r="X611" i="4"/>
  <c r="W612" i="4"/>
  <c r="X612" i="4"/>
  <c r="W613" i="4"/>
  <c r="X613" i="4"/>
  <c r="W614" i="4"/>
  <c r="X614" i="4"/>
  <c r="W615" i="4"/>
  <c r="X615" i="4"/>
  <c r="W616" i="4"/>
  <c r="X616" i="4"/>
  <c r="W617" i="4"/>
  <c r="X617" i="4"/>
  <c r="W618" i="4"/>
  <c r="X618" i="4"/>
  <c r="W619" i="4"/>
  <c r="X619" i="4"/>
  <c r="W620" i="4"/>
  <c r="X620" i="4"/>
  <c r="W621" i="4"/>
  <c r="X621" i="4"/>
  <c r="W622" i="4"/>
  <c r="X622" i="4"/>
  <c r="W623" i="4"/>
  <c r="X623" i="4"/>
  <c r="W624" i="4"/>
  <c r="X624" i="4"/>
  <c r="W625" i="4"/>
  <c r="X625" i="4"/>
  <c r="W626" i="4"/>
  <c r="X626" i="4"/>
  <c r="W627" i="4"/>
  <c r="X627" i="4"/>
  <c r="W628" i="4"/>
  <c r="X628" i="4"/>
  <c r="W629" i="4"/>
  <c r="X629" i="4"/>
  <c r="W630" i="4"/>
  <c r="X630" i="4"/>
  <c r="W631" i="4"/>
  <c r="X631" i="4"/>
  <c r="W632" i="4"/>
  <c r="X632" i="4"/>
  <c r="W633" i="4"/>
  <c r="X633" i="4"/>
  <c r="W634" i="4"/>
  <c r="X634" i="4"/>
  <c r="W635" i="4"/>
  <c r="X635" i="4"/>
  <c r="W636" i="4"/>
  <c r="X636" i="4"/>
  <c r="W637" i="4"/>
  <c r="X637" i="4"/>
  <c r="W638" i="4"/>
  <c r="X638" i="4"/>
  <c r="W639" i="4"/>
  <c r="X639" i="4"/>
  <c r="W640" i="4"/>
  <c r="X640" i="4"/>
  <c r="W641" i="4"/>
  <c r="X641" i="4"/>
  <c r="W642" i="4"/>
  <c r="X642" i="4"/>
  <c r="W643" i="4"/>
  <c r="X643" i="4"/>
  <c r="W644" i="4"/>
  <c r="X644" i="4"/>
  <c r="W645" i="4"/>
  <c r="X645" i="4"/>
  <c r="W646" i="4"/>
  <c r="X646" i="4"/>
  <c r="W647" i="4"/>
  <c r="X647" i="4"/>
  <c r="W648" i="4"/>
  <c r="X648" i="4"/>
  <c r="W649" i="4"/>
  <c r="X649" i="4"/>
  <c r="W650" i="4"/>
  <c r="X650" i="4"/>
  <c r="W651" i="4"/>
  <c r="X651" i="4"/>
  <c r="W652" i="4"/>
  <c r="X652" i="4"/>
  <c r="W653" i="4"/>
  <c r="X653" i="4"/>
  <c r="W654" i="4"/>
  <c r="X654" i="4"/>
  <c r="W655" i="4"/>
  <c r="X655" i="4"/>
  <c r="W656" i="4"/>
  <c r="X656" i="4"/>
  <c r="W657" i="4"/>
  <c r="X657" i="4"/>
  <c r="W658" i="4"/>
  <c r="X658" i="4"/>
  <c r="W659" i="4"/>
  <c r="X659" i="4"/>
  <c r="W660" i="4"/>
  <c r="X660" i="4"/>
  <c r="W661" i="4"/>
  <c r="X661" i="4"/>
  <c r="W662" i="4"/>
  <c r="X662" i="4"/>
  <c r="W663" i="4"/>
  <c r="X663" i="4"/>
  <c r="W664" i="4"/>
  <c r="X664" i="4"/>
  <c r="W665" i="4"/>
  <c r="X665" i="4"/>
  <c r="W666" i="4"/>
  <c r="X666" i="4"/>
  <c r="W667" i="4"/>
  <c r="X667" i="4"/>
  <c r="W668" i="4"/>
  <c r="X668" i="4"/>
  <c r="W669" i="4"/>
  <c r="X669" i="4"/>
  <c r="W670" i="4"/>
  <c r="X670" i="4"/>
  <c r="W671" i="4"/>
  <c r="X671" i="4"/>
  <c r="W672" i="4"/>
  <c r="X672" i="4"/>
  <c r="W673" i="4"/>
  <c r="X673" i="4"/>
  <c r="W674" i="4"/>
  <c r="X674" i="4"/>
  <c r="W675" i="4"/>
  <c r="X675" i="4"/>
  <c r="W676" i="4"/>
  <c r="X676" i="4"/>
  <c r="W677" i="4"/>
  <c r="X677" i="4"/>
  <c r="W678" i="4"/>
  <c r="X678" i="4"/>
  <c r="W679" i="4"/>
  <c r="X679" i="4"/>
  <c r="W680" i="4"/>
  <c r="X680" i="4"/>
  <c r="W681" i="4"/>
  <c r="X681" i="4"/>
  <c r="W682" i="4"/>
  <c r="X682" i="4"/>
  <c r="W683" i="4"/>
  <c r="X683" i="4"/>
  <c r="W684" i="4"/>
  <c r="X684" i="4"/>
  <c r="W685" i="4"/>
  <c r="X685" i="4"/>
  <c r="W686" i="4"/>
  <c r="X686" i="4"/>
  <c r="W687" i="4"/>
  <c r="X687" i="4"/>
  <c r="W688" i="4"/>
  <c r="X688" i="4"/>
  <c r="W689" i="4"/>
  <c r="X689" i="4"/>
  <c r="W690" i="4"/>
  <c r="X690" i="4"/>
  <c r="W691" i="4"/>
  <c r="X691" i="4"/>
  <c r="W692" i="4"/>
  <c r="X692" i="4"/>
  <c r="W693" i="4"/>
  <c r="X693" i="4"/>
  <c r="W694" i="4"/>
  <c r="X694" i="4"/>
  <c r="W695" i="4"/>
  <c r="X695" i="4"/>
  <c r="W696" i="4"/>
  <c r="X696" i="4"/>
  <c r="W697" i="4"/>
  <c r="X697" i="4"/>
  <c r="W698" i="4"/>
  <c r="X698" i="4"/>
  <c r="W699" i="4"/>
  <c r="X699" i="4"/>
  <c r="W700" i="4"/>
  <c r="X700" i="4"/>
  <c r="W701" i="4"/>
  <c r="X701" i="4"/>
  <c r="W702" i="4"/>
  <c r="X702" i="4"/>
  <c r="W703" i="4"/>
  <c r="X703" i="4"/>
  <c r="W704" i="4"/>
  <c r="X704" i="4"/>
  <c r="W705" i="4"/>
  <c r="X705" i="4"/>
  <c r="W706" i="4"/>
  <c r="X706" i="4"/>
  <c r="W707" i="4"/>
  <c r="X707" i="4"/>
  <c r="W708" i="4"/>
  <c r="X708" i="4"/>
  <c r="W709" i="4"/>
  <c r="X709" i="4"/>
  <c r="W710" i="4"/>
  <c r="X710" i="4"/>
  <c r="W711" i="4"/>
  <c r="X711" i="4"/>
  <c r="W712" i="4"/>
  <c r="X712" i="4"/>
  <c r="W713" i="4"/>
  <c r="X713" i="4"/>
  <c r="W714" i="4"/>
  <c r="X714" i="4"/>
  <c r="W715" i="4"/>
  <c r="X715" i="4"/>
  <c r="W716" i="4"/>
  <c r="X716" i="4"/>
  <c r="W717" i="4"/>
  <c r="X717" i="4"/>
  <c r="W718" i="4"/>
  <c r="X718" i="4"/>
  <c r="W719" i="4"/>
  <c r="X719" i="4"/>
  <c r="W720" i="4"/>
  <c r="X720" i="4"/>
  <c r="W721" i="4"/>
  <c r="X721" i="4"/>
  <c r="W722" i="4"/>
  <c r="X722" i="4"/>
  <c r="W723" i="4"/>
  <c r="X723" i="4"/>
  <c r="W724" i="4"/>
  <c r="X724" i="4"/>
  <c r="W725" i="4"/>
  <c r="X725" i="4"/>
  <c r="W726" i="4"/>
  <c r="X726" i="4"/>
  <c r="W727" i="4"/>
  <c r="X727" i="4"/>
  <c r="W728" i="4"/>
  <c r="X728" i="4"/>
  <c r="W729" i="4"/>
  <c r="X729" i="4"/>
  <c r="W730" i="4"/>
  <c r="X730" i="4"/>
  <c r="W731" i="4"/>
  <c r="X731" i="4"/>
  <c r="W732" i="4"/>
  <c r="X732" i="4"/>
  <c r="W733" i="4"/>
  <c r="X733" i="4"/>
  <c r="W734" i="4"/>
  <c r="X734" i="4"/>
  <c r="W735" i="4"/>
  <c r="X735" i="4"/>
  <c r="W736" i="4"/>
  <c r="X736" i="4"/>
  <c r="W737" i="4"/>
  <c r="X737" i="4"/>
  <c r="W738" i="4"/>
  <c r="X738" i="4"/>
  <c r="W739" i="4"/>
  <c r="X739" i="4"/>
  <c r="W740" i="4"/>
  <c r="X740" i="4"/>
  <c r="W741" i="4"/>
  <c r="X741" i="4"/>
  <c r="W742" i="4"/>
  <c r="X742" i="4"/>
  <c r="W743" i="4"/>
  <c r="X743" i="4"/>
  <c r="W744" i="4"/>
  <c r="X744" i="4"/>
  <c r="W745" i="4"/>
  <c r="X745" i="4"/>
  <c r="W746" i="4"/>
  <c r="X746" i="4"/>
  <c r="W747" i="4"/>
  <c r="X747" i="4"/>
  <c r="W748" i="4"/>
  <c r="X748" i="4"/>
  <c r="W749" i="4"/>
  <c r="X749" i="4"/>
  <c r="W750" i="4"/>
  <c r="X750" i="4"/>
  <c r="W751" i="4"/>
  <c r="X751" i="4"/>
  <c r="W752" i="4"/>
  <c r="X752" i="4"/>
  <c r="W753" i="4"/>
  <c r="X753" i="4"/>
  <c r="W754" i="4"/>
  <c r="X754" i="4"/>
  <c r="W755" i="4"/>
  <c r="X755" i="4"/>
  <c r="W756" i="4"/>
  <c r="X756" i="4"/>
  <c r="W757" i="4"/>
  <c r="X757" i="4"/>
  <c r="W758" i="4"/>
  <c r="X758" i="4"/>
  <c r="W759" i="4"/>
  <c r="X759" i="4"/>
  <c r="W760" i="4"/>
  <c r="X760" i="4"/>
  <c r="W761" i="4"/>
  <c r="X761" i="4"/>
  <c r="W762" i="4"/>
  <c r="X762" i="4"/>
  <c r="W763" i="4"/>
  <c r="X763" i="4"/>
  <c r="W764" i="4"/>
  <c r="X764" i="4"/>
  <c r="W765" i="4"/>
  <c r="X765" i="4"/>
  <c r="W766" i="4"/>
  <c r="X766" i="4"/>
  <c r="W767" i="4"/>
  <c r="X767" i="4"/>
  <c r="W768" i="4"/>
  <c r="X768" i="4"/>
  <c r="W769" i="4"/>
  <c r="X769" i="4"/>
  <c r="W770" i="4"/>
  <c r="X770" i="4"/>
  <c r="W771" i="4"/>
  <c r="X771" i="4"/>
  <c r="W772" i="4"/>
  <c r="X772" i="4"/>
  <c r="W773" i="4"/>
  <c r="X773" i="4"/>
  <c r="W774" i="4"/>
  <c r="X774" i="4"/>
  <c r="W775" i="4"/>
  <c r="X775" i="4"/>
  <c r="W776" i="4"/>
  <c r="X776" i="4"/>
  <c r="W777" i="4"/>
  <c r="X777" i="4"/>
  <c r="W778" i="4"/>
  <c r="X778" i="4"/>
  <c r="W779" i="4"/>
  <c r="X779" i="4"/>
  <c r="W780" i="4"/>
  <c r="X780" i="4"/>
  <c r="W781" i="4"/>
  <c r="X781" i="4"/>
  <c r="W782" i="4"/>
  <c r="X782" i="4"/>
  <c r="W783" i="4"/>
  <c r="X783" i="4"/>
  <c r="W784" i="4"/>
  <c r="X784" i="4"/>
  <c r="W785" i="4"/>
  <c r="X785" i="4"/>
  <c r="W786" i="4"/>
  <c r="X786" i="4"/>
  <c r="W787" i="4"/>
  <c r="X787" i="4"/>
  <c r="W788" i="4"/>
  <c r="X788" i="4"/>
  <c r="W789" i="4"/>
  <c r="X789" i="4"/>
  <c r="W790" i="4"/>
  <c r="X790" i="4"/>
  <c r="W791" i="4"/>
  <c r="X791" i="4"/>
  <c r="W792" i="4"/>
  <c r="X792" i="4"/>
  <c r="W793" i="4"/>
  <c r="X793" i="4"/>
  <c r="W794" i="4"/>
  <c r="X794" i="4"/>
  <c r="W795" i="4"/>
  <c r="X795" i="4"/>
  <c r="W796" i="4"/>
  <c r="X796" i="4"/>
  <c r="W797" i="4"/>
  <c r="X797" i="4"/>
  <c r="W798" i="4"/>
  <c r="X798" i="4"/>
  <c r="W799" i="4"/>
  <c r="X799" i="4"/>
  <c r="W800" i="4"/>
  <c r="X800" i="4"/>
  <c r="W801" i="4"/>
  <c r="X801" i="4"/>
  <c r="W802" i="4"/>
  <c r="X802" i="4"/>
  <c r="W803" i="4"/>
  <c r="X803" i="4"/>
  <c r="W804" i="4"/>
  <c r="X804" i="4"/>
  <c r="W805" i="4"/>
  <c r="X805" i="4"/>
  <c r="W806" i="4"/>
  <c r="X806" i="4"/>
  <c r="W807" i="4"/>
  <c r="X807" i="4"/>
  <c r="W808" i="4"/>
  <c r="X808" i="4"/>
  <c r="W809" i="4"/>
  <c r="X809" i="4"/>
  <c r="W810" i="4"/>
  <c r="X810" i="4"/>
  <c r="W811" i="4"/>
  <c r="X811" i="4"/>
  <c r="W812" i="4"/>
  <c r="X812" i="4"/>
  <c r="W813" i="4"/>
  <c r="X813" i="4"/>
  <c r="W814" i="4"/>
  <c r="X814" i="4"/>
  <c r="W815" i="4"/>
  <c r="X815" i="4"/>
  <c r="W816" i="4"/>
  <c r="X816" i="4"/>
  <c r="W817" i="4"/>
  <c r="X817" i="4"/>
  <c r="W818" i="4"/>
  <c r="X818" i="4"/>
  <c r="W819" i="4"/>
  <c r="X819" i="4"/>
  <c r="W820" i="4"/>
  <c r="X820" i="4"/>
  <c r="W821" i="4"/>
  <c r="X821" i="4"/>
  <c r="W822" i="4"/>
  <c r="X822" i="4"/>
  <c r="W823" i="4"/>
  <c r="X823" i="4"/>
  <c r="W824" i="4"/>
  <c r="X824" i="4"/>
  <c r="W825" i="4"/>
  <c r="X825" i="4"/>
  <c r="W826" i="4"/>
  <c r="X826" i="4"/>
  <c r="W827" i="4"/>
  <c r="X827" i="4"/>
  <c r="W828" i="4"/>
  <c r="X828" i="4"/>
  <c r="W829" i="4"/>
  <c r="X829" i="4"/>
  <c r="W830" i="4"/>
  <c r="X830" i="4"/>
  <c r="W831" i="4"/>
  <c r="X831" i="4"/>
  <c r="W832" i="4"/>
  <c r="X832" i="4"/>
  <c r="W833" i="4"/>
  <c r="X833" i="4"/>
  <c r="W834" i="4"/>
  <c r="X834" i="4"/>
  <c r="W835" i="4"/>
  <c r="X835" i="4"/>
  <c r="W836" i="4"/>
  <c r="X836" i="4"/>
  <c r="W837" i="4"/>
  <c r="X837" i="4"/>
  <c r="W838" i="4"/>
  <c r="X838" i="4"/>
  <c r="W839" i="4"/>
  <c r="X839" i="4"/>
  <c r="W840" i="4"/>
  <c r="X840" i="4"/>
  <c r="W841" i="4"/>
  <c r="X841" i="4"/>
  <c r="W842" i="4"/>
  <c r="X842" i="4"/>
  <c r="W843" i="4"/>
  <c r="X843" i="4"/>
  <c r="W844" i="4"/>
  <c r="X844" i="4"/>
  <c r="W845" i="4"/>
  <c r="X845" i="4"/>
  <c r="W846" i="4"/>
  <c r="X846" i="4"/>
  <c r="W847" i="4"/>
  <c r="X847" i="4"/>
  <c r="W848" i="4"/>
  <c r="X848" i="4"/>
  <c r="W849" i="4"/>
  <c r="X849" i="4"/>
  <c r="W850" i="4"/>
  <c r="X850" i="4"/>
  <c r="W851" i="4"/>
  <c r="X851" i="4"/>
  <c r="W852" i="4"/>
  <c r="X852" i="4"/>
  <c r="W853" i="4"/>
  <c r="X853" i="4"/>
  <c r="W854" i="4"/>
  <c r="X854" i="4"/>
  <c r="W855" i="4"/>
  <c r="X855" i="4"/>
  <c r="W856" i="4"/>
  <c r="X856" i="4"/>
  <c r="W857" i="4"/>
  <c r="X857" i="4"/>
  <c r="W858" i="4"/>
  <c r="X858" i="4"/>
  <c r="W859" i="4"/>
  <c r="X859" i="4"/>
  <c r="W860" i="4"/>
  <c r="X860" i="4"/>
  <c r="W861" i="4"/>
  <c r="X861" i="4"/>
  <c r="W862" i="4"/>
  <c r="X862" i="4"/>
  <c r="W863" i="4"/>
  <c r="X863" i="4"/>
  <c r="W864" i="4"/>
  <c r="X864" i="4"/>
  <c r="W865" i="4"/>
  <c r="X865" i="4"/>
  <c r="W866" i="4"/>
  <c r="X866" i="4"/>
  <c r="W867" i="4"/>
  <c r="X867" i="4"/>
  <c r="W868" i="4"/>
  <c r="X868" i="4"/>
  <c r="W869" i="4"/>
  <c r="X869" i="4"/>
  <c r="W870" i="4"/>
  <c r="X870" i="4"/>
  <c r="W871" i="4"/>
  <c r="X871" i="4"/>
  <c r="W872" i="4"/>
  <c r="X872" i="4"/>
  <c r="W873" i="4"/>
  <c r="X873" i="4"/>
  <c r="W874" i="4"/>
  <c r="X874" i="4"/>
  <c r="W875" i="4"/>
  <c r="X875" i="4"/>
  <c r="W876" i="4"/>
  <c r="X876" i="4"/>
  <c r="W877" i="4"/>
  <c r="X877" i="4"/>
  <c r="W878" i="4"/>
  <c r="X878" i="4"/>
  <c r="W879" i="4"/>
  <c r="X879" i="4"/>
  <c r="W880" i="4"/>
  <c r="X880" i="4"/>
  <c r="W881" i="4"/>
  <c r="X881" i="4"/>
  <c r="W882" i="4"/>
  <c r="X882" i="4"/>
  <c r="W883" i="4"/>
  <c r="X883" i="4"/>
  <c r="W884" i="4"/>
  <c r="X884" i="4"/>
  <c r="W885" i="4"/>
  <c r="X885" i="4"/>
  <c r="W886" i="4"/>
  <c r="X886" i="4"/>
  <c r="W887" i="4"/>
  <c r="X887" i="4"/>
  <c r="W888" i="4"/>
  <c r="X888" i="4"/>
  <c r="W889" i="4"/>
  <c r="X889" i="4"/>
  <c r="W890" i="4"/>
  <c r="X890" i="4"/>
  <c r="W891" i="4"/>
  <c r="X891" i="4"/>
  <c r="W892" i="4"/>
  <c r="X892" i="4"/>
  <c r="W893" i="4"/>
  <c r="X893" i="4"/>
  <c r="W894" i="4"/>
  <c r="X894" i="4"/>
  <c r="W895" i="4"/>
  <c r="X895" i="4"/>
  <c r="W896" i="4"/>
  <c r="X896" i="4"/>
  <c r="W897" i="4"/>
  <c r="X897" i="4"/>
  <c r="W898" i="4"/>
  <c r="X898" i="4"/>
  <c r="W899" i="4"/>
  <c r="X899" i="4"/>
  <c r="W900" i="4"/>
  <c r="X900" i="4"/>
  <c r="W901" i="4"/>
  <c r="X901" i="4"/>
  <c r="W902" i="4"/>
  <c r="X902" i="4"/>
  <c r="W903" i="4"/>
  <c r="X903" i="4"/>
  <c r="W904" i="4"/>
  <c r="X904" i="4"/>
  <c r="W905" i="4"/>
  <c r="X905" i="4"/>
  <c r="W906" i="4"/>
  <c r="X906" i="4"/>
  <c r="W907" i="4"/>
  <c r="X907" i="4"/>
  <c r="W908" i="4"/>
  <c r="X908" i="4"/>
  <c r="W909" i="4"/>
  <c r="X909" i="4"/>
  <c r="W910" i="4"/>
  <c r="X910" i="4"/>
  <c r="W911" i="4"/>
  <c r="X911" i="4"/>
  <c r="W912" i="4"/>
  <c r="X912" i="4"/>
  <c r="W913" i="4"/>
  <c r="X913" i="4"/>
  <c r="W914" i="4"/>
  <c r="X914" i="4"/>
  <c r="W915" i="4"/>
  <c r="X915" i="4"/>
  <c r="W916" i="4"/>
  <c r="X916" i="4"/>
  <c r="W917" i="4"/>
  <c r="X917" i="4"/>
  <c r="W918" i="4"/>
  <c r="X918" i="4"/>
  <c r="W919" i="4"/>
  <c r="X919" i="4"/>
  <c r="W920" i="4"/>
  <c r="X920" i="4"/>
  <c r="W921" i="4"/>
  <c r="X921" i="4"/>
  <c r="W922" i="4"/>
  <c r="X922" i="4"/>
  <c r="W923" i="4"/>
  <c r="X923" i="4"/>
  <c r="W924" i="4"/>
  <c r="X924" i="4"/>
  <c r="W925" i="4"/>
  <c r="X925" i="4"/>
  <c r="W926" i="4"/>
  <c r="X926" i="4"/>
  <c r="W927" i="4"/>
  <c r="X927" i="4"/>
  <c r="W928" i="4"/>
  <c r="X928" i="4"/>
  <c r="W929" i="4"/>
  <c r="X929" i="4"/>
  <c r="W930" i="4"/>
  <c r="X930" i="4"/>
  <c r="W931" i="4"/>
  <c r="X931" i="4"/>
  <c r="W932" i="4"/>
  <c r="X932" i="4"/>
  <c r="W933" i="4"/>
  <c r="X933" i="4"/>
  <c r="W934" i="4"/>
  <c r="X934" i="4"/>
  <c r="W935" i="4"/>
  <c r="X935" i="4"/>
  <c r="W936" i="4"/>
  <c r="X936" i="4"/>
  <c r="W937" i="4"/>
  <c r="X937" i="4"/>
  <c r="W938" i="4"/>
  <c r="X938" i="4"/>
  <c r="W939" i="4"/>
  <c r="X939" i="4"/>
  <c r="W940" i="4"/>
  <c r="X940" i="4"/>
  <c r="W941" i="4"/>
  <c r="X941" i="4"/>
  <c r="W942" i="4"/>
  <c r="X942" i="4"/>
  <c r="W943" i="4"/>
  <c r="X943" i="4"/>
  <c r="W944" i="4"/>
  <c r="X944" i="4"/>
  <c r="W945" i="4"/>
  <c r="X945" i="4"/>
  <c r="W946" i="4"/>
  <c r="X946" i="4"/>
  <c r="W947" i="4"/>
  <c r="X947" i="4"/>
  <c r="W948" i="4"/>
  <c r="X948" i="4"/>
  <c r="W949" i="4"/>
  <c r="X949" i="4"/>
  <c r="W950" i="4"/>
  <c r="X950" i="4"/>
  <c r="W951" i="4"/>
  <c r="X951" i="4"/>
  <c r="W952" i="4"/>
  <c r="X952" i="4"/>
  <c r="W953" i="4"/>
  <c r="X953" i="4"/>
  <c r="W954" i="4"/>
  <c r="X954" i="4"/>
  <c r="W955" i="4"/>
  <c r="X955" i="4"/>
  <c r="W956" i="4"/>
  <c r="X956" i="4"/>
  <c r="W957" i="4"/>
  <c r="X957" i="4"/>
  <c r="W958" i="4"/>
  <c r="X958" i="4"/>
  <c r="W959" i="4"/>
  <c r="X959" i="4"/>
  <c r="W960" i="4"/>
  <c r="X960" i="4"/>
  <c r="W961" i="4"/>
  <c r="X961" i="4"/>
  <c r="W962" i="4"/>
  <c r="X962" i="4"/>
  <c r="W963" i="4"/>
  <c r="X963" i="4"/>
  <c r="W964" i="4"/>
  <c r="X964" i="4"/>
  <c r="W965" i="4"/>
  <c r="X965" i="4"/>
  <c r="W966" i="4"/>
  <c r="X966" i="4"/>
  <c r="W967" i="4"/>
  <c r="X967" i="4"/>
  <c r="W968" i="4"/>
  <c r="X968" i="4"/>
  <c r="W969" i="4"/>
  <c r="X969" i="4"/>
  <c r="W970" i="4"/>
  <c r="X970" i="4"/>
  <c r="W971" i="4"/>
  <c r="X971" i="4"/>
  <c r="W972" i="4"/>
  <c r="X972" i="4"/>
  <c r="W973" i="4"/>
  <c r="X973" i="4"/>
  <c r="W974" i="4"/>
  <c r="X974" i="4"/>
  <c r="W975" i="4"/>
  <c r="X975" i="4"/>
  <c r="W976" i="4"/>
  <c r="X976" i="4"/>
  <c r="W977" i="4"/>
  <c r="X977" i="4"/>
  <c r="W978" i="4"/>
  <c r="X978" i="4"/>
  <c r="W979" i="4"/>
  <c r="X979" i="4"/>
  <c r="W980" i="4"/>
  <c r="X980" i="4"/>
  <c r="W981" i="4"/>
  <c r="X981" i="4"/>
  <c r="W982" i="4"/>
  <c r="X982" i="4"/>
  <c r="W983" i="4"/>
  <c r="X983" i="4"/>
  <c r="W984" i="4"/>
  <c r="X984" i="4"/>
  <c r="W985" i="4"/>
  <c r="X985" i="4"/>
  <c r="W986" i="4"/>
  <c r="X986" i="4"/>
  <c r="W987" i="4"/>
  <c r="X987" i="4"/>
  <c r="W988" i="4"/>
  <c r="X988" i="4"/>
  <c r="W989" i="4"/>
  <c r="X989" i="4"/>
  <c r="W990" i="4"/>
  <c r="X990" i="4"/>
  <c r="W991" i="4"/>
  <c r="X991" i="4"/>
  <c r="W992" i="4"/>
  <c r="X992" i="4"/>
  <c r="W993" i="4"/>
  <c r="X993" i="4"/>
  <c r="W994" i="4"/>
  <c r="X994" i="4"/>
  <c r="W995" i="4"/>
  <c r="X995" i="4"/>
  <c r="W996" i="4"/>
  <c r="X996" i="4"/>
  <c r="W997" i="4"/>
  <c r="X997" i="4"/>
  <c r="W998" i="4"/>
  <c r="X998" i="4"/>
  <c r="W999" i="4"/>
  <c r="X999" i="4"/>
  <c r="W1000" i="4"/>
  <c r="X1000" i="4"/>
  <c r="W1001" i="4"/>
  <c r="X1001" i="4"/>
  <c r="W1002" i="4"/>
  <c r="X1002" i="4"/>
  <c r="W1003" i="4"/>
  <c r="X1003" i="4"/>
  <c r="W1004" i="4"/>
  <c r="X1004" i="4"/>
  <c r="W1005" i="4"/>
  <c r="X1005" i="4"/>
  <c r="W1006" i="4"/>
  <c r="X1006" i="4"/>
  <c r="W1007" i="4"/>
  <c r="X1007" i="4"/>
  <c r="X1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2" i="2"/>
</calcChain>
</file>

<file path=xl/sharedStrings.xml><?xml version="1.0" encoding="utf-8"?>
<sst xmlns="http://schemas.openxmlformats.org/spreadsheetml/2006/main" count="2304" uniqueCount="57">
  <si>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</si>
  <si>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</si>
  <si>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</si>
  <si>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</si>
  <si>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</si>
  <si>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</si>
  <si>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</si>
  <si>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</si>
  <si>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</si>
  <si>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</si>
  <si>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</si>
  <si>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</si>
  <si>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</si>
  <si>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</si>
  <si>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</si>
  <si>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</si>
  <si>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</si>
  <si>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</si>
  <si>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Prenatal Yoga</t>
  </si>
  <si>
    <t>Ginger Ale</t>
  </si>
  <si>
    <t>Sea Bands</t>
  </si>
  <si>
    <t>Stopped buying wine</t>
  </si>
  <si>
    <t>Stopped buying ciggies</t>
  </si>
  <si>
    <t>Home/Apt/ PO Box</t>
  </si>
  <si>
    <t>Male</t>
  </si>
  <si>
    <t>Female</t>
  </si>
  <si>
    <t>Home</t>
  </si>
  <si>
    <t>Apt</t>
  </si>
  <si>
    <t>Intercept</t>
  </si>
  <si>
    <t>Model Coefficiencts</t>
  </si>
  <si>
    <t>Linear Combination (Prediction)</t>
  </si>
  <si>
    <t>Squared Error</t>
  </si>
  <si>
    <t>Explained Sum of Squares</t>
  </si>
  <si>
    <t>TSS</t>
  </si>
  <si>
    <t>SSE</t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</si>
  <si>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</si>
  <si>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t>Observation Count</t>
  </si>
  <si>
    <t>Model Coefficient Count</t>
  </si>
  <si>
    <t>DF</t>
  </si>
  <si>
    <t>F Stat</t>
  </si>
  <si>
    <t>F Test P Value</t>
  </si>
  <si>
    <t>Prediction Standard Error</t>
  </si>
  <si>
    <t>Coefficient Standard Error</t>
  </si>
  <si>
    <t>T Stat</t>
  </si>
  <si>
    <t>T Test P Value</t>
  </si>
  <si>
    <t>Linear Prediction</t>
  </si>
  <si>
    <t>Min Prediction</t>
  </si>
  <si>
    <t>Max Prediction</t>
  </si>
  <si>
    <t>Probability Cutoff for Pregnant Classification</t>
  </si>
  <si>
    <t>Precision</t>
  </si>
  <si>
    <t>Specificity / True Negative Rate</t>
  </si>
  <si>
    <t>False Positive Rate / (1 - Specificity)</t>
  </si>
  <si>
    <t>True Positive Rate / Recall / Sensitivity</t>
  </si>
  <si>
    <t>Prediction (After Link Function)</t>
  </si>
  <si>
    <t>Log Likelihood</t>
  </si>
  <si>
    <t>Logistic Regression -- Linear Comb.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</si>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</sst>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3" xfId="0" applyNumberFormat="1" applyFill="1" applyBorder="1"/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2" fontId="0" fillId="0" borderId="5" xfId="0" applyNumberFormat="1" applyBorder="1"/>
    <xf numFmtId="2" fontId="0" fillId="0" borderId="2" xfId="0" applyNumberFormat="1" applyBorder="1"/>
    <xf numFmtId="0" fontId="0" fillId="0" borderId="0" xfId="0" applyAlignment="1">
      <alignment wrapText="1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Performance!$E$2:$E$32</c:f>
              <c:numCache>
                <c:formatCode>0.00</c:formatCode>
                <c:ptCount val="31"/>
                <c:pt idx="0">
                  <c:v>1</c:v>
                </c:pt>
                <c:pt idx="1">
                  <c:v>0.99042553191489358</c:v>
                </c:pt>
                <c:pt idx="2">
                  <c:v>0.98510638297872344</c:v>
                </c:pt>
                <c:pt idx="3">
                  <c:v>0.98085106382978726</c:v>
                </c:pt>
                <c:pt idx="4">
                  <c:v>0.95744680851063835</c:v>
                </c:pt>
                <c:pt idx="5">
                  <c:v>0.92446808510638301</c:v>
                </c:pt>
                <c:pt idx="6">
                  <c:v>0.88297872340425532</c:v>
                </c:pt>
                <c:pt idx="7">
                  <c:v>0.85744680851063826</c:v>
                </c:pt>
                <c:pt idx="8">
                  <c:v>0.83191489361702131</c:v>
                </c:pt>
                <c:pt idx="9">
                  <c:v>0.71808510638297873</c:v>
                </c:pt>
                <c:pt idx="10">
                  <c:v>0.5957446808510638</c:v>
                </c:pt>
                <c:pt idx="11">
                  <c:v>0.51808510638297878</c:v>
                </c:pt>
                <c:pt idx="12">
                  <c:v>0.48191489361702122</c:v>
                </c:pt>
                <c:pt idx="13">
                  <c:v>0.40957446808510634</c:v>
                </c:pt>
                <c:pt idx="14">
                  <c:v>0.22446808510638294</c:v>
                </c:pt>
                <c:pt idx="15">
                  <c:v>0.11170212765957444</c:v>
                </c:pt>
                <c:pt idx="16">
                  <c:v>0.10425531914893615</c:v>
                </c:pt>
                <c:pt idx="17">
                  <c:v>7.3404255319148959E-2</c:v>
                </c:pt>
                <c:pt idx="18">
                  <c:v>4.1489361702127692E-2</c:v>
                </c:pt>
                <c:pt idx="19">
                  <c:v>1.9148936170212738E-2</c:v>
                </c:pt>
                <c:pt idx="20">
                  <c:v>1.1702127659574457E-2</c:v>
                </c:pt>
                <c:pt idx="21">
                  <c:v>6.382978723404209E-3</c:v>
                </c:pt>
                <c:pt idx="22">
                  <c:v>3.1914893617021045E-3</c:v>
                </c:pt>
                <c:pt idx="23">
                  <c:v>1.0638297872340718E-3</c:v>
                </c:pt>
                <c:pt idx="24">
                  <c:v>1.0638297872340718E-3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Performance!$F$2:$F$32</c:f>
              <c:numCache>
                <c:formatCode>0.00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0.98333333333333328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0.96666666666666667</c:v>
                </c:pt>
                <c:pt idx="10">
                  <c:v>0.95</c:v>
                </c:pt>
                <c:pt idx="11">
                  <c:v>0.95</c:v>
                </c:pt>
                <c:pt idx="12">
                  <c:v>0.93333333333333335</c:v>
                </c:pt>
                <c:pt idx="13">
                  <c:v>0.91666666666666663</c:v>
                </c:pt>
                <c:pt idx="14">
                  <c:v>0.85</c:v>
                </c:pt>
                <c:pt idx="15">
                  <c:v>0.78333333333333333</c:v>
                </c:pt>
                <c:pt idx="16">
                  <c:v>0.78333333333333333</c:v>
                </c:pt>
                <c:pt idx="17">
                  <c:v>0.7</c:v>
                </c:pt>
                <c:pt idx="18">
                  <c:v>0.65</c:v>
                </c:pt>
                <c:pt idx="19">
                  <c:v>0.6</c:v>
                </c:pt>
                <c:pt idx="20">
                  <c:v>0.51666666666666672</c:v>
                </c:pt>
                <c:pt idx="21">
                  <c:v>0.45</c:v>
                </c:pt>
                <c:pt idx="22">
                  <c:v>0.4</c:v>
                </c:pt>
                <c:pt idx="23">
                  <c:v>0.35</c:v>
                </c:pt>
                <c:pt idx="24">
                  <c:v>0.28333333333333333</c:v>
                </c:pt>
                <c:pt idx="25">
                  <c:v>0.18333333333333332</c:v>
                </c:pt>
                <c:pt idx="26">
                  <c:v>0.16666666666666666</c:v>
                </c:pt>
                <c:pt idx="27">
                  <c:v>0.13333333333333333</c:v>
                </c:pt>
                <c:pt idx="28">
                  <c:v>0.05</c:v>
                </c:pt>
                <c:pt idx="29">
                  <c:v>3.3333333333333333E-2</c:v>
                </c:pt>
                <c:pt idx="30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32-4AFB-89A0-0438DA9E7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24376"/>
        <c:axId val="478982128"/>
      </c:scatterChart>
      <c:valAx>
        <c:axId val="48602437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82128"/>
        <c:crosses val="autoZero"/>
        <c:crossBetween val="midCat"/>
        <c:majorUnit val="0.1"/>
      </c:valAx>
      <c:valAx>
        <c:axId val="478982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24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Logistic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'Performance Logistic'!$E$2:$E$22</c:f>
              <c:numCache>
                <c:formatCode>0.00</c:formatCode>
                <c:ptCount val="21"/>
                <c:pt idx="0">
                  <c:v>1</c:v>
                </c:pt>
                <c:pt idx="1">
                  <c:v>0.7393617021276595</c:v>
                </c:pt>
                <c:pt idx="2">
                  <c:v>0.60744680851063837</c:v>
                </c:pt>
                <c:pt idx="3">
                  <c:v>0.50425531914893618</c:v>
                </c:pt>
                <c:pt idx="4">
                  <c:v>0.47872340425531912</c:v>
                </c:pt>
                <c:pt idx="5">
                  <c:v>0.46595744680851059</c:v>
                </c:pt>
                <c:pt idx="6">
                  <c:v>0.34787234042553195</c:v>
                </c:pt>
                <c:pt idx="7">
                  <c:v>0.25425531914893618</c:v>
                </c:pt>
                <c:pt idx="8">
                  <c:v>0.17340425531914894</c:v>
                </c:pt>
                <c:pt idx="9">
                  <c:v>0.15000000000000002</c:v>
                </c:pt>
                <c:pt idx="10">
                  <c:v>0.11489361702127665</c:v>
                </c:pt>
                <c:pt idx="11">
                  <c:v>0.11063829787234047</c:v>
                </c:pt>
                <c:pt idx="12">
                  <c:v>9.7872340425531945E-2</c:v>
                </c:pt>
                <c:pt idx="13">
                  <c:v>8.5106382978723416E-2</c:v>
                </c:pt>
                <c:pt idx="14">
                  <c:v>6.5957446808510678E-2</c:v>
                </c:pt>
                <c:pt idx="15">
                  <c:v>4.5744680851063868E-2</c:v>
                </c:pt>
                <c:pt idx="16">
                  <c:v>3.9361702127659548E-2</c:v>
                </c:pt>
                <c:pt idx="17">
                  <c:v>2.5531914893617058E-2</c:v>
                </c:pt>
                <c:pt idx="18">
                  <c:v>1.5957446808510634E-2</c:v>
                </c:pt>
                <c:pt idx="19">
                  <c:v>9.5744680851064246E-3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Logistic'!$F$2:$F$22</c:f>
              <c:numCache>
                <c:formatCode>0.00</c:formatCode>
                <c:ptCount val="21"/>
                <c:pt idx="0">
                  <c:v>1</c:v>
                </c:pt>
                <c:pt idx="1">
                  <c:v>0.96666666666666667</c:v>
                </c:pt>
                <c:pt idx="2">
                  <c:v>0.96666666666666667</c:v>
                </c:pt>
                <c:pt idx="3">
                  <c:v>0.93333333333333335</c:v>
                </c:pt>
                <c:pt idx="4">
                  <c:v>0.93333333333333335</c:v>
                </c:pt>
                <c:pt idx="5">
                  <c:v>0.93333333333333335</c:v>
                </c:pt>
                <c:pt idx="6">
                  <c:v>0.91666666666666663</c:v>
                </c:pt>
                <c:pt idx="7">
                  <c:v>0.83333333333333337</c:v>
                </c:pt>
                <c:pt idx="8">
                  <c:v>0.8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</c:v>
                </c:pt>
                <c:pt idx="15">
                  <c:v>0.68333333333333335</c:v>
                </c:pt>
                <c:pt idx="16">
                  <c:v>0.66666666666666663</c:v>
                </c:pt>
                <c:pt idx="17">
                  <c:v>0.6166666666666667</c:v>
                </c:pt>
                <c:pt idx="18">
                  <c:v>0.56666666666666665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BF-4072-AC90-27ACB6CAFC9E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Performance!$E$2:$E$32</c:f>
              <c:numCache>
                <c:formatCode>0.00</c:formatCode>
                <c:ptCount val="31"/>
                <c:pt idx="0">
                  <c:v>1</c:v>
                </c:pt>
                <c:pt idx="1">
                  <c:v>0.99042553191489358</c:v>
                </c:pt>
                <c:pt idx="2">
                  <c:v>0.98510638297872344</c:v>
                </c:pt>
                <c:pt idx="3">
                  <c:v>0.98085106382978726</c:v>
                </c:pt>
                <c:pt idx="4">
                  <c:v>0.95744680851063835</c:v>
                </c:pt>
                <c:pt idx="5">
                  <c:v>0.92446808510638301</c:v>
                </c:pt>
                <c:pt idx="6">
                  <c:v>0.88297872340425532</c:v>
                </c:pt>
                <c:pt idx="7">
                  <c:v>0.85744680851063826</c:v>
                </c:pt>
                <c:pt idx="8">
                  <c:v>0.83191489361702131</c:v>
                </c:pt>
                <c:pt idx="9">
                  <c:v>0.71808510638297873</c:v>
                </c:pt>
                <c:pt idx="10">
                  <c:v>0.5957446808510638</c:v>
                </c:pt>
                <c:pt idx="11">
                  <c:v>0.51808510638297878</c:v>
                </c:pt>
                <c:pt idx="12">
                  <c:v>0.48191489361702122</c:v>
                </c:pt>
                <c:pt idx="13">
                  <c:v>0.40957446808510634</c:v>
                </c:pt>
                <c:pt idx="14">
                  <c:v>0.22446808510638294</c:v>
                </c:pt>
                <c:pt idx="15">
                  <c:v>0.11170212765957444</c:v>
                </c:pt>
                <c:pt idx="16">
                  <c:v>0.10425531914893615</c:v>
                </c:pt>
                <c:pt idx="17">
                  <c:v>7.3404255319148959E-2</c:v>
                </c:pt>
                <c:pt idx="18">
                  <c:v>4.1489361702127692E-2</c:v>
                </c:pt>
                <c:pt idx="19">
                  <c:v>1.9148936170212738E-2</c:v>
                </c:pt>
                <c:pt idx="20">
                  <c:v>1.1702127659574457E-2</c:v>
                </c:pt>
                <c:pt idx="21">
                  <c:v>6.382978723404209E-3</c:v>
                </c:pt>
                <c:pt idx="22">
                  <c:v>3.1914893617021045E-3</c:v>
                </c:pt>
                <c:pt idx="23">
                  <c:v>1.0638297872340718E-3</c:v>
                </c:pt>
                <c:pt idx="24">
                  <c:v>1.0638297872340718E-3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Performance!$F$2:$F$32</c:f>
              <c:numCache>
                <c:formatCode>0.00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0.98333333333333328</c:v>
                </c:pt>
                <c:pt idx="7">
                  <c:v>0.98333333333333328</c:v>
                </c:pt>
                <c:pt idx="8">
                  <c:v>0.98333333333333328</c:v>
                </c:pt>
                <c:pt idx="9">
                  <c:v>0.96666666666666667</c:v>
                </c:pt>
                <c:pt idx="10">
                  <c:v>0.95</c:v>
                </c:pt>
                <c:pt idx="11">
                  <c:v>0.95</c:v>
                </c:pt>
                <c:pt idx="12">
                  <c:v>0.93333333333333335</c:v>
                </c:pt>
                <c:pt idx="13">
                  <c:v>0.91666666666666663</c:v>
                </c:pt>
                <c:pt idx="14">
                  <c:v>0.85</c:v>
                </c:pt>
                <c:pt idx="15">
                  <c:v>0.78333333333333333</c:v>
                </c:pt>
                <c:pt idx="16">
                  <c:v>0.78333333333333333</c:v>
                </c:pt>
                <c:pt idx="17">
                  <c:v>0.7</c:v>
                </c:pt>
                <c:pt idx="18">
                  <c:v>0.65</c:v>
                </c:pt>
                <c:pt idx="19">
                  <c:v>0.6</c:v>
                </c:pt>
                <c:pt idx="20">
                  <c:v>0.51666666666666672</c:v>
                </c:pt>
                <c:pt idx="21">
                  <c:v>0.45</c:v>
                </c:pt>
                <c:pt idx="22">
                  <c:v>0.4</c:v>
                </c:pt>
                <c:pt idx="23">
                  <c:v>0.35</c:v>
                </c:pt>
                <c:pt idx="24">
                  <c:v>0.28333333333333333</c:v>
                </c:pt>
                <c:pt idx="25">
                  <c:v>0.18333333333333332</c:v>
                </c:pt>
                <c:pt idx="26">
                  <c:v>0.16666666666666666</c:v>
                </c:pt>
                <c:pt idx="27">
                  <c:v>0.13333333333333333</c:v>
                </c:pt>
                <c:pt idx="28">
                  <c:v>0.05</c:v>
                </c:pt>
                <c:pt idx="29">
                  <c:v>3.3333333333333333E-2</c:v>
                </c:pt>
                <c:pt idx="30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BF-4072-AC90-27ACB6CAF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24376"/>
        <c:axId val="478982128"/>
      </c:scatterChart>
      <c:valAx>
        <c:axId val="486024376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82128"/>
        <c:crosses val="autoZero"/>
        <c:crossBetween val="midCat"/>
        <c:majorUnit val="0.1"/>
      </c:valAx>
      <c:valAx>
        <c:axId val="478982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24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209098862642175"/>
          <c:y val="0.29224482356372117"/>
          <c:w val="0.3258178040244969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11</xdr:row>
      <xdr:rowOff>68580</xdr:rowOff>
    </xdr:from>
    <xdr:to>
      <xdr:col>12</xdr:col>
      <xdr:colOff>632460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E5D51-0D1C-4058-9F3E-00FC5C7BD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11</xdr:row>
      <xdr:rowOff>68580</xdr:rowOff>
    </xdr:from>
    <xdr:to>
      <xdr:col>12</xdr:col>
      <xdr:colOff>632460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BA5C6-E042-427C-8CC9-1C9162065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01"/>
  <sheetViews>
    <sheetView workbookViewId="0">
      <selection activeCell="A2" sqref="A2"/>
    </sheetView>
  </sheetViews>
  <sheetFormatPr defaultColWidth="11" defaultRowHeight="15.6" x14ac:dyDescent="0.3"/>
  <cols>
    <col min="1" max="1" width="8" customWidth="1"/>
    <col min="2" max="2" width="10.8984375" customWidth="1"/>
    <col min="3" max="3" width="9.59765625" customWidth="1"/>
    <col min="4" max="4" width="7.09765625" customWidth="1"/>
    <col min="5" max="5" width="8.5" customWidth="1"/>
    <col min="6" max="6" width="5.5" customWidth="1"/>
    <col min="7" max="7" width="8.59765625" customWidth="1"/>
    <col min="8" max="8" width="8.3984375" customWidth="1"/>
    <col min="9" max="10" width="6.5" customWidth="1"/>
    <col min="11" max="11" width="6.3984375" customWidth="1"/>
    <col min="12" max="12" width="13" customWidth="1"/>
    <col min="13" max="13" width="9.5" customWidth="1"/>
    <col min="14" max="14" width="8.8984375" customWidth="1"/>
    <col min="15" max="15" width="11.09765625" customWidth="1"/>
    <col min="16" max="16" width="6.5" customWidth="1"/>
    <col min="17" max="17" width="10.5" style="8" customWidth="1"/>
    <col min="19" max="19" width="12" style="3" customWidth="1"/>
  </cols>
  <sheetData>
    <row r="1" spans="1:19" ht="42" customHeight="1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18</v>
      </c>
      <c r="I1" s="1" t="s">
        <v>5</v>
      </c>
      <c r="J1" s="1" t="s">
        <v>19</v>
      </c>
      <c r="K1" s="1" t="s">
        <v>20</v>
      </c>
      <c r="L1" s="1" t="s">
        <v>22</v>
      </c>
      <c r="M1" s="1" t="s">
        <v>7</v>
      </c>
      <c r="N1" s="1" t="s">
        <v>6</v>
      </c>
      <c r="O1" s="1" t="s">
        <v>21</v>
      </c>
      <c r="P1" s="1" t="s">
        <v>17</v>
      </c>
      <c r="Q1" s="6" t="s">
        <v>8</v>
      </c>
      <c r="S1" s="4" t="s">
        <v>12</v>
      </c>
    </row>
    <row r="2" spans="1:19" x14ac:dyDescent="0.3">
      <c r="A2" s="2" t="s">
        <v>9</v>
      </c>
      <c r="B2" s="2" t="s">
        <v>13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7">
        <v>0</v>
      </c>
      <c r="S2" s="5">
        <v>1</v>
      </c>
    </row>
    <row r="3" spans="1:19" x14ac:dyDescent="0.3">
      <c r="A3" s="2" t="s">
        <v>9</v>
      </c>
      <c r="B3" s="2" t="s">
        <v>14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7">
        <v>0</v>
      </c>
      <c r="S3" s="5">
        <v>1</v>
      </c>
    </row>
    <row r="4" spans="1:19" x14ac:dyDescent="0.3">
      <c r="A4" s="2" t="s">
        <v>9</v>
      </c>
      <c r="B4" s="2" t="s">
        <v>14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7">
        <v>0</v>
      </c>
      <c r="S4" s="5">
        <v>1</v>
      </c>
    </row>
    <row r="5" spans="1:19" x14ac:dyDescent="0.3">
      <c r="A5" s="2" t="s">
        <v>10</v>
      </c>
      <c r="B5" s="2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0</v>
      </c>
      <c r="S5" s="5">
        <v>1</v>
      </c>
    </row>
    <row r="6" spans="1:19" x14ac:dyDescent="0.3">
      <c r="A6" s="2" t="s">
        <v>11</v>
      </c>
      <c r="B6" s="2" t="s">
        <v>13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7">
        <v>0</v>
      </c>
      <c r="S6" s="5">
        <v>1</v>
      </c>
    </row>
    <row r="7" spans="1:19" x14ac:dyDescent="0.3">
      <c r="A7" s="2" t="s">
        <v>11</v>
      </c>
      <c r="B7" s="2" t="s">
        <v>14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7">
        <v>0</v>
      </c>
      <c r="S7" s="5">
        <v>1</v>
      </c>
    </row>
    <row r="8" spans="1:19" x14ac:dyDescent="0.3">
      <c r="A8" s="2" t="s">
        <v>9</v>
      </c>
      <c r="B8" s="2" t="s">
        <v>14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7">
        <v>0</v>
      </c>
      <c r="S8" s="5">
        <v>1</v>
      </c>
    </row>
    <row r="9" spans="1:19" x14ac:dyDescent="0.3">
      <c r="A9" s="2" t="s">
        <v>11</v>
      </c>
      <c r="B9" s="2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7">
        <v>1</v>
      </c>
      <c r="S9" s="5">
        <v>1</v>
      </c>
    </row>
    <row r="10" spans="1:19" x14ac:dyDescent="0.3">
      <c r="A10" s="2" t="s">
        <v>11</v>
      </c>
      <c r="B10" s="2" t="s">
        <v>14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7">
        <v>0</v>
      </c>
      <c r="S10" s="5">
        <v>1</v>
      </c>
    </row>
    <row r="11" spans="1:19" x14ac:dyDescent="0.3">
      <c r="A11" s="2" t="s">
        <v>11</v>
      </c>
      <c r="B11" s="2" t="s">
        <v>14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1</v>
      </c>
      <c r="S11" s="5">
        <v>1</v>
      </c>
    </row>
    <row r="12" spans="1:19" x14ac:dyDescent="0.3">
      <c r="A12" s="2" t="s">
        <v>11</v>
      </c>
      <c r="B12" s="2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7">
        <v>0</v>
      </c>
      <c r="S12" s="5">
        <v>1</v>
      </c>
    </row>
    <row r="13" spans="1:19" x14ac:dyDescent="0.3">
      <c r="A13" s="2" t="s">
        <v>11</v>
      </c>
      <c r="B13" s="2" t="s">
        <v>13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7">
        <v>0</v>
      </c>
      <c r="S13" s="5">
        <v>1</v>
      </c>
    </row>
    <row r="14" spans="1:19" x14ac:dyDescent="0.3">
      <c r="A14" s="2" t="s">
        <v>11</v>
      </c>
      <c r="B14" s="2" t="s">
        <v>14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7">
        <v>0</v>
      </c>
      <c r="S14" s="5">
        <v>1</v>
      </c>
    </row>
    <row r="15" spans="1:19" x14ac:dyDescent="0.3">
      <c r="A15" s="2" t="s">
        <v>10</v>
      </c>
      <c r="B15" s="2" t="s">
        <v>13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7">
        <v>0</v>
      </c>
      <c r="S15" s="5">
        <v>1</v>
      </c>
    </row>
    <row r="16" spans="1:19" x14ac:dyDescent="0.3">
      <c r="A16" s="2" t="s">
        <v>9</v>
      </c>
      <c r="B16" s="2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7">
        <v>1</v>
      </c>
      <c r="S16" s="5">
        <v>1</v>
      </c>
    </row>
    <row r="17" spans="1:19" x14ac:dyDescent="0.3">
      <c r="A17" s="2" t="s">
        <v>9</v>
      </c>
      <c r="B17" s="2" t="s">
        <v>14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7">
        <v>0</v>
      </c>
      <c r="S17" s="5">
        <v>1</v>
      </c>
    </row>
    <row r="18" spans="1:19" x14ac:dyDescent="0.3">
      <c r="A18" s="2" t="s">
        <v>9</v>
      </c>
      <c r="B18" s="2" t="s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7">
        <v>0</v>
      </c>
      <c r="S18" s="5">
        <v>1</v>
      </c>
    </row>
    <row r="19" spans="1:19" x14ac:dyDescent="0.3">
      <c r="A19" s="2" t="s">
        <v>11</v>
      </c>
      <c r="B19" s="2" t="s">
        <v>14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7">
        <v>0</v>
      </c>
      <c r="S19" s="5">
        <v>1</v>
      </c>
    </row>
    <row r="20" spans="1:19" x14ac:dyDescent="0.3">
      <c r="A20" s="2" t="s">
        <v>9</v>
      </c>
      <c r="B20" s="2" t="s">
        <v>13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7">
        <v>0</v>
      </c>
      <c r="S20" s="5">
        <v>1</v>
      </c>
    </row>
    <row r="21" spans="1:19" x14ac:dyDescent="0.3">
      <c r="A21" s="2" t="s">
        <v>11</v>
      </c>
      <c r="B21" s="2" t="s">
        <v>14</v>
      </c>
      <c r="C21" s="2">
        <v>1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7">
        <v>1</v>
      </c>
      <c r="S21" s="5">
        <v>1</v>
      </c>
    </row>
    <row r="22" spans="1:19" x14ac:dyDescent="0.3">
      <c r="A22" s="2" t="s">
        <v>9</v>
      </c>
      <c r="B22" s="2" t="s">
        <v>13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7">
        <v>0</v>
      </c>
      <c r="S22" s="5">
        <v>1</v>
      </c>
    </row>
    <row r="23" spans="1:19" x14ac:dyDescent="0.3">
      <c r="A23" s="2" t="s">
        <v>11</v>
      </c>
      <c r="B23" s="2" t="s">
        <v>14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7">
        <v>0</v>
      </c>
      <c r="S23" s="5">
        <v>1</v>
      </c>
    </row>
    <row r="24" spans="1:19" x14ac:dyDescent="0.3">
      <c r="A24" s="2" t="s">
        <v>11</v>
      </c>
      <c r="B24" s="2" t="s">
        <v>15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7">
        <v>0</v>
      </c>
      <c r="S24" s="5">
        <v>1</v>
      </c>
    </row>
    <row r="25" spans="1:19" x14ac:dyDescent="0.3">
      <c r="A25" s="2" t="s">
        <v>11</v>
      </c>
      <c r="B25" s="2" t="s">
        <v>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0</v>
      </c>
      <c r="S25" s="5">
        <v>1</v>
      </c>
    </row>
    <row r="26" spans="1:19" x14ac:dyDescent="0.3">
      <c r="A26" s="2" t="s">
        <v>9</v>
      </c>
      <c r="B26" s="2" t="s">
        <v>13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7">
        <v>1</v>
      </c>
      <c r="S26" s="5">
        <v>1</v>
      </c>
    </row>
    <row r="27" spans="1:19" x14ac:dyDescent="0.3">
      <c r="A27" s="2" t="s">
        <v>11</v>
      </c>
      <c r="B27" s="2" t="s">
        <v>13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1</v>
      </c>
      <c r="S27" s="5">
        <v>1</v>
      </c>
    </row>
    <row r="28" spans="1:19" x14ac:dyDescent="0.3">
      <c r="A28" s="2" t="s">
        <v>11</v>
      </c>
      <c r="B28" s="2" t="s">
        <v>14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7">
        <v>0</v>
      </c>
      <c r="S28" s="5">
        <v>1</v>
      </c>
    </row>
    <row r="29" spans="1:19" x14ac:dyDescent="0.3">
      <c r="A29" s="2" t="s">
        <v>9</v>
      </c>
      <c r="B29" s="2" t="s">
        <v>14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1</v>
      </c>
      <c r="S29" s="5">
        <v>1</v>
      </c>
    </row>
    <row r="30" spans="1:19" x14ac:dyDescent="0.3">
      <c r="A30" s="2" t="s">
        <v>9</v>
      </c>
      <c r="B30" s="2" t="s">
        <v>13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7">
        <v>0</v>
      </c>
      <c r="S30" s="5">
        <v>1</v>
      </c>
    </row>
    <row r="31" spans="1:19" x14ac:dyDescent="0.3">
      <c r="A31" s="2" t="s">
        <v>11</v>
      </c>
      <c r="B31" s="2" t="s">
        <v>13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0</v>
      </c>
      <c r="S31" s="5">
        <v>1</v>
      </c>
    </row>
    <row r="32" spans="1:19" x14ac:dyDescent="0.3">
      <c r="A32" s="2" t="s">
        <v>11</v>
      </c>
      <c r="B32" s="2" t="s">
        <v>13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7">
        <v>0</v>
      </c>
      <c r="S32" s="5">
        <v>1</v>
      </c>
    </row>
    <row r="33" spans="1:19" x14ac:dyDescent="0.3">
      <c r="A33" s="2" t="s">
        <v>11</v>
      </c>
      <c r="B33" s="2" t="s">
        <v>13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0</v>
      </c>
      <c r="S33" s="5">
        <v>1</v>
      </c>
    </row>
    <row r="34" spans="1:19" x14ac:dyDescent="0.3">
      <c r="A34" s="2" t="s">
        <v>9</v>
      </c>
      <c r="B34" s="2" t="s">
        <v>14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7">
        <v>0</v>
      </c>
      <c r="S34" s="5">
        <v>1</v>
      </c>
    </row>
    <row r="35" spans="1:19" x14ac:dyDescent="0.3">
      <c r="A35" s="2" t="s">
        <v>10</v>
      </c>
      <c r="B35" s="2" t="s">
        <v>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7">
        <v>1</v>
      </c>
      <c r="S35" s="5">
        <v>1</v>
      </c>
    </row>
    <row r="36" spans="1:19" x14ac:dyDescent="0.3">
      <c r="A36" s="2" t="s">
        <v>11</v>
      </c>
      <c r="B36" s="2" t="s">
        <v>13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7">
        <v>0</v>
      </c>
      <c r="S36" s="5">
        <v>1</v>
      </c>
    </row>
    <row r="37" spans="1:19" x14ac:dyDescent="0.3">
      <c r="A37" s="2" t="s">
        <v>9</v>
      </c>
      <c r="B37" s="2" t="s">
        <v>14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7">
        <v>0</v>
      </c>
      <c r="S37" s="5">
        <v>1</v>
      </c>
    </row>
    <row r="38" spans="1:19" x14ac:dyDescent="0.3">
      <c r="A38" s="2" t="s">
        <v>9</v>
      </c>
      <c r="B38" s="2" t="s">
        <v>14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7">
        <v>1</v>
      </c>
      <c r="S38" s="5">
        <v>1</v>
      </c>
    </row>
    <row r="39" spans="1:19" x14ac:dyDescent="0.3">
      <c r="A39" s="2" t="s">
        <v>9</v>
      </c>
      <c r="B39" s="2" t="s">
        <v>13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7">
        <v>0</v>
      </c>
      <c r="S39" s="5">
        <v>1</v>
      </c>
    </row>
    <row r="40" spans="1:19" x14ac:dyDescent="0.3">
      <c r="A40" s="2" t="s">
        <v>9</v>
      </c>
      <c r="B40" s="2" t="s">
        <v>14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7">
        <v>0</v>
      </c>
      <c r="S40" s="5">
        <v>1</v>
      </c>
    </row>
    <row r="41" spans="1:19" x14ac:dyDescent="0.3">
      <c r="A41" s="2" t="s">
        <v>11</v>
      </c>
      <c r="B41" s="2" t="s">
        <v>15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7">
        <v>0</v>
      </c>
      <c r="S41" s="5">
        <v>1</v>
      </c>
    </row>
    <row r="42" spans="1:19" x14ac:dyDescent="0.3">
      <c r="A42" s="2" t="s">
        <v>9</v>
      </c>
      <c r="B42" s="2" t="s">
        <v>13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7">
        <v>0</v>
      </c>
      <c r="S42" s="5">
        <v>1</v>
      </c>
    </row>
    <row r="43" spans="1:19" x14ac:dyDescent="0.3">
      <c r="A43" s="2" t="s">
        <v>9</v>
      </c>
      <c r="B43" s="2" t="s">
        <v>13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0</v>
      </c>
      <c r="S43" s="5">
        <v>1</v>
      </c>
    </row>
    <row r="44" spans="1:19" x14ac:dyDescent="0.3">
      <c r="A44" s="2" t="s">
        <v>11</v>
      </c>
      <c r="B44" s="2" t="s">
        <v>13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7">
        <v>0</v>
      </c>
      <c r="S44" s="5">
        <v>1</v>
      </c>
    </row>
    <row r="45" spans="1:19" x14ac:dyDescent="0.3">
      <c r="A45" s="2" t="s">
        <v>11</v>
      </c>
      <c r="B45" s="2" t="s">
        <v>13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0</v>
      </c>
      <c r="S45" s="5">
        <v>1</v>
      </c>
    </row>
    <row r="46" spans="1:19" x14ac:dyDescent="0.3">
      <c r="A46" s="2" t="s">
        <v>9</v>
      </c>
      <c r="B46" s="2" t="s">
        <v>13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7">
        <v>1</v>
      </c>
      <c r="S46" s="5">
        <v>1</v>
      </c>
    </row>
    <row r="47" spans="1:19" x14ac:dyDescent="0.3">
      <c r="A47" s="2" t="s">
        <v>11</v>
      </c>
      <c r="B47" s="2" t="s">
        <v>14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7">
        <v>0</v>
      </c>
      <c r="S47" s="5">
        <v>1</v>
      </c>
    </row>
    <row r="48" spans="1:19" x14ac:dyDescent="0.3">
      <c r="A48" s="2" t="s">
        <v>11</v>
      </c>
      <c r="B48" s="2" t="s">
        <v>14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7">
        <v>1</v>
      </c>
      <c r="S48" s="5">
        <v>1</v>
      </c>
    </row>
    <row r="49" spans="1:19" x14ac:dyDescent="0.3">
      <c r="A49" s="2" t="s">
        <v>11</v>
      </c>
      <c r="B49" s="2" t="s">
        <v>15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7">
        <v>0</v>
      </c>
      <c r="S49" s="5">
        <v>1</v>
      </c>
    </row>
    <row r="50" spans="1:19" x14ac:dyDescent="0.3">
      <c r="A50" s="2" t="s">
        <v>9</v>
      </c>
      <c r="B50" s="2" t="s">
        <v>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7">
        <v>0</v>
      </c>
      <c r="S50" s="5">
        <v>1</v>
      </c>
    </row>
    <row r="51" spans="1:19" x14ac:dyDescent="0.3">
      <c r="A51" s="2" t="s">
        <v>11</v>
      </c>
      <c r="B51" s="2" t="s">
        <v>14</v>
      </c>
      <c r="C51" s="2">
        <v>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1</v>
      </c>
      <c r="O51" s="2">
        <v>1</v>
      </c>
      <c r="P51" s="2">
        <v>0</v>
      </c>
      <c r="Q51" s="7">
        <v>0</v>
      </c>
      <c r="S51" s="5">
        <v>1</v>
      </c>
    </row>
    <row r="52" spans="1:19" x14ac:dyDescent="0.3">
      <c r="A52" s="2" t="s">
        <v>9</v>
      </c>
      <c r="B52" s="2" t="s">
        <v>13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7">
        <v>0</v>
      </c>
      <c r="S52" s="5">
        <v>1</v>
      </c>
    </row>
    <row r="53" spans="1:19" x14ac:dyDescent="0.3">
      <c r="A53" s="2" t="s">
        <v>9</v>
      </c>
      <c r="B53" s="2" t="s">
        <v>14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7">
        <v>0</v>
      </c>
      <c r="S53" s="5">
        <v>1</v>
      </c>
    </row>
    <row r="54" spans="1:19" x14ac:dyDescent="0.3">
      <c r="A54" s="2" t="s">
        <v>10</v>
      </c>
      <c r="B54" s="2" t="s">
        <v>14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7">
        <v>0</v>
      </c>
      <c r="S54" s="5">
        <v>1</v>
      </c>
    </row>
    <row r="55" spans="1:19" x14ac:dyDescent="0.3">
      <c r="A55" s="2" t="s">
        <v>11</v>
      </c>
      <c r="B55" s="2" t="s">
        <v>14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7">
        <v>1</v>
      </c>
      <c r="S55" s="5">
        <v>1</v>
      </c>
    </row>
    <row r="56" spans="1:19" x14ac:dyDescent="0.3">
      <c r="A56" s="2" t="s">
        <v>11</v>
      </c>
      <c r="B56" s="2" t="s">
        <v>14</v>
      </c>
      <c r="C56" s="2">
        <v>1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7">
        <v>0</v>
      </c>
      <c r="S56" s="5">
        <v>1</v>
      </c>
    </row>
    <row r="57" spans="1:19" x14ac:dyDescent="0.3">
      <c r="A57" s="2" t="s">
        <v>10</v>
      </c>
      <c r="B57" s="2" t="s">
        <v>14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7">
        <v>0</v>
      </c>
      <c r="S57" s="5">
        <v>1</v>
      </c>
    </row>
    <row r="58" spans="1:19" x14ac:dyDescent="0.3">
      <c r="A58" s="2" t="s">
        <v>9</v>
      </c>
      <c r="B58" s="2" t="s">
        <v>15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7">
        <v>0</v>
      </c>
      <c r="S58" s="5">
        <v>1</v>
      </c>
    </row>
    <row r="59" spans="1:19" x14ac:dyDescent="0.3">
      <c r="A59" s="2" t="s">
        <v>11</v>
      </c>
      <c r="B59" s="2" t="s">
        <v>14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7">
        <v>0</v>
      </c>
      <c r="S59" s="5">
        <v>1</v>
      </c>
    </row>
    <row r="60" spans="1:19" x14ac:dyDescent="0.3">
      <c r="A60" s="2" t="s">
        <v>10</v>
      </c>
      <c r="B60" s="2" t="s">
        <v>13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7">
        <v>0</v>
      </c>
      <c r="S60" s="5">
        <v>1</v>
      </c>
    </row>
    <row r="61" spans="1:19" x14ac:dyDescent="0.3">
      <c r="A61" s="2" t="s">
        <v>9</v>
      </c>
      <c r="B61" s="2" t="s">
        <v>15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7">
        <v>0</v>
      </c>
      <c r="S61" s="5">
        <v>1</v>
      </c>
    </row>
    <row r="62" spans="1:19" x14ac:dyDescent="0.3">
      <c r="A62" s="2" t="s">
        <v>11</v>
      </c>
      <c r="B62" s="2" t="s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7">
        <v>1</v>
      </c>
      <c r="S62" s="5">
        <v>1</v>
      </c>
    </row>
    <row r="63" spans="1:19" x14ac:dyDescent="0.3">
      <c r="A63" s="2" t="s">
        <v>11</v>
      </c>
      <c r="B63" s="2" t="s">
        <v>13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7">
        <v>1</v>
      </c>
      <c r="S63" s="5">
        <v>1</v>
      </c>
    </row>
    <row r="64" spans="1:19" x14ac:dyDescent="0.3">
      <c r="A64" s="2" t="s">
        <v>9</v>
      </c>
      <c r="B64" s="2" t="s">
        <v>13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7">
        <v>0</v>
      </c>
      <c r="S64" s="5">
        <v>1</v>
      </c>
    </row>
    <row r="65" spans="1:19" x14ac:dyDescent="0.3">
      <c r="A65" s="2" t="s">
        <v>11</v>
      </c>
      <c r="B65" s="2" t="s">
        <v>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7">
        <v>1</v>
      </c>
      <c r="S65" s="5">
        <v>1</v>
      </c>
    </row>
    <row r="66" spans="1:19" x14ac:dyDescent="0.3">
      <c r="A66" s="2" t="s">
        <v>9</v>
      </c>
      <c r="B66" s="2" t="s">
        <v>13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7">
        <v>0</v>
      </c>
      <c r="S66" s="5">
        <v>1</v>
      </c>
    </row>
    <row r="67" spans="1:19" x14ac:dyDescent="0.3">
      <c r="A67" s="2" t="s">
        <v>9</v>
      </c>
      <c r="B67" s="2" t="s">
        <v>13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7">
        <v>0</v>
      </c>
      <c r="S67" s="5">
        <v>1</v>
      </c>
    </row>
    <row r="68" spans="1:19" x14ac:dyDescent="0.3">
      <c r="A68" s="2" t="s">
        <v>9</v>
      </c>
      <c r="B68" s="2" t="s">
        <v>13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7">
        <v>1</v>
      </c>
      <c r="S68" s="5">
        <v>1</v>
      </c>
    </row>
    <row r="69" spans="1:19" x14ac:dyDescent="0.3">
      <c r="A69" s="2" t="s">
        <v>10</v>
      </c>
      <c r="B69" s="2" t="s">
        <v>13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7">
        <v>0</v>
      </c>
      <c r="S69" s="5">
        <v>1</v>
      </c>
    </row>
    <row r="70" spans="1:19" x14ac:dyDescent="0.3">
      <c r="A70" s="2" t="s">
        <v>9</v>
      </c>
      <c r="B70" s="2" t="s">
        <v>13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7">
        <v>0</v>
      </c>
      <c r="S70" s="5">
        <v>1</v>
      </c>
    </row>
    <row r="71" spans="1:19" x14ac:dyDescent="0.3">
      <c r="A71" s="2" t="s">
        <v>11</v>
      </c>
      <c r="B71" s="2" t="s">
        <v>14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7">
        <v>0</v>
      </c>
      <c r="S71" s="5">
        <v>1</v>
      </c>
    </row>
    <row r="72" spans="1:19" x14ac:dyDescent="0.3">
      <c r="A72" s="2" t="s">
        <v>11</v>
      </c>
      <c r="B72" s="2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0</v>
      </c>
      <c r="Q72" s="7">
        <v>1</v>
      </c>
      <c r="S72" s="5">
        <v>1</v>
      </c>
    </row>
    <row r="73" spans="1:19" x14ac:dyDescent="0.3">
      <c r="A73" s="2" t="s">
        <v>10</v>
      </c>
      <c r="B73" s="2" t="s">
        <v>13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7">
        <v>0</v>
      </c>
      <c r="S73" s="5">
        <v>1</v>
      </c>
    </row>
    <row r="74" spans="1:19" x14ac:dyDescent="0.3">
      <c r="A74" s="2" t="s">
        <v>9</v>
      </c>
      <c r="B74" s="2" t="s">
        <v>15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7">
        <v>0</v>
      </c>
      <c r="S74" s="5">
        <v>1</v>
      </c>
    </row>
    <row r="75" spans="1:19" x14ac:dyDescent="0.3">
      <c r="A75" s="2" t="s">
        <v>9</v>
      </c>
      <c r="B75" s="2" t="s">
        <v>14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7">
        <v>0</v>
      </c>
      <c r="S75" s="5">
        <v>1</v>
      </c>
    </row>
    <row r="76" spans="1:19" x14ac:dyDescent="0.3">
      <c r="A76" s="2" t="s">
        <v>11</v>
      </c>
      <c r="B76" s="2" t="s">
        <v>13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7">
        <v>1</v>
      </c>
      <c r="S76" s="5">
        <v>1</v>
      </c>
    </row>
    <row r="77" spans="1:19" x14ac:dyDescent="0.3">
      <c r="A77" s="2" t="s">
        <v>9</v>
      </c>
      <c r="B77" s="2" t="s">
        <v>13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7">
        <v>0</v>
      </c>
      <c r="S77" s="5">
        <v>1</v>
      </c>
    </row>
    <row r="78" spans="1:19" x14ac:dyDescent="0.3">
      <c r="A78" s="2" t="s">
        <v>11</v>
      </c>
      <c r="B78" s="2" t="s">
        <v>13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7">
        <v>0</v>
      </c>
      <c r="S78" s="5">
        <v>1</v>
      </c>
    </row>
    <row r="79" spans="1:19" x14ac:dyDescent="0.3">
      <c r="A79" s="2" t="s">
        <v>11</v>
      </c>
      <c r="B79" s="2" t="s">
        <v>13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7">
        <v>1</v>
      </c>
      <c r="S79" s="5">
        <v>1</v>
      </c>
    </row>
    <row r="80" spans="1:19" x14ac:dyDescent="0.3">
      <c r="A80" s="2" t="s">
        <v>11</v>
      </c>
      <c r="B80" s="2" t="s">
        <v>15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7">
        <v>0</v>
      </c>
      <c r="S80" s="5">
        <v>1</v>
      </c>
    </row>
    <row r="81" spans="1:19" x14ac:dyDescent="0.3">
      <c r="A81" s="2" t="s">
        <v>11</v>
      </c>
      <c r="B81" s="2" t="s">
        <v>13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7">
        <v>0</v>
      </c>
      <c r="S81" s="5">
        <v>1</v>
      </c>
    </row>
    <row r="82" spans="1:19" x14ac:dyDescent="0.3">
      <c r="A82" s="2" t="s">
        <v>11</v>
      </c>
      <c r="B82" s="2" t="s">
        <v>14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7">
        <v>0</v>
      </c>
      <c r="S82" s="5">
        <v>1</v>
      </c>
    </row>
    <row r="83" spans="1:19" x14ac:dyDescent="0.3">
      <c r="A83" s="2" t="s">
        <v>9</v>
      </c>
      <c r="B83" s="2" t="s">
        <v>14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7">
        <v>0</v>
      </c>
      <c r="S83" s="5">
        <v>1</v>
      </c>
    </row>
    <row r="84" spans="1:19" x14ac:dyDescent="0.3">
      <c r="A84" s="2" t="s">
        <v>10</v>
      </c>
      <c r="B84" s="2" t="s">
        <v>15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7">
        <v>0</v>
      </c>
      <c r="S84" s="5">
        <v>1</v>
      </c>
    </row>
    <row r="85" spans="1:19" x14ac:dyDescent="0.3">
      <c r="A85" s="2" t="s">
        <v>11</v>
      </c>
      <c r="B85" s="2" t="s">
        <v>13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7">
        <v>0</v>
      </c>
      <c r="S85" s="5">
        <v>1</v>
      </c>
    </row>
    <row r="86" spans="1:19" x14ac:dyDescent="0.3">
      <c r="A86" s="2" t="s">
        <v>11</v>
      </c>
      <c r="B86" s="2" t="s">
        <v>14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7">
        <v>0</v>
      </c>
      <c r="S86" s="5">
        <v>1</v>
      </c>
    </row>
    <row r="87" spans="1:19" x14ac:dyDescent="0.3">
      <c r="A87" s="2" t="s">
        <v>11</v>
      </c>
      <c r="B87" s="2" t="s">
        <v>13</v>
      </c>
      <c r="C87" s="2">
        <v>1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7">
        <v>0</v>
      </c>
      <c r="S87" s="5">
        <v>1</v>
      </c>
    </row>
    <row r="88" spans="1:19" x14ac:dyDescent="0.3">
      <c r="A88" s="2" t="s">
        <v>10</v>
      </c>
      <c r="B88" s="2" t="s">
        <v>13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7">
        <v>0</v>
      </c>
      <c r="S88" s="5">
        <v>1</v>
      </c>
    </row>
    <row r="89" spans="1:19" x14ac:dyDescent="0.3">
      <c r="A89" s="2" t="s">
        <v>11</v>
      </c>
      <c r="B89" s="2" t="s">
        <v>14</v>
      </c>
      <c r="C89" s="2">
        <v>1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7">
        <v>0</v>
      </c>
      <c r="S89" s="5">
        <v>1</v>
      </c>
    </row>
    <row r="90" spans="1:19" x14ac:dyDescent="0.3">
      <c r="A90" s="2" t="s">
        <v>10</v>
      </c>
      <c r="B90" s="2" t="s">
        <v>13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7">
        <v>0</v>
      </c>
      <c r="S90" s="5">
        <v>1</v>
      </c>
    </row>
    <row r="91" spans="1:19" x14ac:dyDescent="0.3">
      <c r="A91" s="2" t="s">
        <v>9</v>
      </c>
      <c r="B91" s="2" t="s">
        <v>14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7">
        <v>0</v>
      </c>
      <c r="S91" s="5">
        <v>1</v>
      </c>
    </row>
    <row r="92" spans="1:19" x14ac:dyDescent="0.3">
      <c r="A92" s="2" t="s">
        <v>11</v>
      </c>
      <c r="B92" s="2" t="s">
        <v>13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7">
        <v>0</v>
      </c>
      <c r="S92" s="5">
        <v>1</v>
      </c>
    </row>
    <row r="93" spans="1:19" x14ac:dyDescent="0.3">
      <c r="A93" s="2" t="s">
        <v>11</v>
      </c>
      <c r="B93" s="2" t="s">
        <v>14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7">
        <v>1</v>
      </c>
      <c r="S93" s="5">
        <v>1</v>
      </c>
    </row>
    <row r="94" spans="1:19" x14ac:dyDescent="0.3">
      <c r="A94" s="2" t="s">
        <v>11</v>
      </c>
      <c r="B94" s="2" t="s">
        <v>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7">
        <v>0</v>
      </c>
      <c r="S94" s="5">
        <v>1</v>
      </c>
    </row>
    <row r="95" spans="1:19" x14ac:dyDescent="0.3">
      <c r="A95" s="2" t="s">
        <v>9</v>
      </c>
      <c r="B95" s="2" t="s">
        <v>14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7">
        <v>1</v>
      </c>
      <c r="S95" s="5">
        <v>1</v>
      </c>
    </row>
    <row r="96" spans="1:19" x14ac:dyDescent="0.3">
      <c r="A96" s="2" t="s">
        <v>9</v>
      </c>
      <c r="B96" s="2" t="s">
        <v>13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7">
        <v>0</v>
      </c>
      <c r="S96" s="5">
        <v>1</v>
      </c>
    </row>
    <row r="97" spans="1:19" x14ac:dyDescent="0.3">
      <c r="A97" s="2" t="s">
        <v>11</v>
      </c>
      <c r="B97" s="2" t="s">
        <v>13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7">
        <v>0</v>
      </c>
      <c r="S97" s="5">
        <v>1</v>
      </c>
    </row>
    <row r="98" spans="1:19" x14ac:dyDescent="0.3">
      <c r="A98" s="2" t="s">
        <v>11</v>
      </c>
      <c r="B98" s="2" t="s">
        <v>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7">
        <v>0</v>
      </c>
      <c r="S98" s="5">
        <v>1</v>
      </c>
    </row>
    <row r="99" spans="1:19" x14ac:dyDescent="0.3">
      <c r="A99" s="2" t="s">
        <v>9</v>
      </c>
      <c r="B99" s="2" t="s">
        <v>14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7">
        <v>0</v>
      </c>
      <c r="S99" s="5">
        <v>1</v>
      </c>
    </row>
    <row r="100" spans="1:19" x14ac:dyDescent="0.3">
      <c r="A100" s="2" t="s">
        <v>10</v>
      </c>
      <c r="B100" s="2" t="s">
        <v>13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7">
        <v>0</v>
      </c>
      <c r="S100" s="5">
        <v>1</v>
      </c>
    </row>
    <row r="101" spans="1:19" x14ac:dyDescent="0.3">
      <c r="A101" s="2" t="s">
        <v>9</v>
      </c>
      <c r="B101" s="2" t="s">
        <v>14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7">
        <v>0</v>
      </c>
      <c r="S101" s="5">
        <v>1</v>
      </c>
    </row>
    <row r="102" spans="1:19" x14ac:dyDescent="0.3">
      <c r="A102" s="2" t="s">
        <v>9</v>
      </c>
      <c r="B102" s="2" t="s">
        <v>14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7">
        <v>0</v>
      </c>
      <c r="S102" s="5">
        <v>1</v>
      </c>
    </row>
    <row r="103" spans="1:19" x14ac:dyDescent="0.3">
      <c r="A103" s="2" t="s">
        <v>11</v>
      </c>
      <c r="B103" s="2" t="s">
        <v>13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  <c r="N103" s="2">
        <v>1</v>
      </c>
      <c r="O103" s="2">
        <v>0</v>
      </c>
      <c r="P103" s="2">
        <v>0</v>
      </c>
      <c r="Q103" s="7">
        <v>0</v>
      </c>
      <c r="S103" s="5">
        <v>1</v>
      </c>
    </row>
    <row r="104" spans="1:19" x14ac:dyDescent="0.3">
      <c r="A104" s="2" t="s">
        <v>11</v>
      </c>
      <c r="B104" s="2" t="s">
        <v>14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7">
        <v>0</v>
      </c>
      <c r="S104" s="5">
        <v>1</v>
      </c>
    </row>
    <row r="105" spans="1:19" x14ac:dyDescent="0.3">
      <c r="A105" s="2" t="s">
        <v>9</v>
      </c>
      <c r="B105" s="2" t="s">
        <v>13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7">
        <v>0</v>
      </c>
      <c r="S105" s="5">
        <v>1</v>
      </c>
    </row>
    <row r="106" spans="1:19" x14ac:dyDescent="0.3">
      <c r="A106" s="2" t="s">
        <v>10</v>
      </c>
      <c r="B106" s="2" t="s">
        <v>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7">
        <v>1</v>
      </c>
      <c r="S106" s="5">
        <v>1</v>
      </c>
    </row>
    <row r="107" spans="1:19" x14ac:dyDescent="0.3">
      <c r="A107" s="2" t="s">
        <v>9</v>
      </c>
      <c r="B107" s="2" t="s">
        <v>13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7">
        <v>0</v>
      </c>
      <c r="S107" s="5">
        <v>1</v>
      </c>
    </row>
    <row r="108" spans="1:19" x14ac:dyDescent="0.3">
      <c r="A108" s="2" t="s">
        <v>9</v>
      </c>
      <c r="B108" s="2" t="s">
        <v>13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7">
        <v>1</v>
      </c>
      <c r="S108" s="5">
        <v>1</v>
      </c>
    </row>
    <row r="109" spans="1:19" x14ac:dyDescent="0.3">
      <c r="A109" s="2" t="s">
        <v>11</v>
      </c>
      <c r="B109" s="2" t="s">
        <v>14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7">
        <v>1</v>
      </c>
      <c r="S109" s="5">
        <v>1</v>
      </c>
    </row>
    <row r="110" spans="1:19" x14ac:dyDescent="0.3">
      <c r="A110" s="2" t="s">
        <v>11</v>
      </c>
      <c r="B110" s="2" t="s">
        <v>13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7">
        <v>0</v>
      </c>
      <c r="S110" s="5">
        <v>1</v>
      </c>
    </row>
    <row r="111" spans="1:19" x14ac:dyDescent="0.3">
      <c r="A111" s="2" t="s">
        <v>9</v>
      </c>
      <c r="B111" s="2" t="s">
        <v>14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7">
        <v>0</v>
      </c>
      <c r="S111" s="5">
        <v>1</v>
      </c>
    </row>
    <row r="112" spans="1:19" x14ac:dyDescent="0.3">
      <c r="A112" s="2" t="s">
        <v>9</v>
      </c>
      <c r="B112" s="2" t="s">
        <v>14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7">
        <v>0</v>
      </c>
      <c r="S112" s="5">
        <v>1</v>
      </c>
    </row>
    <row r="113" spans="1:19" x14ac:dyDescent="0.3">
      <c r="A113" s="2" t="s">
        <v>9</v>
      </c>
      <c r="B113" s="2" t="s">
        <v>14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7">
        <v>0</v>
      </c>
      <c r="S113" s="5">
        <v>1</v>
      </c>
    </row>
    <row r="114" spans="1:19" x14ac:dyDescent="0.3">
      <c r="A114" s="2" t="s">
        <v>11</v>
      </c>
      <c r="B114" s="2" t="s">
        <v>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7">
        <v>0</v>
      </c>
      <c r="S114" s="5">
        <v>1</v>
      </c>
    </row>
    <row r="115" spans="1:19" x14ac:dyDescent="0.3">
      <c r="A115" s="2" t="s">
        <v>9</v>
      </c>
      <c r="B115" s="2" t="s">
        <v>13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7">
        <v>0</v>
      </c>
      <c r="S115" s="5">
        <v>1</v>
      </c>
    </row>
    <row r="116" spans="1:19" x14ac:dyDescent="0.3">
      <c r="A116" s="2" t="s">
        <v>9</v>
      </c>
      <c r="B116" s="2" t="s">
        <v>13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7">
        <v>0</v>
      </c>
      <c r="S116" s="5">
        <v>1</v>
      </c>
    </row>
    <row r="117" spans="1:19" x14ac:dyDescent="0.3">
      <c r="A117" s="2" t="s">
        <v>9</v>
      </c>
      <c r="B117" s="2" t="s">
        <v>14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7">
        <v>0</v>
      </c>
      <c r="S117" s="5">
        <v>1</v>
      </c>
    </row>
    <row r="118" spans="1:19" x14ac:dyDescent="0.3">
      <c r="A118" s="2" t="s">
        <v>9</v>
      </c>
      <c r="B118" s="2" t="s">
        <v>13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7">
        <v>0</v>
      </c>
      <c r="S118" s="5">
        <v>1</v>
      </c>
    </row>
    <row r="119" spans="1:19" x14ac:dyDescent="0.3">
      <c r="A119" s="2" t="s">
        <v>11</v>
      </c>
      <c r="B119" s="2" t="s">
        <v>14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7">
        <v>1</v>
      </c>
      <c r="S119" s="5">
        <v>1</v>
      </c>
    </row>
    <row r="120" spans="1:19" x14ac:dyDescent="0.3">
      <c r="A120" s="2" t="s">
        <v>10</v>
      </c>
      <c r="B120" s="2" t="s">
        <v>14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7">
        <v>1</v>
      </c>
      <c r="S120" s="5">
        <v>1</v>
      </c>
    </row>
    <row r="121" spans="1:19" x14ac:dyDescent="0.3">
      <c r="A121" s="2" t="s">
        <v>9</v>
      </c>
      <c r="B121" s="2" t="s">
        <v>14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7">
        <v>1</v>
      </c>
      <c r="S121" s="5">
        <v>1</v>
      </c>
    </row>
    <row r="122" spans="1:19" x14ac:dyDescent="0.3">
      <c r="A122" s="2" t="s">
        <v>11</v>
      </c>
      <c r="B122" s="2" t="s">
        <v>13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7">
        <v>0</v>
      </c>
      <c r="S122" s="5">
        <v>1</v>
      </c>
    </row>
    <row r="123" spans="1:19" x14ac:dyDescent="0.3">
      <c r="A123" s="2" t="s">
        <v>9</v>
      </c>
      <c r="B123" s="2" t="s">
        <v>13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7">
        <v>1</v>
      </c>
      <c r="S123" s="5">
        <v>1</v>
      </c>
    </row>
    <row r="124" spans="1:19" x14ac:dyDescent="0.3">
      <c r="A124" s="2" t="s">
        <v>9</v>
      </c>
      <c r="B124" s="2" t="s">
        <v>14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7">
        <v>0</v>
      </c>
      <c r="S124" s="5">
        <v>1</v>
      </c>
    </row>
    <row r="125" spans="1:19" x14ac:dyDescent="0.3">
      <c r="A125" s="2" t="s">
        <v>11</v>
      </c>
      <c r="B125" s="2" t="s">
        <v>13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7">
        <v>0</v>
      </c>
      <c r="S125" s="5">
        <v>1</v>
      </c>
    </row>
    <row r="126" spans="1:19" x14ac:dyDescent="0.3">
      <c r="A126" s="2" t="s">
        <v>11</v>
      </c>
      <c r="B126" s="2" t="s">
        <v>14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7">
        <v>1</v>
      </c>
      <c r="S126" s="5">
        <v>1</v>
      </c>
    </row>
    <row r="127" spans="1:19" x14ac:dyDescent="0.3">
      <c r="A127" s="2" t="s">
        <v>10</v>
      </c>
      <c r="B127" s="2" t="s">
        <v>13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7">
        <v>0</v>
      </c>
      <c r="S127" s="5">
        <v>1</v>
      </c>
    </row>
    <row r="128" spans="1:19" x14ac:dyDescent="0.3">
      <c r="A128" s="2" t="s">
        <v>11</v>
      </c>
      <c r="B128" s="2" t="s">
        <v>15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0</v>
      </c>
      <c r="S128" s="5">
        <v>1</v>
      </c>
    </row>
    <row r="129" spans="1:19" x14ac:dyDescent="0.3">
      <c r="A129" s="2" t="s">
        <v>11</v>
      </c>
      <c r="B129" s="2" t="s">
        <v>14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7">
        <v>1</v>
      </c>
      <c r="S129" s="5">
        <v>1</v>
      </c>
    </row>
    <row r="130" spans="1:19" x14ac:dyDescent="0.3">
      <c r="A130" s="2" t="s">
        <v>9</v>
      </c>
      <c r="B130" s="2" t="s">
        <v>14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7">
        <v>0</v>
      </c>
      <c r="S130" s="5">
        <v>1</v>
      </c>
    </row>
    <row r="131" spans="1:19" x14ac:dyDescent="0.3">
      <c r="A131" s="2" t="s">
        <v>11</v>
      </c>
      <c r="B131" s="2" t="s">
        <v>13</v>
      </c>
      <c r="C131" s="2">
        <v>1</v>
      </c>
      <c r="D131" s="2">
        <v>0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S131" s="5">
        <v>1</v>
      </c>
    </row>
    <row r="132" spans="1:19" x14ac:dyDescent="0.3">
      <c r="A132" s="2" t="s">
        <v>9</v>
      </c>
      <c r="B132" s="2" t="s">
        <v>14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1</v>
      </c>
      <c r="P132" s="2">
        <v>0</v>
      </c>
      <c r="Q132" s="7">
        <v>0</v>
      </c>
      <c r="S132" s="5">
        <v>1</v>
      </c>
    </row>
    <row r="133" spans="1:19" x14ac:dyDescent="0.3">
      <c r="A133" s="2" t="s">
        <v>11</v>
      </c>
      <c r="B133" s="2" t="s">
        <v>14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7">
        <v>0</v>
      </c>
      <c r="S133" s="5">
        <v>1</v>
      </c>
    </row>
    <row r="134" spans="1:19" x14ac:dyDescent="0.3">
      <c r="A134" s="2" t="s">
        <v>10</v>
      </c>
      <c r="B134" s="2" t="s">
        <v>14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7">
        <v>1</v>
      </c>
      <c r="S134" s="5">
        <v>1</v>
      </c>
    </row>
    <row r="135" spans="1:19" x14ac:dyDescent="0.3">
      <c r="A135" s="2" t="s">
        <v>9</v>
      </c>
      <c r="B135" s="2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7">
        <v>0</v>
      </c>
      <c r="S135" s="5">
        <v>1</v>
      </c>
    </row>
    <row r="136" spans="1:19" x14ac:dyDescent="0.3">
      <c r="A136" s="2" t="s">
        <v>11</v>
      </c>
      <c r="B136" s="2" t="s">
        <v>14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7">
        <v>0</v>
      </c>
      <c r="S136" s="5">
        <v>1</v>
      </c>
    </row>
    <row r="137" spans="1:19" x14ac:dyDescent="0.3">
      <c r="A137" s="2" t="s">
        <v>9</v>
      </c>
      <c r="B137" s="2" t="s">
        <v>14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7">
        <v>0</v>
      </c>
      <c r="S137" s="5">
        <v>1</v>
      </c>
    </row>
    <row r="138" spans="1:19" x14ac:dyDescent="0.3">
      <c r="A138" s="2" t="s">
        <v>11</v>
      </c>
      <c r="B138" s="2" t="s">
        <v>15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7">
        <v>0</v>
      </c>
      <c r="S138" s="5">
        <v>1</v>
      </c>
    </row>
    <row r="139" spans="1:19" x14ac:dyDescent="0.3">
      <c r="A139" s="2" t="s">
        <v>9</v>
      </c>
      <c r="B139" s="2" t="s">
        <v>14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7">
        <v>0</v>
      </c>
      <c r="S139" s="5">
        <v>1</v>
      </c>
    </row>
    <row r="140" spans="1:19" x14ac:dyDescent="0.3">
      <c r="A140" s="2" t="s">
        <v>9</v>
      </c>
      <c r="B140" s="2" t="s">
        <v>14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7">
        <v>0</v>
      </c>
      <c r="S140" s="5">
        <v>1</v>
      </c>
    </row>
    <row r="141" spans="1:19" x14ac:dyDescent="0.3">
      <c r="A141" s="2" t="s">
        <v>10</v>
      </c>
      <c r="B141" s="2" t="s">
        <v>14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7">
        <v>0</v>
      </c>
      <c r="S141" s="5">
        <v>1</v>
      </c>
    </row>
    <row r="142" spans="1:19" x14ac:dyDescent="0.3">
      <c r="A142" s="2" t="s">
        <v>11</v>
      </c>
      <c r="B142" s="2" t="s">
        <v>13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7">
        <v>0</v>
      </c>
      <c r="S142" s="5">
        <v>1</v>
      </c>
    </row>
    <row r="143" spans="1:19" x14ac:dyDescent="0.3">
      <c r="A143" s="2" t="s">
        <v>10</v>
      </c>
      <c r="B143" s="2" t="s">
        <v>13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7">
        <v>0</v>
      </c>
      <c r="S143" s="5">
        <v>1</v>
      </c>
    </row>
    <row r="144" spans="1:19" x14ac:dyDescent="0.3">
      <c r="A144" s="2" t="s">
        <v>11</v>
      </c>
      <c r="B144" s="2" t="s">
        <v>14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7">
        <v>0</v>
      </c>
      <c r="S144" s="5">
        <v>1</v>
      </c>
    </row>
    <row r="145" spans="1:19" x14ac:dyDescent="0.3">
      <c r="A145" s="2" t="s">
        <v>9</v>
      </c>
      <c r="B145" s="2" t="s">
        <v>14</v>
      </c>
      <c r="C145" s="2">
        <v>0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7">
        <v>0</v>
      </c>
      <c r="S145" s="5">
        <v>1</v>
      </c>
    </row>
    <row r="146" spans="1:19" x14ac:dyDescent="0.3">
      <c r="A146" s="2" t="s">
        <v>11</v>
      </c>
      <c r="B146" s="2" t="s">
        <v>13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7">
        <v>0</v>
      </c>
      <c r="S146" s="5">
        <v>1</v>
      </c>
    </row>
    <row r="147" spans="1:19" x14ac:dyDescent="0.3">
      <c r="A147" s="2" t="s">
        <v>11</v>
      </c>
      <c r="B147" s="2" t="s">
        <v>13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7">
        <v>0</v>
      </c>
      <c r="S147" s="5">
        <v>1</v>
      </c>
    </row>
    <row r="148" spans="1:19" x14ac:dyDescent="0.3">
      <c r="A148" s="2" t="s">
        <v>11</v>
      </c>
      <c r="B148" s="2" t="s">
        <v>14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7">
        <v>0</v>
      </c>
      <c r="S148" s="5">
        <v>1</v>
      </c>
    </row>
    <row r="149" spans="1:19" x14ac:dyDescent="0.3">
      <c r="A149" s="2" t="s">
        <v>11</v>
      </c>
      <c r="B149" s="2" t="s">
        <v>14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7">
        <v>0</v>
      </c>
      <c r="S149" s="5">
        <v>1</v>
      </c>
    </row>
    <row r="150" spans="1:19" x14ac:dyDescent="0.3">
      <c r="A150" s="2" t="s">
        <v>9</v>
      </c>
      <c r="B150" s="2" t="s">
        <v>14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7">
        <v>1</v>
      </c>
      <c r="S150" s="5">
        <v>1</v>
      </c>
    </row>
    <row r="151" spans="1:19" x14ac:dyDescent="0.3">
      <c r="A151" s="2" t="s">
        <v>11</v>
      </c>
      <c r="B151" s="2" t="s">
        <v>14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7">
        <v>0</v>
      </c>
      <c r="S151" s="5">
        <v>1</v>
      </c>
    </row>
    <row r="152" spans="1:19" x14ac:dyDescent="0.3">
      <c r="A152" s="2" t="s">
        <v>11</v>
      </c>
      <c r="B152" s="2" t="s">
        <v>13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7">
        <v>0</v>
      </c>
      <c r="S152" s="5">
        <v>1</v>
      </c>
    </row>
    <row r="153" spans="1:19" x14ac:dyDescent="0.3">
      <c r="A153" s="2" t="s">
        <v>9</v>
      </c>
      <c r="B153" s="2" t="s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7">
        <v>0</v>
      </c>
      <c r="S153" s="5">
        <v>1</v>
      </c>
    </row>
    <row r="154" spans="1:19" x14ac:dyDescent="0.3">
      <c r="A154" s="2" t="s">
        <v>11</v>
      </c>
      <c r="B154" s="2" t="s">
        <v>13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7">
        <v>0</v>
      </c>
      <c r="S154" s="5">
        <v>1</v>
      </c>
    </row>
    <row r="155" spans="1:19" x14ac:dyDescent="0.3">
      <c r="A155" s="2" t="s">
        <v>11</v>
      </c>
      <c r="B155" s="2" t="s">
        <v>14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7">
        <v>1</v>
      </c>
      <c r="S155" s="5">
        <v>1</v>
      </c>
    </row>
    <row r="156" spans="1:19" x14ac:dyDescent="0.3">
      <c r="A156" s="2" t="s">
        <v>11</v>
      </c>
      <c r="B156" s="2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7">
        <v>0</v>
      </c>
      <c r="S156" s="5">
        <v>1</v>
      </c>
    </row>
    <row r="157" spans="1:19" x14ac:dyDescent="0.3">
      <c r="A157" s="2" t="s">
        <v>11</v>
      </c>
      <c r="B157" s="2" t="s">
        <v>14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7">
        <v>0</v>
      </c>
      <c r="S157" s="5">
        <v>1</v>
      </c>
    </row>
    <row r="158" spans="1:19" x14ac:dyDescent="0.3">
      <c r="A158" s="2" t="s">
        <v>10</v>
      </c>
      <c r="B158" s="2" t="s">
        <v>15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7">
        <v>1</v>
      </c>
      <c r="S158" s="5">
        <v>1</v>
      </c>
    </row>
    <row r="159" spans="1:19" x14ac:dyDescent="0.3">
      <c r="A159" s="2" t="s">
        <v>10</v>
      </c>
      <c r="B159" s="2" t="s">
        <v>13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7">
        <v>0</v>
      </c>
      <c r="S159" s="5">
        <v>1</v>
      </c>
    </row>
    <row r="160" spans="1:19" x14ac:dyDescent="0.3">
      <c r="A160" s="2" t="s">
        <v>9</v>
      </c>
      <c r="B160" s="2" t="s">
        <v>14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7">
        <v>1</v>
      </c>
      <c r="S160" s="5">
        <v>1</v>
      </c>
    </row>
    <row r="161" spans="1:19" x14ac:dyDescent="0.3">
      <c r="A161" s="2" t="s">
        <v>11</v>
      </c>
      <c r="B161" s="2" t="s">
        <v>14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7">
        <v>1</v>
      </c>
      <c r="S161" s="5">
        <v>1</v>
      </c>
    </row>
    <row r="162" spans="1:19" x14ac:dyDescent="0.3">
      <c r="A162" s="2" t="s">
        <v>9</v>
      </c>
      <c r="B162" s="2" t="s">
        <v>13</v>
      </c>
      <c r="C162" s="2">
        <v>0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7">
        <v>0</v>
      </c>
      <c r="S162" s="5">
        <v>1</v>
      </c>
    </row>
    <row r="163" spans="1:19" x14ac:dyDescent="0.3">
      <c r="A163" s="2" t="s">
        <v>9</v>
      </c>
      <c r="B163" s="2" t="s">
        <v>13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7">
        <v>0</v>
      </c>
      <c r="S163" s="5">
        <v>1</v>
      </c>
    </row>
    <row r="164" spans="1:19" x14ac:dyDescent="0.3">
      <c r="A164" s="2" t="s">
        <v>11</v>
      </c>
      <c r="B164" s="2" t="s">
        <v>14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7">
        <v>1</v>
      </c>
      <c r="S164" s="5">
        <v>1</v>
      </c>
    </row>
    <row r="165" spans="1:19" x14ac:dyDescent="0.3">
      <c r="A165" s="2" t="s">
        <v>9</v>
      </c>
      <c r="B165" s="2" t="s">
        <v>13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7">
        <v>0</v>
      </c>
      <c r="S165" s="5">
        <v>1</v>
      </c>
    </row>
    <row r="166" spans="1:19" x14ac:dyDescent="0.3">
      <c r="A166" s="2" t="s">
        <v>11</v>
      </c>
      <c r="B166" s="2" t="s">
        <v>14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7">
        <v>0</v>
      </c>
      <c r="S166" s="5">
        <v>1</v>
      </c>
    </row>
    <row r="167" spans="1:19" x14ac:dyDescent="0.3">
      <c r="A167" s="2" t="s">
        <v>9</v>
      </c>
      <c r="B167" s="2" t="s">
        <v>14</v>
      </c>
      <c r="C167" s="2">
        <v>1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7">
        <v>1</v>
      </c>
      <c r="S167" s="5">
        <v>1</v>
      </c>
    </row>
    <row r="168" spans="1:19" x14ac:dyDescent="0.3">
      <c r="A168" s="2" t="s">
        <v>10</v>
      </c>
      <c r="B168" s="2" t="s">
        <v>14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7">
        <v>0</v>
      </c>
      <c r="S168" s="5">
        <v>1</v>
      </c>
    </row>
    <row r="169" spans="1:19" x14ac:dyDescent="0.3">
      <c r="A169" s="2" t="s">
        <v>9</v>
      </c>
      <c r="B169" s="2" t="s">
        <v>13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7">
        <v>0</v>
      </c>
      <c r="S169" s="5">
        <v>1</v>
      </c>
    </row>
    <row r="170" spans="1:19" x14ac:dyDescent="0.3">
      <c r="A170" s="2" t="s">
        <v>10</v>
      </c>
      <c r="B170" s="2" t="s">
        <v>15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7">
        <v>0</v>
      </c>
      <c r="S170" s="5">
        <v>1</v>
      </c>
    </row>
    <row r="171" spans="1:19" x14ac:dyDescent="0.3">
      <c r="A171" s="2" t="s">
        <v>11</v>
      </c>
      <c r="B171" s="2" t="s">
        <v>13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7">
        <v>0</v>
      </c>
      <c r="S171" s="5">
        <v>1</v>
      </c>
    </row>
    <row r="172" spans="1:19" x14ac:dyDescent="0.3">
      <c r="A172" s="2" t="s">
        <v>9</v>
      </c>
      <c r="B172" s="2" t="s">
        <v>14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7">
        <v>0</v>
      </c>
      <c r="S172" s="5">
        <v>1</v>
      </c>
    </row>
    <row r="173" spans="1:19" x14ac:dyDescent="0.3">
      <c r="A173" s="2" t="s">
        <v>9</v>
      </c>
      <c r="B173" s="2" t="s">
        <v>13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7">
        <v>0</v>
      </c>
      <c r="S173" s="5">
        <v>1</v>
      </c>
    </row>
    <row r="174" spans="1:19" x14ac:dyDescent="0.3">
      <c r="A174" s="2" t="s">
        <v>9</v>
      </c>
      <c r="B174" s="2" t="s">
        <v>13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7">
        <v>0</v>
      </c>
      <c r="S174" s="5">
        <v>1</v>
      </c>
    </row>
    <row r="175" spans="1:19" x14ac:dyDescent="0.3">
      <c r="A175" s="2" t="s">
        <v>11</v>
      </c>
      <c r="B175" s="2" t="s">
        <v>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7">
        <v>1</v>
      </c>
      <c r="S175" s="5">
        <v>1</v>
      </c>
    </row>
    <row r="176" spans="1:19" x14ac:dyDescent="0.3">
      <c r="A176" s="2" t="s">
        <v>11</v>
      </c>
      <c r="B176" s="2" t="s">
        <v>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7">
        <v>0</v>
      </c>
      <c r="S176" s="5">
        <v>1</v>
      </c>
    </row>
    <row r="177" spans="1:19" x14ac:dyDescent="0.3">
      <c r="A177" s="2" t="s">
        <v>10</v>
      </c>
      <c r="B177" s="2" t="s">
        <v>13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7">
        <v>0</v>
      </c>
      <c r="S177" s="5">
        <v>1</v>
      </c>
    </row>
    <row r="178" spans="1:19" x14ac:dyDescent="0.3">
      <c r="A178" s="2" t="s">
        <v>10</v>
      </c>
      <c r="B178" s="2" t="s">
        <v>13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1</v>
      </c>
      <c r="P178" s="2">
        <v>0</v>
      </c>
      <c r="Q178" s="7">
        <v>1</v>
      </c>
      <c r="S178" s="5">
        <v>1</v>
      </c>
    </row>
    <row r="179" spans="1:19" x14ac:dyDescent="0.3">
      <c r="A179" s="2" t="s">
        <v>11</v>
      </c>
      <c r="B179" s="2" t="s">
        <v>14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7">
        <v>0</v>
      </c>
      <c r="S179" s="5">
        <v>1</v>
      </c>
    </row>
    <row r="180" spans="1:19" x14ac:dyDescent="0.3">
      <c r="A180" s="2" t="s">
        <v>11</v>
      </c>
      <c r="B180" s="2" t="s">
        <v>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7">
        <v>0</v>
      </c>
      <c r="S180" s="5">
        <v>1</v>
      </c>
    </row>
    <row r="181" spans="1:19" x14ac:dyDescent="0.3">
      <c r="A181" s="2" t="s">
        <v>11</v>
      </c>
      <c r="B181" s="2" t="s">
        <v>14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7">
        <v>1</v>
      </c>
      <c r="S181" s="5">
        <v>1</v>
      </c>
    </row>
    <row r="182" spans="1:19" x14ac:dyDescent="0.3">
      <c r="A182" s="2" t="s">
        <v>11</v>
      </c>
      <c r="B182" s="2" t="s">
        <v>14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7">
        <v>0</v>
      </c>
      <c r="S182" s="5">
        <v>1</v>
      </c>
    </row>
    <row r="183" spans="1:19" x14ac:dyDescent="0.3">
      <c r="A183" s="2" t="s">
        <v>11</v>
      </c>
      <c r="B183" s="2" t="s">
        <v>15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7">
        <v>0</v>
      </c>
      <c r="S183" s="5">
        <v>1</v>
      </c>
    </row>
    <row r="184" spans="1:19" x14ac:dyDescent="0.3">
      <c r="A184" s="2" t="s">
        <v>11</v>
      </c>
      <c r="B184" s="2" t="s">
        <v>13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7">
        <v>1</v>
      </c>
      <c r="S184" s="5">
        <v>1</v>
      </c>
    </row>
    <row r="185" spans="1:19" x14ac:dyDescent="0.3">
      <c r="A185" s="2" t="s">
        <v>9</v>
      </c>
      <c r="B185" s="2" t="s">
        <v>13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7">
        <v>1</v>
      </c>
      <c r="S185" s="5">
        <v>1</v>
      </c>
    </row>
    <row r="186" spans="1:19" x14ac:dyDescent="0.3">
      <c r="A186" s="2" t="s">
        <v>11</v>
      </c>
      <c r="B186" s="2" t="s">
        <v>14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7">
        <v>0</v>
      </c>
      <c r="S186" s="5">
        <v>1</v>
      </c>
    </row>
    <row r="187" spans="1:19" x14ac:dyDescent="0.3">
      <c r="A187" s="2" t="s">
        <v>10</v>
      </c>
      <c r="B187" s="2" t="s">
        <v>14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7">
        <v>0</v>
      </c>
      <c r="S187" s="5">
        <v>1</v>
      </c>
    </row>
    <row r="188" spans="1:19" x14ac:dyDescent="0.3">
      <c r="A188" s="2" t="s">
        <v>11</v>
      </c>
      <c r="B188" s="2" t="s">
        <v>13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7">
        <v>0</v>
      </c>
      <c r="S188" s="5">
        <v>1</v>
      </c>
    </row>
    <row r="189" spans="1:19" x14ac:dyDescent="0.3">
      <c r="A189" s="2" t="s">
        <v>9</v>
      </c>
      <c r="B189" s="2" t="s">
        <v>15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7">
        <v>1</v>
      </c>
      <c r="S189" s="5">
        <v>1</v>
      </c>
    </row>
    <row r="190" spans="1:19" x14ac:dyDescent="0.3">
      <c r="A190" s="2" t="s">
        <v>9</v>
      </c>
      <c r="B190" s="2" t="s">
        <v>13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7">
        <v>1</v>
      </c>
      <c r="S190" s="5">
        <v>1</v>
      </c>
    </row>
    <row r="191" spans="1:19" x14ac:dyDescent="0.3">
      <c r="A191" s="2" t="s">
        <v>9</v>
      </c>
      <c r="B191" s="2" t="s">
        <v>14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7">
        <v>1</v>
      </c>
      <c r="S191" s="5">
        <v>1</v>
      </c>
    </row>
    <row r="192" spans="1:19" x14ac:dyDescent="0.3">
      <c r="A192" s="2" t="s">
        <v>9</v>
      </c>
      <c r="B192" s="2" t="s">
        <v>13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7">
        <v>0</v>
      </c>
      <c r="S192" s="5">
        <v>1</v>
      </c>
    </row>
    <row r="193" spans="1:19" x14ac:dyDescent="0.3">
      <c r="A193" s="2" t="s">
        <v>11</v>
      </c>
      <c r="B193" s="2" t="s">
        <v>15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7">
        <v>0</v>
      </c>
      <c r="S193" s="5">
        <v>1</v>
      </c>
    </row>
    <row r="194" spans="1:19" x14ac:dyDescent="0.3">
      <c r="A194" s="2" t="s">
        <v>11</v>
      </c>
      <c r="B194" s="2" t="s">
        <v>14</v>
      </c>
      <c r="C194" s="2">
        <v>0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7">
        <v>0</v>
      </c>
      <c r="S194" s="5">
        <v>1</v>
      </c>
    </row>
    <row r="195" spans="1:19" x14ac:dyDescent="0.3">
      <c r="A195" s="2" t="s">
        <v>11</v>
      </c>
      <c r="B195" s="2" t="s">
        <v>13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7">
        <v>0</v>
      </c>
      <c r="S195" s="5">
        <v>1</v>
      </c>
    </row>
    <row r="196" spans="1:19" x14ac:dyDescent="0.3">
      <c r="A196" s="2" t="s">
        <v>11</v>
      </c>
      <c r="B196" s="2" t="s">
        <v>13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7">
        <v>0</v>
      </c>
      <c r="S196" s="5">
        <v>1</v>
      </c>
    </row>
    <row r="197" spans="1:19" x14ac:dyDescent="0.3">
      <c r="A197" s="2" t="s">
        <v>9</v>
      </c>
      <c r="B197" s="2" t="s">
        <v>13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7">
        <v>0</v>
      </c>
      <c r="S197" s="5">
        <v>1</v>
      </c>
    </row>
    <row r="198" spans="1:19" x14ac:dyDescent="0.3">
      <c r="A198" s="2" t="s">
        <v>9</v>
      </c>
      <c r="B198" s="2" t="s">
        <v>14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1</v>
      </c>
      <c r="P198" s="2">
        <v>0</v>
      </c>
      <c r="Q198" s="7">
        <v>0</v>
      </c>
      <c r="S198" s="5">
        <v>1</v>
      </c>
    </row>
    <row r="199" spans="1:19" x14ac:dyDescent="0.3">
      <c r="A199" s="2" t="s">
        <v>11</v>
      </c>
      <c r="B199" s="2" t="s">
        <v>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7">
        <v>0</v>
      </c>
      <c r="S199" s="5">
        <v>1</v>
      </c>
    </row>
    <row r="200" spans="1:19" x14ac:dyDescent="0.3">
      <c r="A200" s="2" t="s">
        <v>11</v>
      </c>
      <c r="B200" s="2" t="s">
        <v>15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7">
        <v>0</v>
      </c>
      <c r="S200" s="5">
        <v>1</v>
      </c>
    </row>
    <row r="201" spans="1:19" x14ac:dyDescent="0.3">
      <c r="A201" s="2" t="s">
        <v>9</v>
      </c>
      <c r="B201" s="2" t="s">
        <v>14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7">
        <v>1</v>
      </c>
      <c r="S201" s="5">
        <v>1</v>
      </c>
    </row>
    <row r="202" spans="1:19" x14ac:dyDescent="0.3">
      <c r="A202" s="2" t="s">
        <v>11</v>
      </c>
      <c r="B202" s="2" t="s">
        <v>14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7">
        <v>0</v>
      </c>
      <c r="S202" s="5">
        <v>1</v>
      </c>
    </row>
    <row r="203" spans="1:19" x14ac:dyDescent="0.3">
      <c r="A203" s="2" t="s">
        <v>11</v>
      </c>
      <c r="B203" s="2" t="s">
        <v>14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7">
        <v>0</v>
      </c>
      <c r="S203" s="5">
        <v>1</v>
      </c>
    </row>
    <row r="204" spans="1:19" x14ac:dyDescent="0.3">
      <c r="A204" s="2" t="s">
        <v>9</v>
      </c>
      <c r="B204" s="2" t="s">
        <v>14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7">
        <v>0</v>
      </c>
      <c r="S204" s="5">
        <v>1</v>
      </c>
    </row>
    <row r="205" spans="1:19" x14ac:dyDescent="0.3">
      <c r="A205" s="2" t="s">
        <v>9</v>
      </c>
      <c r="B205" s="2" t="s">
        <v>14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7">
        <v>0</v>
      </c>
      <c r="S205" s="5">
        <v>1</v>
      </c>
    </row>
    <row r="206" spans="1:19" x14ac:dyDescent="0.3">
      <c r="A206" s="2" t="s">
        <v>11</v>
      </c>
      <c r="B206" s="2" t="s">
        <v>13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7">
        <v>0</v>
      </c>
      <c r="S206" s="5">
        <v>1</v>
      </c>
    </row>
    <row r="207" spans="1:19" x14ac:dyDescent="0.3">
      <c r="A207" s="2" t="s">
        <v>11</v>
      </c>
      <c r="B207" s="2" t="s">
        <v>14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7">
        <v>0</v>
      </c>
      <c r="S207" s="5">
        <v>1</v>
      </c>
    </row>
    <row r="208" spans="1:19" x14ac:dyDescent="0.3">
      <c r="A208" s="2" t="s">
        <v>11</v>
      </c>
      <c r="B208" s="2" t="s">
        <v>13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7">
        <v>1</v>
      </c>
      <c r="S208" s="5">
        <v>1</v>
      </c>
    </row>
    <row r="209" spans="1:19" x14ac:dyDescent="0.3">
      <c r="A209" s="2" t="s">
        <v>10</v>
      </c>
      <c r="B209" s="2" t="s">
        <v>13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7">
        <v>0</v>
      </c>
      <c r="S209" s="5">
        <v>1</v>
      </c>
    </row>
    <row r="210" spans="1:19" x14ac:dyDescent="0.3">
      <c r="A210" s="2" t="s">
        <v>10</v>
      </c>
      <c r="B210" s="2" t="s">
        <v>14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7">
        <v>0</v>
      </c>
      <c r="S210" s="5">
        <v>1</v>
      </c>
    </row>
    <row r="211" spans="1:19" x14ac:dyDescent="0.3">
      <c r="A211" s="2" t="s">
        <v>9</v>
      </c>
      <c r="B211" s="2" t="s">
        <v>14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7">
        <v>0</v>
      </c>
      <c r="S211" s="5">
        <v>1</v>
      </c>
    </row>
    <row r="212" spans="1:19" x14ac:dyDescent="0.3">
      <c r="A212" s="2" t="s">
        <v>11</v>
      </c>
      <c r="B212" s="2" t="s">
        <v>14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7">
        <v>0</v>
      </c>
      <c r="S212" s="5">
        <v>1</v>
      </c>
    </row>
    <row r="213" spans="1:19" x14ac:dyDescent="0.3">
      <c r="A213" s="2" t="s">
        <v>9</v>
      </c>
      <c r="B213" s="2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7">
        <v>0</v>
      </c>
      <c r="S213" s="5">
        <v>1</v>
      </c>
    </row>
    <row r="214" spans="1:19" x14ac:dyDescent="0.3">
      <c r="A214" s="2" t="s">
        <v>11</v>
      </c>
      <c r="B214" s="2" t="s">
        <v>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7">
        <v>1</v>
      </c>
      <c r="S214" s="5">
        <v>1</v>
      </c>
    </row>
    <row r="215" spans="1:19" x14ac:dyDescent="0.3">
      <c r="A215" s="2" t="s">
        <v>11</v>
      </c>
      <c r="B215" s="2" t="s">
        <v>13</v>
      </c>
      <c r="C215" s="2">
        <v>0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7">
        <v>0</v>
      </c>
      <c r="S215" s="5">
        <v>1</v>
      </c>
    </row>
    <row r="216" spans="1:19" x14ac:dyDescent="0.3">
      <c r="A216" s="2" t="s">
        <v>11</v>
      </c>
      <c r="B216" s="2" t="s">
        <v>13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7">
        <v>0</v>
      </c>
      <c r="S216" s="5">
        <v>1</v>
      </c>
    </row>
    <row r="217" spans="1:19" x14ac:dyDescent="0.3">
      <c r="A217" s="2" t="s">
        <v>10</v>
      </c>
      <c r="B217" s="2" t="s">
        <v>13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0</v>
      </c>
      <c r="Q217" s="7">
        <v>0</v>
      </c>
      <c r="S217" s="5">
        <v>1</v>
      </c>
    </row>
    <row r="218" spans="1:19" x14ac:dyDescent="0.3">
      <c r="A218" s="2" t="s">
        <v>11</v>
      </c>
      <c r="B218" s="2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7">
        <v>1</v>
      </c>
      <c r="S218" s="5">
        <v>1</v>
      </c>
    </row>
    <row r="219" spans="1:19" x14ac:dyDescent="0.3">
      <c r="A219" s="2" t="s">
        <v>9</v>
      </c>
      <c r="B219" s="2" t="s">
        <v>14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7">
        <v>1</v>
      </c>
      <c r="S219" s="5">
        <v>1</v>
      </c>
    </row>
    <row r="220" spans="1:19" x14ac:dyDescent="0.3">
      <c r="A220" s="2" t="s">
        <v>11</v>
      </c>
      <c r="B220" s="2" t="s">
        <v>15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7">
        <v>1</v>
      </c>
      <c r="S220" s="5">
        <v>1</v>
      </c>
    </row>
    <row r="221" spans="1:19" x14ac:dyDescent="0.3">
      <c r="A221" s="2" t="s">
        <v>11</v>
      </c>
      <c r="B221" s="2" t="s">
        <v>13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7">
        <v>0</v>
      </c>
      <c r="S221" s="5">
        <v>1</v>
      </c>
    </row>
    <row r="222" spans="1:19" x14ac:dyDescent="0.3">
      <c r="A222" s="2" t="s">
        <v>11</v>
      </c>
      <c r="B222" s="2" t="s">
        <v>15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7">
        <v>0</v>
      </c>
      <c r="S222" s="5">
        <v>1</v>
      </c>
    </row>
    <row r="223" spans="1:19" x14ac:dyDescent="0.3">
      <c r="A223" s="2" t="s">
        <v>9</v>
      </c>
      <c r="B223" s="2" t="s">
        <v>14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7">
        <v>1</v>
      </c>
      <c r="S223" s="5">
        <v>1</v>
      </c>
    </row>
    <row r="224" spans="1:19" x14ac:dyDescent="0.3">
      <c r="A224" s="2" t="s">
        <v>11</v>
      </c>
      <c r="B224" s="2" t="s">
        <v>14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S224" s="5">
        <v>1</v>
      </c>
    </row>
    <row r="225" spans="1:19" x14ac:dyDescent="0.3">
      <c r="A225" s="2" t="s">
        <v>9</v>
      </c>
      <c r="B225" s="2" t="s">
        <v>15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7">
        <v>0</v>
      </c>
      <c r="S225" s="5">
        <v>1</v>
      </c>
    </row>
    <row r="226" spans="1:19" x14ac:dyDescent="0.3">
      <c r="A226" s="2" t="s">
        <v>9</v>
      </c>
      <c r="B226" s="2" t="s">
        <v>13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7">
        <v>0</v>
      </c>
      <c r="S226" s="5">
        <v>1</v>
      </c>
    </row>
    <row r="227" spans="1:19" x14ac:dyDescent="0.3">
      <c r="A227" s="2" t="s">
        <v>9</v>
      </c>
      <c r="B227" s="2" t="s">
        <v>13</v>
      </c>
      <c r="C227" s="2">
        <v>0</v>
      </c>
      <c r="D227" s="2">
        <v>0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7">
        <v>0</v>
      </c>
      <c r="S227" s="5">
        <v>1</v>
      </c>
    </row>
    <row r="228" spans="1:19" x14ac:dyDescent="0.3">
      <c r="A228" s="2" t="s">
        <v>11</v>
      </c>
      <c r="B228" s="2" t="s">
        <v>14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7">
        <v>0</v>
      </c>
      <c r="S228" s="5">
        <v>1</v>
      </c>
    </row>
    <row r="229" spans="1:19" x14ac:dyDescent="0.3">
      <c r="A229" s="2" t="s">
        <v>11</v>
      </c>
      <c r="B229" s="2" t="s">
        <v>15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7">
        <v>0</v>
      </c>
      <c r="S229" s="5">
        <v>1</v>
      </c>
    </row>
    <row r="230" spans="1:19" x14ac:dyDescent="0.3">
      <c r="A230" s="2" t="s">
        <v>9</v>
      </c>
      <c r="B230" s="2" t="s">
        <v>15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7">
        <v>1</v>
      </c>
      <c r="S230" s="5">
        <v>1</v>
      </c>
    </row>
    <row r="231" spans="1:19" x14ac:dyDescent="0.3">
      <c r="A231" s="2" t="s">
        <v>10</v>
      </c>
      <c r="B231" s="2" t="s">
        <v>15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7">
        <v>0</v>
      </c>
      <c r="S231" s="5">
        <v>1</v>
      </c>
    </row>
    <row r="232" spans="1:19" x14ac:dyDescent="0.3">
      <c r="A232" s="2" t="s">
        <v>9</v>
      </c>
      <c r="B232" s="2" t="s">
        <v>13</v>
      </c>
      <c r="C232" s="2">
        <v>0</v>
      </c>
      <c r="D232" s="2">
        <v>0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7">
        <v>0</v>
      </c>
      <c r="S232" s="5">
        <v>1</v>
      </c>
    </row>
    <row r="233" spans="1:19" x14ac:dyDescent="0.3">
      <c r="A233" s="2" t="s">
        <v>9</v>
      </c>
      <c r="B233" s="2" t="s">
        <v>13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7">
        <v>0</v>
      </c>
      <c r="S233" s="5">
        <v>1</v>
      </c>
    </row>
    <row r="234" spans="1:19" x14ac:dyDescent="0.3">
      <c r="A234" s="2" t="s">
        <v>9</v>
      </c>
      <c r="B234" s="2" t="s">
        <v>14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7">
        <v>1</v>
      </c>
      <c r="S234" s="5">
        <v>1</v>
      </c>
    </row>
    <row r="235" spans="1:19" x14ac:dyDescent="0.3">
      <c r="A235" s="2" t="s">
        <v>11</v>
      </c>
      <c r="B235" s="2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7">
        <v>0</v>
      </c>
      <c r="S235" s="5">
        <v>1</v>
      </c>
    </row>
    <row r="236" spans="1:19" x14ac:dyDescent="0.3">
      <c r="A236" s="2" t="s">
        <v>10</v>
      </c>
      <c r="B236" s="2" t="s">
        <v>13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1</v>
      </c>
      <c r="O236" s="2">
        <v>1</v>
      </c>
      <c r="P236" s="2">
        <v>0</v>
      </c>
      <c r="Q236" s="7">
        <v>1</v>
      </c>
      <c r="S236" s="5">
        <v>1</v>
      </c>
    </row>
    <row r="237" spans="1:19" x14ac:dyDescent="0.3">
      <c r="A237" s="2" t="s">
        <v>9</v>
      </c>
      <c r="B237" s="2" t="s">
        <v>14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7">
        <v>0</v>
      </c>
      <c r="S237" s="5">
        <v>1</v>
      </c>
    </row>
    <row r="238" spans="1:19" x14ac:dyDescent="0.3">
      <c r="A238" s="2" t="s">
        <v>11</v>
      </c>
      <c r="B238" s="2" t="s">
        <v>13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7">
        <v>1</v>
      </c>
      <c r="S238" s="5">
        <v>1</v>
      </c>
    </row>
    <row r="239" spans="1:19" x14ac:dyDescent="0.3">
      <c r="A239" s="2" t="s">
        <v>11</v>
      </c>
      <c r="B239" s="2" t="s">
        <v>13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7">
        <v>0</v>
      </c>
      <c r="S239" s="5">
        <v>1</v>
      </c>
    </row>
    <row r="240" spans="1:19" x14ac:dyDescent="0.3">
      <c r="A240" s="2" t="s">
        <v>11</v>
      </c>
      <c r="B240" s="2" t="s">
        <v>13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7">
        <v>0</v>
      </c>
      <c r="S240" s="5">
        <v>1</v>
      </c>
    </row>
    <row r="241" spans="1:19" x14ac:dyDescent="0.3">
      <c r="A241" s="2" t="s">
        <v>10</v>
      </c>
      <c r="B241" s="2" t="s">
        <v>14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7">
        <v>0</v>
      </c>
      <c r="S241" s="5">
        <v>1</v>
      </c>
    </row>
    <row r="242" spans="1:19" x14ac:dyDescent="0.3">
      <c r="A242" s="2" t="s">
        <v>11</v>
      </c>
      <c r="B242" s="2" t="s">
        <v>13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7">
        <v>0</v>
      </c>
      <c r="S242" s="5">
        <v>1</v>
      </c>
    </row>
    <row r="243" spans="1:19" x14ac:dyDescent="0.3">
      <c r="A243" s="2" t="s">
        <v>11</v>
      </c>
      <c r="B243" s="2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7">
        <v>0</v>
      </c>
      <c r="S243" s="5">
        <v>1</v>
      </c>
    </row>
    <row r="244" spans="1:19" x14ac:dyDescent="0.3">
      <c r="A244" s="2" t="s">
        <v>11</v>
      </c>
      <c r="B244" s="2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7">
        <v>0</v>
      </c>
      <c r="S244" s="5">
        <v>1</v>
      </c>
    </row>
    <row r="245" spans="1:19" x14ac:dyDescent="0.3">
      <c r="A245" s="2" t="s">
        <v>9</v>
      </c>
      <c r="B245" s="2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7">
        <v>0</v>
      </c>
      <c r="S245" s="5">
        <v>1</v>
      </c>
    </row>
    <row r="246" spans="1:19" x14ac:dyDescent="0.3">
      <c r="A246" s="2" t="s">
        <v>11</v>
      </c>
      <c r="B246" s="2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7">
        <v>1</v>
      </c>
      <c r="S246" s="5">
        <v>1</v>
      </c>
    </row>
    <row r="247" spans="1:19" x14ac:dyDescent="0.3">
      <c r="A247" s="2" t="s">
        <v>11</v>
      </c>
      <c r="B247" s="2" t="s">
        <v>14</v>
      </c>
      <c r="C247" s="2">
        <v>0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7">
        <v>0</v>
      </c>
      <c r="S247" s="5">
        <v>1</v>
      </c>
    </row>
    <row r="248" spans="1:19" x14ac:dyDescent="0.3">
      <c r="A248" s="2" t="s">
        <v>9</v>
      </c>
      <c r="B248" s="2" t="s">
        <v>13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7">
        <v>0</v>
      </c>
      <c r="S248" s="5">
        <v>1</v>
      </c>
    </row>
    <row r="249" spans="1:19" x14ac:dyDescent="0.3">
      <c r="A249" s="2" t="s">
        <v>9</v>
      </c>
      <c r="B249" s="2" t="s">
        <v>14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7">
        <v>0</v>
      </c>
      <c r="S249" s="5">
        <v>1</v>
      </c>
    </row>
    <row r="250" spans="1:19" x14ac:dyDescent="0.3">
      <c r="A250" s="2" t="s">
        <v>9</v>
      </c>
      <c r="B250" s="2" t="s">
        <v>14</v>
      </c>
      <c r="C250" s="2">
        <v>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0</v>
      </c>
      <c r="Q250" s="7">
        <v>0</v>
      </c>
      <c r="S250" s="5">
        <v>1</v>
      </c>
    </row>
    <row r="251" spans="1:19" x14ac:dyDescent="0.3">
      <c r="A251" s="2" t="s">
        <v>9</v>
      </c>
      <c r="B251" s="2" t="s">
        <v>13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7">
        <v>0</v>
      </c>
      <c r="S251" s="5">
        <v>1</v>
      </c>
    </row>
    <row r="252" spans="1:19" x14ac:dyDescent="0.3">
      <c r="A252" s="2" t="s">
        <v>9</v>
      </c>
      <c r="B252" s="2" t="s">
        <v>14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7">
        <v>0</v>
      </c>
      <c r="S252" s="5">
        <v>1</v>
      </c>
    </row>
    <row r="253" spans="1:19" x14ac:dyDescent="0.3">
      <c r="A253" s="2" t="s">
        <v>9</v>
      </c>
      <c r="B253" s="2" t="s">
        <v>14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7">
        <v>0</v>
      </c>
      <c r="S253" s="5">
        <v>1</v>
      </c>
    </row>
    <row r="254" spans="1:19" x14ac:dyDescent="0.3">
      <c r="A254" s="2" t="s">
        <v>11</v>
      </c>
      <c r="B254" s="2" t="s">
        <v>13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7">
        <v>0</v>
      </c>
      <c r="S254" s="5">
        <v>1</v>
      </c>
    </row>
    <row r="255" spans="1:19" x14ac:dyDescent="0.3">
      <c r="A255" s="2" t="s">
        <v>11</v>
      </c>
      <c r="B255" s="2" t="s">
        <v>15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7">
        <v>0</v>
      </c>
      <c r="S255" s="5">
        <v>1</v>
      </c>
    </row>
    <row r="256" spans="1:19" x14ac:dyDescent="0.3">
      <c r="A256" s="2" t="s">
        <v>11</v>
      </c>
      <c r="B256" s="2" t="s">
        <v>14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7">
        <v>0</v>
      </c>
      <c r="S256" s="5">
        <v>1</v>
      </c>
    </row>
    <row r="257" spans="1:19" x14ac:dyDescent="0.3">
      <c r="A257" s="2" t="s">
        <v>11</v>
      </c>
      <c r="B257" s="2" t="s">
        <v>13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7">
        <v>0</v>
      </c>
      <c r="S257" s="5">
        <v>1</v>
      </c>
    </row>
    <row r="258" spans="1:19" x14ac:dyDescent="0.3">
      <c r="A258" s="2" t="s">
        <v>9</v>
      </c>
      <c r="B258" s="2" t="s">
        <v>13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7">
        <v>0</v>
      </c>
      <c r="S258" s="5">
        <v>1</v>
      </c>
    </row>
    <row r="259" spans="1:19" x14ac:dyDescent="0.3">
      <c r="A259" s="2" t="s">
        <v>11</v>
      </c>
      <c r="B259" s="2" t="s">
        <v>15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7">
        <v>0</v>
      </c>
      <c r="S259" s="5">
        <v>1</v>
      </c>
    </row>
    <row r="260" spans="1:19" x14ac:dyDescent="0.3">
      <c r="A260" s="2" t="s">
        <v>9</v>
      </c>
      <c r="B260" s="2" t="s">
        <v>15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1</v>
      </c>
      <c r="O260" s="2">
        <v>0</v>
      </c>
      <c r="P260" s="2">
        <v>0</v>
      </c>
      <c r="Q260" s="7">
        <v>1</v>
      </c>
      <c r="S260" s="5">
        <v>1</v>
      </c>
    </row>
    <row r="261" spans="1:19" x14ac:dyDescent="0.3">
      <c r="A261" s="2" t="s">
        <v>9</v>
      </c>
      <c r="B261" s="2" t="s">
        <v>13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7">
        <v>0</v>
      </c>
      <c r="S261" s="5">
        <v>1</v>
      </c>
    </row>
    <row r="262" spans="1:19" x14ac:dyDescent="0.3">
      <c r="A262" s="2" t="s">
        <v>11</v>
      </c>
      <c r="B262" s="2" t="s">
        <v>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7">
        <v>1</v>
      </c>
      <c r="S262" s="5">
        <v>1</v>
      </c>
    </row>
    <row r="263" spans="1:19" x14ac:dyDescent="0.3">
      <c r="A263" s="2" t="s">
        <v>10</v>
      </c>
      <c r="B263" s="2" t="s">
        <v>13</v>
      </c>
      <c r="C263" s="2">
        <v>0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7">
        <v>0</v>
      </c>
      <c r="S263" s="5">
        <v>1</v>
      </c>
    </row>
    <row r="264" spans="1:19" x14ac:dyDescent="0.3">
      <c r="A264" s="2" t="s">
        <v>11</v>
      </c>
      <c r="B264" s="2" t="s">
        <v>13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7">
        <v>1</v>
      </c>
      <c r="S264" s="5">
        <v>1</v>
      </c>
    </row>
    <row r="265" spans="1:19" x14ac:dyDescent="0.3">
      <c r="A265" s="2" t="s">
        <v>10</v>
      </c>
      <c r="B265" s="2" t="s">
        <v>13</v>
      </c>
      <c r="C265" s="2">
        <v>0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7">
        <v>0</v>
      </c>
      <c r="S265" s="5">
        <v>1</v>
      </c>
    </row>
    <row r="266" spans="1:19" x14ac:dyDescent="0.3">
      <c r="A266" s="2" t="s">
        <v>9</v>
      </c>
      <c r="B266" s="2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0</v>
      </c>
      <c r="Q266" s="7">
        <v>0</v>
      </c>
      <c r="S266" s="5">
        <v>1</v>
      </c>
    </row>
    <row r="267" spans="1:19" x14ac:dyDescent="0.3">
      <c r="A267" s="2" t="s">
        <v>10</v>
      </c>
      <c r="B267" s="2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7">
        <v>0</v>
      </c>
      <c r="S267" s="5">
        <v>1</v>
      </c>
    </row>
    <row r="268" spans="1:19" x14ac:dyDescent="0.3">
      <c r="A268" s="2" t="s">
        <v>9</v>
      </c>
      <c r="B268" s="2" t="s">
        <v>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7">
        <v>0</v>
      </c>
      <c r="S268" s="5">
        <v>1</v>
      </c>
    </row>
    <row r="269" spans="1:19" x14ac:dyDescent="0.3">
      <c r="A269" s="2" t="s">
        <v>11</v>
      </c>
      <c r="B269" s="2" t="s">
        <v>14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7">
        <v>0</v>
      </c>
      <c r="S269" s="5">
        <v>1</v>
      </c>
    </row>
    <row r="270" spans="1:19" x14ac:dyDescent="0.3">
      <c r="A270" s="2" t="s">
        <v>11</v>
      </c>
      <c r="B270" s="2" t="s">
        <v>13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7">
        <v>0</v>
      </c>
      <c r="S270" s="5">
        <v>1</v>
      </c>
    </row>
    <row r="271" spans="1:19" x14ac:dyDescent="0.3">
      <c r="A271" s="2" t="s">
        <v>11</v>
      </c>
      <c r="B271" s="2" t="s">
        <v>14</v>
      </c>
      <c r="C271" s="2">
        <v>1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7">
        <v>0</v>
      </c>
      <c r="S271" s="5">
        <v>1</v>
      </c>
    </row>
    <row r="272" spans="1:19" x14ac:dyDescent="0.3">
      <c r="A272" s="2" t="s">
        <v>9</v>
      </c>
      <c r="B272" s="2" t="s">
        <v>14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7">
        <v>0</v>
      </c>
      <c r="S272" s="5">
        <v>1</v>
      </c>
    </row>
    <row r="273" spans="1:19" x14ac:dyDescent="0.3">
      <c r="A273" s="2" t="s">
        <v>11</v>
      </c>
      <c r="B273" s="2" t="s">
        <v>14</v>
      </c>
      <c r="C273" s="2">
        <v>0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7">
        <v>0</v>
      </c>
      <c r="S273" s="5">
        <v>1</v>
      </c>
    </row>
    <row r="274" spans="1:19" x14ac:dyDescent="0.3">
      <c r="A274" s="2" t="s">
        <v>9</v>
      </c>
      <c r="B274" s="2" t="s">
        <v>14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7">
        <v>0</v>
      </c>
      <c r="S274" s="5">
        <v>1</v>
      </c>
    </row>
    <row r="275" spans="1:19" x14ac:dyDescent="0.3">
      <c r="A275" s="2" t="s">
        <v>11</v>
      </c>
      <c r="B275" s="2" t="s">
        <v>15</v>
      </c>
      <c r="C275" s="2">
        <v>0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7">
        <v>0</v>
      </c>
      <c r="S275" s="5">
        <v>1</v>
      </c>
    </row>
    <row r="276" spans="1:19" x14ac:dyDescent="0.3">
      <c r="A276" s="2" t="s">
        <v>11</v>
      </c>
      <c r="B276" s="2" t="s">
        <v>13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7">
        <v>0</v>
      </c>
      <c r="S276" s="5">
        <v>1</v>
      </c>
    </row>
    <row r="277" spans="1:19" x14ac:dyDescent="0.3">
      <c r="A277" s="2" t="s">
        <v>11</v>
      </c>
      <c r="B277" s="2" t="s">
        <v>14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7">
        <v>1</v>
      </c>
      <c r="S277" s="5">
        <v>1</v>
      </c>
    </row>
    <row r="278" spans="1:19" x14ac:dyDescent="0.3">
      <c r="A278" s="2" t="s">
        <v>11</v>
      </c>
      <c r="B278" s="2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7">
        <v>0</v>
      </c>
      <c r="S278" s="5">
        <v>1</v>
      </c>
    </row>
    <row r="279" spans="1:19" x14ac:dyDescent="0.3">
      <c r="A279" s="2" t="s">
        <v>11</v>
      </c>
      <c r="B279" s="2" t="s">
        <v>13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7">
        <v>0</v>
      </c>
      <c r="S279" s="5">
        <v>1</v>
      </c>
    </row>
    <row r="280" spans="1:19" x14ac:dyDescent="0.3">
      <c r="A280" s="2" t="s">
        <v>11</v>
      </c>
      <c r="B280" s="2" t="s">
        <v>13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7">
        <v>1</v>
      </c>
      <c r="S280" s="5">
        <v>1</v>
      </c>
    </row>
    <row r="281" spans="1:19" x14ac:dyDescent="0.3">
      <c r="A281" s="2" t="s">
        <v>11</v>
      </c>
      <c r="B281" s="2" t="s">
        <v>13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7">
        <v>0</v>
      </c>
      <c r="S281" s="5">
        <v>1</v>
      </c>
    </row>
    <row r="282" spans="1:19" x14ac:dyDescent="0.3">
      <c r="A282" s="2" t="s">
        <v>9</v>
      </c>
      <c r="B282" s="2" t="s">
        <v>13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7">
        <v>1</v>
      </c>
      <c r="S282" s="5">
        <v>1</v>
      </c>
    </row>
    <row r="283" spans="1:19" x14ac:dyDescent="0.3">
      <c r="A283" s="2" t="s">
        <v>9</v>
      </c>
      <c r="B283" s="2" t="s">
        <v>14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7">
        <v>0</v>
      </c>
      <c r="S283" s="5">
        <v>1</v>
      </c>
    </row>
    <row r="284" spans="1:19" x14ac:dyDescent="0.3">
      <c r="A284" s="2" t="s">
        <v>11</v>
      </c>
      <c r="B284" s="2" t="s">
        <v>13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7">
        <v>0</v>
      </c>
      <c r="S284" s="5">
        <v>1</v>
      </c>
    </row>
    <row r="285" spans="1:19" x14ac:dyDescent="0.3">
      <c r="A285" s="2" t="s">
        <v>11</v>
      </c>
      <c r="B285" s="2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7">
        <v>1</v>
      </c>
      <c r="S285" s="5">
        <v>1</v>
      </c>
    </row>
    <row r="286" spans="1:19" x14ac:dyDescent="0.3">
      <c r="A286" s="2" t="s">
        <v>10</v>
      </c>
      <c r="B286" s="2" t="s">
        <v>14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7">
        <v>0</v>
      </c>
      <c r="S286" s="5">
        <v>1</v>
      </c>
    </row>
    <row r="287" spans="1:19" x14ac:dyDescent="0.3">
      <c r="A287" s="2" t="s">
        <v>10</v>
      </c>
      <c r="B287" s="2" t="s">
        <v>13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7">
        <v>0</v>
      </c>
      <c r="S287" s="5">
        <v>1</v>
      </c>
    </row>
    <row r="288" spans="1:19" x14ac:dyDescent="0.3">
      <c r="A288" s="2" t="s">
        <v>11</v>
      </c>
      <c r="B288" s="2" t="s">
        <v>14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7">
        <v>1</v>
      </c>
      <c r="S288" s="5">
        <v>1</v>
      </c>
    </row>
    <row r="289" spans="1:19" x14ac:dyDescent="0.3">
      <c r="A289" s="2" t="s">
        <v>9</v>
      </c>
      <c r="B289" s="2" t="s">
        <v>13</v>
      </c>
      <c r="C289" s="2">
        <v>1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7">
        <v>0</v>
      </c>
      <c r="S289" s="5">
        <v>1</v>
      </c>
    </row>
    <row r="290" spans="1:19" x14ac:dyDescent="0.3">
      <c r="A290" s="2" t="s">
        <v>11</v>
      </c>
      <c r="B290" s="2" t="s">
        <v>13</v>
      </c>
      <c r="C290" s="2">
        <v>0</v>
      </c>
      <c r="D290" s="2">
        <v>0</v>
      </c>
      <c r="E290" s="2">
        <v>1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7">
        <v>0</v>
      </c>
      <c r="S290" s="5">
        <v>1</v>
      </c>
    </row>
    <row r="291" spans="1:19" x14ac:dyDescent="0.3">
      <c r="A291" s="2" t="s">
        <v>10</v>
      </c>
      <c r="B291" s="2" t="s">
        <v>14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7">
        <v>0</v>
      </c>
      <c r="S291" s="5">
        <v>1</v>
      </c>
    </row>
    <row r="292" spans="1:19" x14ac:dyDescent="0.3">
      <c r="A292" s="2" t="s">
        <v>11</v>
      </c>
      <c r="B292" s="2" t="s">
        <v>14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1</v>
      </c>
      <c r="O292" s="2">
        <v>0</v>
      </c>
      <c r="P292" s="2">
        <v>0</v>
      </c>
      <c r="Q292" s="7">
        <v>1</v>
      </c>
      <c r="S292" s="5">
        <v>1</v>
      </c>
    </row>
    <row r="293" spans="1:19" x14ac:dyDescent="0.3">
      <c r="A293" s="2" t="s">
        <v>11</v>
      </c>
      <c r="B293" s="2" t="s">
        <v>14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0</v>
      </c>
      <c r="P293" s="2">
        <v>0</v>
      </c>
      <c r="Q293" s="7">
        <v>0</v>
      </c>
      <c r="S293" s="5">
        <v>1</v>
      </c>
    </row>
    <row r="294" spans="1:19" x14ac:dyDescent="0.3">
      <c r="A294" s="2" t="s">
        <v>9</v>
      </c>
      <c r="B294" s="2" t="s">
        <v>14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7">
        <v>0</v>
      </c>
      <c r="S294" s="5">
        <v>1</v>
      </c>
    </row>
    <row r="295" spans="1:19" x14ac:dyDescent="0.3">
      <c r="A295" s="2" t="s">
        <v>9</v>
      </c>
      <c r="B295" s="2" t="s">
        <v>14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7">
        <v>0</v>
      </c>
      <c r="S295" s="5">
        <v>1</v>
      </c>
    </row>
    <row r="296" spans="1:19" x14ac:dyDescent="0.3">
      <c r="A296" s="2" t="s">
        <v>9</v>
      </c>
      <c r="B296" s="2" t="s">
        <v>13</v>
      </c>
      <c r="C296" s="2">
        <v>1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7">
        <v>1</v>
      </c>
      <c r="S296" s="5">
        <v>1</v>
      </c>
    </row>
    <row r="297" spans="1:19" x14ac:dyDescent="0.3">
      <c r="A297" s="2" t="s">
        <v>11</v>
      </c>
      <c r="B297" s="2" t="s">
        <v>14</v>
      </c>
      <c r="C297" s="2">
        <v>0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7">
        <v>0</v>
      </c>
      <c r="S297" s="5">
        <v>1</v>
      </c>
    </row>
    <row r="298" spans="1:19" x14ac:dyDescent="0.3">
      <c r="A298" s="2" t="s">
        <v>11</v>
      </c>
      <c r="B298" s="2" t="s">
        <v>15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7">
        <v>0</v>
      </c>
      <c r="S298" s="5">
        <v>1</v>
      </c>
    </row>
    <row r="299" spans="1:19" x14ac:dyDescent="0.3">
      <c r="A299" s="2" t="s">
        <v>11</v>
      </c>
      <c r="B299" s="2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7">
        <v>0</v>
      </c>
      <c r="S299" s="5">
        <v>1</v>
      </c>
    </row>
    <row r="300" spans="1:19" x14ac:dyDescent="0.3">
      <c r="A300" s="2" t="s">
        <v>11</v>
      </c>
      <c r="B300" s="2" t="s">
        <v>15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7">
        <v>0</v>
      </c>
      <c r="S300" s="5">
        <v>1</v>
      </c>
    </row>
    <row r="301" spans="1:19" x14ac:dyDescent="0.3">
      <c r="A301" s="2" t="s">
        <v>11</v>
      </c>
      <c r="B301" s="2" t="s">
        <v>14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7">
        <v>0</v>
      </c>
      <c r="S301" s="5">
        <v>1</v>
      </c>
    </row>
    <row r="302" spans="1:19" x14ac:dyDescent="0.3">
      <c r="A302" s="2" t="s">
        <v>9</v>
      </c>
      <c r="B302" s="2" t="s">
        <v>14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7">
        <v>1</v>
      </c>
      <c r="S302" s="5">
        <v>1</v>
      </c>
    </row>
    <row r="303" spans="1:19" x14ac:dyDescent="0.3">
      <c r="A303" s="2" t="s">
        <v>11</v>
      </c>
      <c r="B303" s="2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7">
        <v>0</v>
      </c>
      <c r="S303" s="5">
        <v>1</v>
      </c>
    </row>
    <row r="304" spans="1:19" x14ac:dyDescent="0.3">
      <c r="A304" s="2" t="s">
        <v>9</v>
      </c>
      <c r="B304" s="2" t="s">
        <v>14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7">
        <v>0</v>
      </c>
      <c r="S304" s="5">
        <v>1</v>
      </c>
    </row>
    <row r="305" spans="1:19" x14ac:dyDescent="0.3">
      <c r="A305" s="2" t="s">
        <v>11</v>
      </c>
      <c r="B305" s="2" t="s">
        <v>14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7">
        <v>0</v>
      </c>
      <c r="S305" s="5">
        <v>1</v>
      </c>
    </row>
    <row r="306" spans="1:19" x14ac:dyDescent="0.3">
      <c r="A306" s="2" t="s">
        <v>9</v>
      </c>
      <c r="B306" s="2" t="s">
        <v>13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7">
        <v>0</v>
      </c>
      <c r="S306" s="5">
        <v>1</v>
      </c>
    </row>
    <row r="307" spans="1:19" x14ac:dyDescent="0.3">
      <c r="A307" s="2" t="s">
        <v>9</v>
      </c>
      <c r="B307" s="2" t="s">
        <v>13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7">
        <v>1</v>
      </c>
      <c r="S307" s="5">
        <v>1</v>
      </c>
    </row>
    <row r="308" spans="1:19" x14ac:dyDescent="0.3">
      <c r="A308" s="2" t="s">
        <v>10</v>
      </c>
      <c r="B308" s="2" t="s">
        <v>13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7">
        <v>0</v>
      </c>
      <c r="S308" s="5">
        <v>1</v>
      </c>
    </row>
    <row r="309" spans="1:19" x14ac:dyDescent="0.3">
      <c r="A309" s="2" t="s">
        <v>11</v>
      </c>
      <c r="B309" s="2" t="s">
        <v>13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7">
        <v>1</v>
      </c>
      <c r="S309" s="5">
        <v>1</v>
      </c>
    </row>
    <row r="310" spans="1:19" x14ac:dyDescent="0.3">
      <c r="A310" s="2" t="s">
        <v>9</v>
      </c>
      <c r="B310" s="2" t="s">
        <v>14</v>
      </c>
      <c r="C310" s="2">
        <v>0</v>
      </c>
      <c r="D310" s="2">
        <v>1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7">
        <v>0</v>
      </c>
      <c r="S310" s="5">
        <v>1</v>
      </c>
    </row>
    <row r="311" spans="1:19" x14ac:dyDescent="0.3">
      <c r="A311" s="2" t="s">
        <v>11</v>
      </c>
      <c r="B311" s="2" t="s">
        <v>14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7">
        <v>0</v>
      </c>
      <c r="S311" s="5">
        <v>1</v>
      </c>
    </row>
    <row r="312" spans="1:19" x14ac:dyDescent="0.3">
      <c r="A312" s="2" t="s">
        <v>10</v>
      </c>
      <c r="B312" s="2" t="s">
        <v>13</v>
      </c>
      <c r="C312" s="2">
        <v>0</v>
      </c>
      <c r="D312" s="2">
        <v>0</v>
      </c>
      <c r="E312" s="2">
        <v>0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7">
        <v>0</v>
      </c>
      <c r="S312" s="5">
        <v>1</v>
      </c>
    </row>
    <row r="313" spans="1:19" x14ac:dyDescent="0.3">
      <c r="A313" s="2" t="s">
        <v>10</v>
      </c>
      <c r="B313" s="2" t="s">
        <v>14</v>
      </c>
      <c r="C313" s="2">
        <v>1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7">
        <v>0</v>
      </c>
      <c r="S313" s="5">
        <v>1</v>
      </c>
    </row>
    <row r="314" spans="1:19" x14ac:dyDescent="0.3">
      <c r="A314" s="2" t="s">
        <v>9</v>
      </c>
      <c r="B314" s="2" t="s">
        <v>13</v>
      </c>
      <c r="C314" s="2">
        <v>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7">
        <v>1</v>
      </c>
      <c r="S314" s="5">
        <v>1</v>
      </c>
    </row>
    <row r="315" spans="1:19" x14ac:dyDescent="0.3">
      <c r="A315" s="2" t="s">
        <v>11</v>
      </c>
      <c r="B315" s="2" t="s">
        <v>13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  <c r="Q315" s="7">
        <v>0</v>
      </c>
      <c r="S315" s="5">
        <v>1</v>
      </c>
    </row>
    <row r="316" spans="1:19" x14ac:dyDescent="0.3">
      <c r="A316" s="2" t="s">
        <v>11</v>
      </c>
      <c r="B316" s="2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7">
        <v>0</v>
      </c>
      <c r="S316" s="5">
        <v>1</v>
      </c>
    </row>
    <row r="317" spans="1:19" x14ac:dyDescent="0.3">
      <c r="A317" s="2" t="s">
        <v>9</v>
      </c>
      <c r="B317" s="2" t="s">
        <v>13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7">
        <v>0</v>
      </c>
      <c r="S317" s="5">
        <v>1</v>
      </c>
    </row>
    <row r="318" spans="1:19" x14ac:dyDescent="0.3">
      <c r="A318" s="2" t="s">
        <v>11</v>
      </c>
      <c r="B318" s="2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7">
        <v>1</v>
      </c>
      <c r="S318" s="5">
        <v>1</v>
      </c>
    </row>
    <row r="319" spans="1:19" x14ac:dyDescent="0.3">
      <c r="A319" s="2" t="s">
        <v>9</v>
      </c>
      <c r="B319" s="2" t="s">
        <v>14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7">
        <v>1</v>
      </c>
      <c r="S319" s="5">
        <v>1</v>
      </c>
    </row>
    <row r="320" spans="1:19" x14ac:dyDescent="0.3">
      <c r="A320" s="2" t="s">
        <v>9</v>
      </c>
      <c r="B320" s="2" t="s">
        <v>14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7">
        <v>0</v>
      </c>
      <c r="S320" s="5">
        <v>1</v>
      </c>
    </row>
    <row r="321" spans="1:19" x14ac:dyDescent="0.3">
      <c r="A321" s="2" t="s">
        <v>11</v>
      </c>
      <c r="B321" s="2" t="s">
        <v>14</v>
      </c>
      <c r="C321" s="2">
        <v>0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7">
        <v>0</v>
      </c>
      <c r="S321" s="5">
        <v>1</v>
      </c>
    </row>
    <row r="322" spans="1:19" x14ac:dyDescent="0.3">
      <c r="A322" s="2" t="s">
        <v>9</v>
      </c>
      <c r="B322" s="2" t="s">
        <v>13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7">
        <v>0</v>
      </c>
      <c r="S322" s="5">
        <v>1</v>
      </c>
    </row>
    <row r="323" spans="1:19" x14ac:dyDescent="0.3">
      <c r="A323" s="2" t="s">
        <v>10</v>
      </c>
      <c r="B323" s="2" t="s">
        <v>13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7">
        <v>0</v>
      </c>
      <c r="S323" s="5">
        <v>1</v>
      </c>
    </row>
    <row r="324" spans="1:19" x14ac:dyDescent="0.3">
      <c r="A324" s="2" t="s">
        <v>11</v>
      </c>
      <c r="B324" s="2" t="s">
        <v>13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7">
        <v>0</v>
      </c>
      <c r="S324" s="5">
        <v>1</v>
      </c>
    </row>
    <row r="325" spans="1:19" x14ac:dyDescent="0.3">
      <c r="A325" s="2" t="s">
        <v>11</v>
      </c>
      <c r="B325" s="2" t="s">
        <v>15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7">
        <v>0</v>
      </c>
      <c r="S325" s="5">
        <v>1</v>
      </c>
    </row>
    <row r="326" spans="1:19" x14ac:dyDescent="0.3">
      <c r="A326" s="2" t="s">
        <v>11</v>
      </c>
      <c r="B326" s="2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7">
        <v>0</v>
      </c>
      <c r="S326" s="5">
        <v>1</v>
      </c>
    </row>
    <row r="327" spans="1:19" x14ac:dyDescent="0.3">
      <c r="A327" s="2" t="s">
        <v>9</v>
      </c>
      <c r="B327" s="2" t="s">
        <v>15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7">
        <v>1</v>
      </c>
      <c r="S327" s="5">
        <v>1</v>
      </c>
    </row>
    <row r="328" spans="1:19" x14ac:dyDescent="0.3">
      <c r="A328" s="2" t="s">
        <v>11</v>
      </c>
      <c r="B328" s="2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7">
        <v>0</v>
      </c>
      <c r="S328" s="5">
        <v>1</v>
      </c>
    </row>
    <row r="329" spans="1:19" x14ac:dyDescent="0.3">
      <c r="A329" s="2" t="s">
        <v>11</v>
      </c>
      <c r="B329" s="2" t="s">
        <v>13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7">
        <v>0</v>
      </c>
      <c r="S329" s="5">
        <v>1</v>
      </c>
    </row>
    <row r="330" spans="1:19" x14ac:dyDescent="0.3">
      <c r="A330" s="2" t="s">
        <v>11</v>
      </c>
      <c r="B330" s="2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7">
        <v>0</v>
      </c>
      <c r="S330" s="5">
        <v>1</v>
      </c>
    </row>
    <row r="331" spans="1:19" x14ac:dyDescent="0.3">
      <c r="A331" s="2" t="s">
        <v>10</v>
      </c>
      <c r="B331" s="2" t="s">
        <v>14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7">
        <v>0</v>
      </c>
      <c r="S331" s="5">
        <v>1</v>
      </c>
    </row>
    <row r="332" spans="1:19" x14ac:dyDescent="0.3">
      <c r="A332" s="2" t="s">
        <v>9</v>
      </c>
      <c r="B332" s="2" t="s">
        <v>14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1</v>
      </c>
      <c r="P332" s="2">
        <v>0</v>
      </c>
      <c r="Q332" s="7">
        <v>0</v>
      </c>
      <c r="S332" s="5">
        <v>1</v>
      </c>
    </row>
    <row r="333" spans="1:19" x14ac:dyDescent="0.3">
      <c r="A333" s="2" t="s">
        <v>11</v>
      </c>
      <c r="B333" s="2" t="s">
        <v>14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7">
        <v>0</v>
      </c>
      <c r="S333" s="5">
        <v>1</v>
      </c>
    </row>
    <row r="334" spans="1:19" x14ac:dyDescent="0.3">
      <c r="A334" s="2" t="s">
        <v>10</v>
      </c>
      <c r="B334" s="2" t="s">
        <v>14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7">
        <v>1</v>
      </c>
      <c r="S334" s="5">
        <v>1</v>
      </c>
    </row>
    <row r="335" spans="1:19" x14ac:dyDescent="0.3">
      <c r="A335" s="2" t="s">
        <v>9</v>
      </c>
      <c r="B335" s="2" t="s">
        <v>14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7">
        <v>0</v>
      </c>
      <c r="S335" s="5">
        <v>1</v>
      </c>
    </row>
    <row r="336" spans="1:19" x14ac:dyDescent="0.3">
      <c r="A336" s="2" t="s">
        <v>10</v>
      </c>
      <c r="B336" s="2" t="s">
        <v>13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7">
        <v>0</v>
      </c>
      <c r="S336" s="5">
        <v>1</v>
      </c>
    </row>
    <row r="337" spans="1:19" x14ac:dyDescent="0.3">
      <c r="A337" s="2" t="s">
        <v>10</v>
      </c>
      <c r="B337" s="2" t="s">
        <v>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7">
        <v>1</v>
      </c>
      <c r="S337" s="5">
        <v>1</v>
      </c>
    </row>
    <row r="338" spans="1:19" x14ac:dyDescent="0.3">
      <c r="A338" s="2" t="s">
        <v>11</v>
      </c>
      <c r="B338" s="2" t="s">
        <v>13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7">
        <v>0</v>
      </c>
      <c r="S338" s="5">
        <v>1</v>
      </c>
    </row>
    <row r="339" spans="1:19" x14ac:dyDescent="0.3">
      <c r="A339" s="2" t="s">
        <v>11</v>
      </c>
      <c r="B339" s="2" t="s">
        <v>13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7">
        <v>0</v>
      </c>
      <c r="S339" s="5">
        <v>1</v>
      </c>
    </row>
    <row r="340" spans="1:19" x14ac:dyDescent="0.3">
      <c r="A340" s="2" t="s">
        <v>9</v>
      </c>
      <c r="B340" s="2" t="s">
        <v>13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1</v>
      </c>
      <c r="O340" s="2">
        <v>0</v>
      </c>
      <c r="P340" s="2">
        <v>0</v>
      </c>
      <c r="Q340" s="7">
        <v>0</v>
      </c>
      <c r="S340" s="5">
        <v>1</v>
      </c>
    </row>
    <row r="341" spans="1:19" x14ac:dyDescent="0.3">
      <c r="A341" s="2" t="s">
        <v>11</v>
      </c>
      <c r="B341" s="2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7">
        <v>0</v>
      </c>
      <c r="S341" s="5">
        <v>1</v>
      </c>
    </row>
    <row r="342" spans="1:19" x14ac:dyDescent="0.3">
      <c r="A342" s="2" t="s">
        <v>11</v>
      </c>
      <c r="B342" s="2" t="s">
        <v>14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7">
        <v>0</v>
      </c>
      <c r="S342" s="5">
        <v>1</v>
      </c>
    </row>
    <row r="343" spans="1:19" x14ac:dyDescent="0.3">
      <c r="A343" s="2" t="s">
        <v>11</v>
      </c>
      <c r="B343" s="2" t="s">
        <v>15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7">
        <v>1</v>
      </c>
      <c r="S343" s="5">
        <v>1</v>
      </c>
    </row>
    <row r="344" spans="1:19" x14ac:dyDescent="0.3">
      <c r="A344" s="2" t="s">
        <v>11</v>
      </c>
      <c r="B344" s="2" t="s">
        <v>15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7">
        <v>0</v>
      </c>
      <c r="S344" s="5">
        <v>1</v>
      </c>
    </row>
    <row r="345" spans="1:19" x14ac:dyDescent="0.3">
      <c r="A345" s="2" t="s">
        <v>9</v>
      </c>
      <c r="B345" s="2" t="s">
        <v>13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7">
        <v>0</v>
      </c>
      <c r="S345" s="5">
        <v>1</v>
      </c>
    </row>
    <row r="346" spans="1:19" x14ac:dyDescent="0.3">
      <c r="A346" s="2" t="s">
        <v>11</v>
      </c>
      <c r="B346" s="2" t="s">
        <v>13</v>
      </c>
      <c r="C346" s="2">
        <v>0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7">
        <v>0</v>
      </c>
      <c r="S346" s="5">
        <v>1</v>
      </c>
    </row>
    <row r="347" spans="1:19" x14ac:dyDescent="0.3">
      <c r="A347" s="2" t="s">
        <v>11</v>
      </c>
      <c r="B347" s="2" t="s">
        <v>13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7">
        <v>1</v>
      </c>
      <c r="S347" s="5">
        <v>1</v>
      </c>
    </row>
    <row r="348" spans="1:19" x14ac:dyDescent="0.3">
      <c r="A348" s="2" t="s">
        <v>11</v>
      </c>
      <c r="B348" s="2" t="s">
        <v>14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7">
        <v>0</v>
      </c>
      <c r="S348" s="5">
        <v>1</v>
      </c>
    </row>
    <row r="349" spans="1:19" x14ac:dyDescent="0.3">
      <c r="A349" s="2" t="s">
        <v>9</v>
      </c>
      <c r="B349" s="2" t="s">
        <v>15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7">
        <v>0</v>
      </c>
      <c r="S349" s="5">
        <v>1</v>
      </c>
    </row>
    <row r="350" spans="1:19" x14ac:dyDescent="0.3">
      <c r="A350" s="2" t="s">
        <v>10</v>
      </c>
      <c r="B350" s="2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7">
        <v>0</v>
      </c>
      <c r="S350" s="5">
        <v>1</v>
      </c>
    </row>
    <row r="351" spans="1:19" x14ac:dyDescent="0.3">
      <c r="A351" s="2" t="s">
        <v>11</v>
      </c>
      <c r="B351" s="2" t="s">
        <v>13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7">
        <v>0</v>
      </c>
      <c r="S351" s="5">
        <v>1</v>
      </c>
    </row>
    <row r="352" spans="1:19" x14ac:dyDescent="0.3">
      <c r="A352" s="2" t="s">
        <v>11</v>
      </c>
      <c r="B352" s="2" t="s">
        <v>14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7">
        <v>0</v>
      </c>
      <c r="S352" s="5">
        <v>1</v>
      </c>
    </row>
    <row r="353" spans="1:19" x14ac:dyDescent="0.3">
      <c r="A353" s="2" t="s">
        <v>11</v>
      </c>
      <c r="B353" s="2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7">
        <v>1</v>
      </c>
      <c r="S353" s="5">
        <v>1</v>
      </c>
    </row>
    <row r="354" spans="1:19" x14ac:dyDescent="0.3">
      <c r="A354" s="2" t="s">
        <v>9</v>
      </c>
      <c r="B354" s="2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7">
        <v>1</v>
      </c>
      <c r="S354" s="5">
        <v>1</v>
      </c>
    </row>
    <row r="355" spans="1:19" x14ac:dyDescent="0.3">
      <c r="A355" s="2" t="s">
        <v>9</v>
      </c>
      <c r="B355" s="2" t="s">
        <v>15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7">
        <v>0</v>
      </c>
      <c r="S355" s="5">
        <v>1</v>
      </c>
    </row>
    <row r="356" spans="1:19" x14ac:dyDescent="0.3">
      <c r="A356" s="2" t="s">
        <v>11</v>
      </c>
      <c r="B356" s="2" t="s">
        <v>14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7">
        <v>0</v>
      </c>
      <c r="S356" s="5">
        <v>1</v>
      </c>
    </row>
    <row r="357" spans="1:19" x14ac:dyDescent="0.3">
      <c r="A357" s="2" t="s">
        <v>11</v>
      </c>
      <c r="B357" s="2" t="s">
        <v>15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7">
        <v>1</v>
      </c>
      <c r="S357" s="5">
        <v>1</v>
      </c>
    </row>
    <row r="358" spans="1:19" x14ac:dyDescent="0.3">
      <c r="A358" s="2" t="s">
        <v>11</v>
      </c>
      <c r="B358" s="2" t="s">
        <v>13</v>
      </c>
      <c r="C358" s="2">
        <v>0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7">
        <v>0</v>
      </c>
      <c r="S358" s="5">
        <v>1</v>
      </c>
    </row>
    <row r="359" spans="1:19" x14ac:dyDescent="0.3">
      <c r="A359" s="2" t="s">
        <v>9</v>
      </c>
      <c r="B359" s="2" t="s">
        <v>13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7">
        <v>1</v>
      </c>
      <c r="S359" s="5">
        <v>1</v>
      </c>
    </row>
    <row r="360" spans="1:19" x14ac:dyDescent="0.3">
      <c r="A360" s="2" t="s">
        <v>9</v>
      </c>
      <c r="B360" s="2" t="s">
        <v>13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7">
        <v>0</v>
      </c>
      <c r="S360" s="5">
        <v>1</v>
      </c>
    </row>
    <row r="361" spans="1:19" x14ac:dyDescent="0.3">
      <c r="A361" s="2" t="s">
        <v>11</v>
      </c>
      <c r="B361" s="2" t="s">
        <v>13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7">
        <v>1</v>
      </c>
      <c r="S361" s="5">
        <v>1</v>
      </c>
    </row>
    <row r="362" spans="1:19" x14ac:dyDescent="0.3">
      <c r="A362" s="2" t="s">
        <v>10</v>
      </c>
      <c r="B362" s="2" t="s">
        <v>14</v>
      </c>
      <c r="C362" s="2">
        <v>0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7">
        <v>0</v>
      </c>
      <c r="S362" s="5">
        <v>1</v>
      </c>
    </row>
    <row r="363" spans="1:19" x14ac:dyDescent="0.3">
      <c r="A363" s="2" t="s">
        <v>11</v>
      </c>
      <c r="B363" s="2" t="s">
        <v>13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7">
        <v>0</v>
      </c>
      <c r="S363" s="5">
        <v>1</v>
      </c>
    </row>
    <row r="364" spans="1:19" x14ac:dyDescent="0.3">
      <c r="A364" s="2" t="s">
        <v>9</v>
      </c>
      <c r="B364" s="2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7">
        <v>0</v>
      </c>
      <c r="S364" s="5">
        <v>1</v>
      </c>
    </row>
    <row r="365" spans="1:19" x14ac:dyDescent="0.3">
      <c r="A365" s="2" t="s">
        <v>11</v>
      </c>
      <c r="B365" s="2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7">
        <v>0</v>
      </c>
      <c r="S365" s="5">
        <v>1</v>
      </c>
    </row>
    <row r="366" spans="1:19" x14ac:dyDescent="0.3">
      <c r="A366" s="2" t="s">
        <v>11</v>
      </c>
      <c r="B366" s="2" t="s">
        <v>14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7">
        <v>1</v>
      </c>
      <c r="S366" s="5">
        <v>1</v>
      </c>
    </row>
    <row r="367" spans="1:19" x14ac:dyDescent="0.3">
      <c r="A367" s="2" t="s">
        <v>11</v>
      </c>
      <c r="B367" s="2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">
        <v>0</v>
      </c>
      <c r="S367" s="5">
        <v>1</v>
      </c>
    </row>
    <row r="368" spans="1:19" x14ac:dyDescent="0.3">
      <c r="A368" s="2" t="s">
        <v>11</v>
      </c>
      <c r="B368" s="2" t="s">
        <v>14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7">
        <v>0</v>
      </c>
      <c r="S368" s="5">
        <v>1</v>
      </c>
    </row>
    <row r="369" spans="1:19" x14ac:dyDescent="0.3">
      <c r="A369" s="2" t="s">
        <v>9</v>
      </c>
      <c r="B369" s="2" t="s">
        <v>13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7">
        <v>1</v>
      </c>
      <c r="S369" s="5">
        <v>1</v>
      </c>
    </row>
    <row r="370" spans="1:19" x14ac:dyDescent="0.3">
      <c r="A370" s="2" t="s">
        <v>11</v>
      </c>
      <c r="B370" s="2" t="s">
        <v>13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7">
        <v>0</v>
      </c>
      <c r="S370" s="5">
        <v>1</v>
      </c>
    </row>
    <row r="371" spans="1:19" x14ac:dyDescent="0.3">
      <c r="A371" s="2" t="s">
        <v>10</v>
      </c>
      <c r="B371" s="2" t="s">
        <v>14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7">
        <v>0</v>
      </c>
      <c r="S371" s="5">
        <v>1</v>
      </c>
    </row>
    <row r="372" spans="1:19" x14ac:dyDescent="0.3">
      <c r="A372" s="2" t="s">
        <v>11</v>
      </c>
      <c r="B372" s="2" t="s">
        <v>13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7">
        <v>1</v>
      </c>
      <c r="S372" s="5">
        <v>1</v>
      </c>
    </row>
    <row r="373" spans="1:19" x14ac:dyDescent="0.3">
      <c r="A373" s="2" t="s">
        <v>9</v>
      </c>
      <c r="B373" s="2" t="s">
        <v>14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7">
        <v>0</v>
      </c>
      <c r="S373" s="5">
        <v>1</v>
      </c>
    </row>
    <row r="374" spans="1:19" x14ac:dyDescent="0.3">
      <c r="A374" s="2" t="s">
        <v>10</v>
      </c>
      <c r="B374" s="2" t="s">
        <v>14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7">
        <v>0</v>
      </c>
      <c r="S374" s="5">
        <v>1</v>
      </c>
    </row>
    <row r="375" spans="1:19" x14ac:dyDescent="0.3">
      <c r="A375" s="2" t="s">
        <v>11</v>
      </c>
      <c r="B375" s="2" t="s">
        <v>13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7">
        <v>0</v>
      </c>
      <c r="S375" s="5">
        <v>1</v>
      </c>
    </row>
    <row r="376" spans="1:19" x14ac:dyDescent="0.3">
      <c r="A376" s="2" t="s">
        <v>11</v>
      </c>
      <c r="B376" s="2" t="s">
        <v>13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7">
        <v>0</v>
      </c>
      <c r="S376" s="5">
        <v>1</v>
      </c>
    </row>
    <row r="377" spans="1:19" x14ac:dyDescent="0.3">
      <c r="A377" s="2" t="s">
        <v>11</v>
      </c>
      <c r="B377" s="2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7">
        <v>0</v>
      </c>
      <c r="S377" s="5">
        <v>1</v>
      </c>
    </row>
    <row r="378" spans="1:19" x14ac:dyDescent="0.3">
      <c r="A378" s="2" t="s">
        <v>11</v>
      </c>
      <c r="B378" s="2" t="s">
        <v>14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7">
        <v>0</v>
      </c>
      <c r="S378" s="5">
        <v>1</v>
      </c>
    </row>
    <row r="379" spans="1:19" x14ac:dyDescent="0.3">
      <c r="A379" s="2" t="s">
        <v>9</v>
      </c>
      <c r="B379" s="2" t="s">
        <v>14</v>
      </c>
      <c r="C379" s="2">
        <v>0</v>
      </c>
      <c r="D379" s="2">
        <v>0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7">
        <v>1</v>
      </c>
      <c r="S379" s="5">
        <v>1</v>
      </c>
    </row>
    <row r="380" spans="1:19" x14ac:dyDescent="0.3">
      <c r="A380" s="2" t="s">
        <v>10</v>
      </c>
      <c r="B380" s="2" t="s">
        <v>14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7">
        <v>0</v>
      </c>
      <c r="S380" s="5">
        <v>1</v>
      </c>
    </row>
    <row r="381" spans="1:19" x14ac:dyDescent="0.3">
      <c r="A381" s="2" t="s">
        <v>11</v>
      </c>
      <c r="B381" s="2" t="s">
        <v>14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7">
        <v>1</v>
      </c>
      <c r="S381" s="5">
        <v>1</v>
      </c>
    </row>
    <row r="382" spans="1:19" x14ac:dyDescent="0.3">
      <c r="A382" s="2" t="s">
        <v>9</v>
      </c>
      <c r="B382" s="2" t="s">
        <v>15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7">
        <v>0</v>
      </c>
      <c r="S382" s="5">
        <v>1</v>
      </c>
    </row>
    <row r="383" spans="1:19" x14ac:dyDescent="0.3">
      <c r="A383" s="2" t="s">
        <v>11</v>
      </c>
      <c r="B383" s="2" t="s">
        <v>14</v>
      </c>
      <c r="C383" s="2">
        <v>0</v>
      </c>
      <c r="D383" s="2">
        <v>0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7">
        <v>1</v>
      </c>
      <c r="S383" s="5">
        <v>1</v>
      </c>
    </row>
    <row r="384" spans="1:19" x14ac:dyDescent="0.3">
      <c r="A384" s="2" t="s">
        <v>9</v>
      </c>
      <c r="B384" s="2" t="s">
        <v>14</v>
      </c>
      <c r="C384" s="2">
        <v>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7">
        <v>0</v>
      </c>
      <c r="S384" s="5">
        <v>1</v>
      </c>
    </row>
    <row r="385" spans="1:19" x14ac:dyDescent="0.3">
      <c r="A385" s="2" t="s">
        <v>9</v>
      </c>
      <c r="B385" s="2" t="s">
        <v>13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7">
        <v>0</v>
      </c>
      <c r="S385" s="5">
        <v>1</v>
      </c>
    </row>
    <row r="386" spans="1:19" x14ac:dyDescent="0.3">
      <c r="A386" s="2" t="s">
        <v>9</v>
      </c>
      <c r="B386" s="2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7">
        <v>0</v>
      </c>
      <c r="S386" s="5">
        <v>1</v>
      </c>
    </row>
    <row r="387" spans="1:19" x14ac:dyDescent="0.3">
      <c r="A387" s="2" t="s">
        <v>11</v>
      </c>
      <c r="B387" s="2" t="s">
        <v>13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7">
        <v>1</v>
      </c>
      <c r="S387" s="5">
        <v>1</v>
      </c>
    </row>
    <row r="388" spans="1:19" x14ac:dyDescent="0.3">
      <c r="A388" s="2" t="s">
        <v>9</v>
      </c>
      <c r="B388" s="2" t="s">
        <v>15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7">
        <v>0</v>
      </c>
      <c r="S388" s="5">
        <v>1</v>
      </c>
    </row>
    <row r="389" spans="1:19" x14ac:dyDescent="0.3">
      <c r="A389" s="2" t="s">
        <v>11</v>
      </c>
      <c r="B389" s="2" t="s">
        <v>13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7">
        <v>0</v>
      </c>
      <c r="S389" s="5">
        <v>1</v>
      </c>
    </row>
    <row r="390" spans="1:19" x14ac:dyDescent="0.3">
      <c r="A390" s="2" t="s">
        <v>11</v>
      </c>
      <c r="B390" s="2" t="s">
        <v>13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7">
        <v>0</v>
      </c>
      <c r="S390" s="5">
        <v>1</v>
      </c>
    </row>
    <row r="391" spans="1:19" x14ac:dyDescent="0.3">
      <c r="A391" s="2" t="s">
        <v>11</v>
      </c>
      <c r="B391" s="2" t="s">
        <v>13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7">
        <v>0</v>
      </c>
      <c r="S391" s="5">
        <v>1</v>
      </c>
    </row>
    <row r="392" spans="1:19" x14ac:dyDescent="0.3">
      <c r="A392" s="2" t="s">
        <v>9</v>
      </c>
      <c r="B392" s="2" t="s">
        <v>13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7">
        <v>1</v>
      </c>
      <c r="S392" s="5">
        <v>1</v>
      </c>
    </row>
    <row r="393" spans="1:19" x14ac:dyDescent="0.3">
      <c r="A393" s="2" t="s">
        <v>10</v>
      </c>
      <c r="B393" s="2" t="s">
        <v>14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1</v>
      </c>
      <c r="O393" s="2">
        <v>1</v>
      </c>
      <c r="P393" s="2">
        <v>0</v>
      </c>
      <c r="Q393" s="7">
        <v>0</v>
      </c>
      <c r="S393" s="5">
        <v>1</v>
      </c>
    </row>
    <row r="394" spans="1:19" x14ac:dyDescent="0.3">
      <c r="A394" s="2" t="s">
        <v>11</v>
      </c>
      <c r="B394" s="2" t="s">
        <v>14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7">
        <v>0</v>
      </c>
      <c r="S394" s="5">
        <v>1</v>
      </c>
    </row>
    <row r="395" spans="1:19" x14ac:dyDescent="0.3">
      <c r="A395" s="2" t="s">
        <v>11</v>
      </c>
      <c r="B395" s="2" t="s">
        <v>14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7">
        <v>0</v>
      </c>
      <c r="S395" s="5">
        <v>1</v>
      </c>
    </row>
    <row r="396" spans="1:19" x14ac:dyDescent="0.3">
      <c r="A396" s="2" t="s">
        <v>11</v>
      </c>
      <c r="B396" s="2" t="s">
        <v>13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7">
        <v>0</v>
      </c>
      <c r="S396" s="5">
        <v>1</v>
      </c>
    </row>
    <row r="397" spans="1:19" x14ac:dyDescent="0.3">
      <c r="A397" s="2" t="s">
        <v>11</v>
      </c>
      <c r="B397" s="2" t="s">
        <v>14</v>
      </c>
      <c r="C397" s="2">
        <v>0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7">
        <v>0</v>
      </c>
      <c r="S397" s="5">
        <v>1</v>
      </c>
    </row>
    <row r="398" spans="1:19" x14ac:dyDescent="0.3">
      <c r="A398" s="2" t="s">
        <v>9</v>
      </c>
      <c r="B398" s="2" t="s">
        <v>14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7">
        <v>0</v>
      </c>
      <c r="S398" s="5">
        <v>1</v>
      </c>
    </row>
    <row r="399" spans="1:19" x14ac:dyDescent="0.3">
      <c r="A399" s="2" t="s">
        <v>11</v>
      </c>
      <c r="B399" s="2" t="s">
        <v>14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7">
        <v>0</v>
      </c>
      <c r="S399" s="5">
        <v>1</v>
      </c>
    </row>
    <row r="400" spans="1:19" x14ac:dyDescent="0.3">
      <c r="A400" s="2" t="s">
        <v>11</v>
      </c>
      <c r="B400" s="2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7">
        <v>1</v>
      </c>
      <c r="S400" s="5">
        <v>1</v>
      </c>
    </row>
    <row r="401" spans="1:19" x14ac:dyDescent="0.3">
      <c r="A401" s="2" t="s">
        <v>9</v>
      </c>
      <c r="B401" s="2" t="s">
        <v>15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7">
        <v>0</v>
      </c>
      <c r="S401" s="5">
        <v>1</v>
      </c>
    </row>
    <row r="402" spans="1:19" x14ac:dyDescent="0.3">
      <c r="A402" s="2" t="s">
        <v>9</v>
      </c>
      <c r="B402" s="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7">
        <v>1</v>
      </c>
      <c r="S402" s="5">
        <v>1</v>
      </c>
    </row>
    <row r="403" spans="1:19" x14ac:dyDescent="0.3">
      <c r="A403" s="2" t="s">
        <v>10</v>
      </c>
      <c r="B403" s="2" t="s">
        <v>13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7">
        <v>0</v>
      </c>
      <c r="S403" s="5">
        <v>1</v>
      </c>
    </row>
    <row r="404" spans="1:19" x14ac:dyDescent="0.3">
      <c r="A404" s="2" t="s">
        <v>11</v>
      </c>
      <c r="B404" s="2" t="s">
        <v>14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7">
        <v>0</v>
      </c>
      <c r="S404" s="5">
        <v>1</v>
      </c>
    </row>
    <row r="405" spans="1:19" x14ac:dyDescent="0.3">
      <c r="A405" s="2" t="s">
        <v>11</v>
      </c>
      <c r="B405" s="2" t="s">
        <v>15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1</v>
      </c>
      <c r="O405" s="2">
        <v>0</v>
      </c>
      <c r="P405" s="2">
        <v>0</v>
      </c>
      <c r="Q405" s="7">
        <v>1</v>
      </c>
      <c r="S405" s="5">
        <v>1</v>
      </c>
    </row>
    <row r="406" spans="1:19" x14ac:dyDescent="0.3">
      <c r="A406" s="2" t="s">
        <v>9</v>
      </c>
      <c r="B406" s="2" t="s">
        <v>13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7">
        <v>1</v>
      </c>
      <c r="S406" s="5">
        <v>1</v>
      </c>
    </row>
    <row r="407" spans="1:19" x14ac:dyDescent="0.3">
      <c r="A407" s="2" t="s">
        <v>9</v>
      </c>
      <c r="B407" s="2" t="s">
        <v>15</v>
      </c>
      <c r="C407" s="2">
        <v>1</v>
      </c>
      <c r="D407" s="2">
        <v>1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7">
        <v>1</v>
      </c>
      <c r="S407" s="5">
        <v>1</v>
      </c>
    </row>
    <row r="408" spans="1:19" x14ac:dyDescent="0.3">
      <c r="A408" s="2" t="s">
        <v>11</v>
      </c>
      <c r="B408" s="2" t="s">
        <v>14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7">
        <v>0</v>
      </c>
      <c r="S408" s="5">
        <v>1</v>
      </c>
    </row>
    <row r="409" spans="1:19" x14ac:dyDescent="0.3">
      <c r="A409" s="2" t="s">
        <v>11</v>
      </c>
      <c r="B409" s="2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7">
        <v>0</v>
      </c>
      <c r="S409" s="5">
        <v>1</v>
      </c>
    </row>
    <row r="410" spans="1:19" x14ac:dyDescent="0.3">
      <c r="A410" s="2" t="s">
        <v>9</v>
      </c>
      <c r="B410" s="2" t="s">
        <v>13</v>
      </c>
      <c r="C410" s="2">
        <v>0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7">
        <v>1</v>
      </c>
      <c r="S410" s="5">
        <v>1</v>
      </c>
    </row>
    <row r="411" spans="1:19" x14ac:dyDescent="0.3">
      <c r="A411" s="2" t="s">
        <v>11</v>
      </c>
      <c r="B411" s="2" t="s">
        <v>13</v>
      </c>
      <c r="C411" s="2">
        <v>1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7">
        <v>0</v>
      </c>
      <c r="S411" s="5">
        <v>1</v>
      </c>
    </row>
    <row r="412" spans="1:19" x14ac:dyDescent="0.3">
      <c r="A412" s="2" t="s">
        <v>11</v>
      </c>
      <c r="B412" s="2" t="s">
        <v>13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7">
        <v>0</v>
      </c>
      <c r="S412" s="5">
        <v>1</v>
      </c>
    </row>
    <row r="413" spans="1:19" x14ac:dyDescent="0.3">
      <c r="A413" s="2" t="s">
        <v>11</v>
      </c>
      <c r="B413" s="2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7">
        <v>0</v>
      </c>
      <c r="S413" s="5">
        <v>1</v>
      </c>
    </row>
    <row r="414" spans="1:19" x14ac:dyDescent="0.3">
      <c r="A414" s="2" t="s">
        <v>11</v>
      </c>
      <c r="B414" s="2" t="s">
        <v>13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7">
        <v>0</v>
      </c>
      <c r="S414" s="5">
        <v>1</v>
      </c>
    </row>
    <row r="415" spans="1:19" x14ac:dyDescent="0.3">
      <c r="A415" s="2" t="s">
        <v>9</v>
      </c>
      <c r="B415" s="2" t="s">
        <v>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7">
        <v>0</v>
      </c>
      <c r="S415" s="5">
        <v>1</v>
      </c>
    </row>
    <row r="416" spans="1:19" x14ac:dyDescent="0.3">
      <c r="A416" s="2" t="s">
        <v>9</v>
      </c>
      <c r="B416" s="2" t="s">
        <v>13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7">
        <v>0</v>
      </c>
      <c r="S416" s="5">
        <v>1</v>
      </c>
    </row>
    <row r="417" spans="1:19" x14ac:dyDescent="0.3">
      <c r="A417" s="2" t="s">
        <v>9</v>
      </c>
      <c r="B417" s="2" t="s">
        <v>13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7">
        <v>0</v>
      </c>
      <c r="S417" s="5">
        <v>1</v>
      </c>
    </row>
    <row r="418" spans="1:19" x14ac:dyDescent="0.3">
      <c r="A418" s="2" t="s">
        <v>11</v>
      </c>
      <c r="B418" s="2" t="s">
        <v>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7">
        <v>0</v>
      </c>
      <c r="S418" s="5">
        <v>1</v>
      </c>
    </row>
    <row r="419" spans="1:19" x14ac:dyDescent="0.3">
      <c r="A419" s="2" t="s">
        <v>9</v>
      </c>
      <c r="B419" s="2" t="s">
        <v>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7">
        <v>1</v>
      </c>
      <c r="S419" s="5">
        <v>1</v>
      </c>
    </row>
    <row r="420" spans="1:19" x14ac:dyDescent="0.3">
      <c r="A420" s="2" t="s">
        <v>9</v>
      </c>
      <c r="B420" s="2" t="s">
        <v>13</v>
      </c>
      <c r="C420" s="2">
        <v>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1</v>
      </c>
      <c r="P420" s="2">
        <v>0</v>
      </c>
      <c r="Q420" s="7">
        <v>0</v>
      </c>
      <c r="S420" s="5">
        <v>1</v>
      </c>
    </row>
    <row r="421" spans="1:19" x14ac:dyDescent="0.3">
      <c r="A421" s="2" t="s">
        <v>11</v>
      </c>
      <c r="B421" s="2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7">
        <v>0</v>
      </c>
      <c r="S421" s="5">
        <v>1</v>
      </c>
    </row>
    <row r="422" spans="1:19" x14ac:dyDescent="0.3">
      <c r="A422" s="2" t="s">
        <v>11</v>
      </c>
      <c r="B422" s="2" t="s">
        <v>13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7">
        <v>0</v>
      </c>
      <c r="S422" s="5">
        <v>1</v>
      </c>
    </row>
    <row r="423" spans="1:19" x14ac:dyDescent="0.3">
      <c r="A423" s="2" t="s">
        <v>11</v>
      </c>
      <c r="B423" s="2" t="s">
        <v>13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0</v>
      </c>
      <c r="Q423" s="7">
        <v>0</v>
      </c>
      <c r="S423" s="5">
        <v>1</v>
      </c>
    </row>
    <row r="424" spans="1:19" x14ac:dyDescent="0.3">
      <c r="A424" s="2" t="s">
        <v>9</v>
      </c>
      <c r="B424" s="2" t="s">
        <v>14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7">
        <v>1</v>
      </c>
      <c r="S424" s="5">
        <v>1</v>
      </c>
    </row>
    <row r="425" spans="1:19" x14ac:dyDescent="0.3">
      <c r="A425" s="2" t="s">
        <v>10</v>
      </c>
      <c r="B425" s="2" t="s">
        <v>14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7">
        <v>0</v>
      </c>
      <c r="S425" s="5">
        <v>1</v>
      </c>
    </row>
    <row r="426" spans="1:19" x14ac:dyDescent="0.3">
      <c r="A426" s="2" t="s">
        <v>11</v>
      </c>
      <c r="B426" s="2" t="s">
        <v>13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7">
        <v>1</v>
      </c>
      <c r="S426" s="5">
        <v>1</v>
      </c>
    </row>
    <row r="427" spans="1:19" x14ac:dyDescent="0.3">
      <c r="A427" s="2" t="s">
        <v>9</v>
      </c>
      <c r="B427" s="2" t="s">
        <v>14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7">
        <v>0</v>
      </c>
      <c r="S427" s="5">
        <v>1</v>
      </c>
    </row>
    <row r="428" spans="1:19" x14ac:dyDescent="0.3">
      <c r="A428" s="2" t="s">
        <v>11</v>
      </c>
      <c r="B428" s="2" t="s">
        <v>14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7">
        <v>0</v>
      </c>
      <c r="S428" s="5">
        <v>1</v>
      </c>
    </row>
    <row r="429" spans="1:19" x14ac:dyDescent="0.3">
      <c r="A429" s="2" t="s">
        <v>11</v>
      </c>
      <c r="B429" s="2" t="s">
        <v>13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7">
        <v>0</v>
      </c>
      <c r="S429" s="5">
        <v>1</v>
      </c>
    </row>
    <row r="430" spans="1:19" x14ac:dyDescent="0.3">
      <c r="A430" s="2" t="s">
        <v>11</v>
      </c>
      <c r="B430" s="2" t="s">
        <v>13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7">
        <v>0</v>
      </c>
      <c r="S430" s="5">
        <v>1</v>
      </c>
    </row>
    <row r="431" spans="1:19" x14ac:dyDescent="0.3">
      <c r="A431" s="2" t="s">
        <v>11</v>
      </c>
      <c r="B431" s="2" t="s">
        <v>14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7">
        <v>0</v>
      </c>
      <c r="S431" s="5">
        <v>1</v>
      </c>
    </row>
    <row r="432" spans="1:19" x14ac:dyDescent="0.3">
      <c r="A432" s="2" t="s">
        <v>11</v>
      </c>
      <c r="B432" s="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7">
        <v>0</v>
      </c>
      <c r="S432" s="5">
        <v>1</v>
      </c>
    </row>
    <row r="433" spans="1:19" x14ac:dyDescent="0.3">
      <c r="A433" s="2" t="s">
        <v>11</v>
      </c>
      <c r="B433" s="2" t="s">
        <v>14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7">
        <v>0</v>
      </c>
      <c r="S433" s="5">
        <v>1</v>
      </c>
    </row>
    <row r="434" spans="1:19" x14ac:dyDescent="0.3">
      <c r="A434" s="2" t="s">
        <v>11</v>
      </c>
      <c r="B434" s="2" t="s">
        <v>13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7">
        <v>0</v>
      </c>
      <c r="S434" s="5">
        <v>1</v>
      </c>
    </row>
    <row r="435" spans="1:19" x14ac:dyDescent="0.3">
      <c r="A435" s="2" t="s">
        <v>11</v>
      </c>
      <c r="B435" s="2" t="s">
        <v>14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7">
        <v>0</v>
      </c>
      <c r="S435" s="5">
        <v>1</v>
      </c>
    </row>
    <row r="436" spans="1:19" x14ac:dyDescent="0.3">
      <c r="A436" s="2" t="s">
        <v>10</v>
      </c>
      <c r="B436" s="2" t="s">
        <v>13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7">
        <v>0</v>
      </c>
      <c r="S436" s="5">
        <v>1</v>
      </c>
    </row>
    <row r="437" spans="1:19" x14ac:dyDescent="0.3">
      <c r="A437" s="2" t="s">
        <v>11</v>
      </c>
      <c r="B437" s="2" t="s">
        <v>13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7">
        <v>0</v>
      </c>
      <c r="S437" s="5">
        <v>1</v>
      </c>
    </row>
    <row r="438" spans="1:19" x14ac:dyDescent="0.3">
      <c r="A438" s="2" t="s">
        <v>11</v>
      </c>
      <c r="B438" s="2" t="s">
        <v>13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7">
        <v>0</v>
      </c>
      <c r="S438" s="5">
        <v>1</v>
      </c>
    </row>
    <row r="439" spans="1:19" x14ac:dyDescent="0.3">
      <c r="A439" s="2" t="s">
        <v>11</v>
      </c>
      <c r="B439" s="2" t="s">
        <v>14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7">
        <v>0</v>
      </c>
      <c r="S439" s="5">
        <v>1</v>
      </c>
    </row>
    <row r="440" spans="1:19" x14ac:dyDescent="0.3">
      <c r="A440" s="2" t="s">
        <v>11</v>
      </c>
      <c r="B440" s="2" t="s">
        <v>14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7">
        <v>1</v>
      </c>
      <c r="S440" s="5">
        <v>1</v>
      </c>
    </row>
    <row r="441" spans="1:19" x14ac:dyDescent="0.3">
      <c r="A441" s="2" t="s">
        <v>9</v>
      </c>
      <c r="B441" s="2" t="s">
        <v>14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7">
        <v>0</v>
      </c>
      <c r="S441" s="5">
        <v>1</v>
      </c>
    </row>
    <row r="442" spans="1:19" x14ac:dyDescent="0.3">
      <c r="A442" s="2" t="s">
        <v>11</v>
      </c>
      <c r="B442" s="2" t="s">
        <v>14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7">
        <v>0</v>
      </c>
      <c r="S442" s="5">
        <v>1</v>
      </c>
    </row>
    <row r="443" spans="1:19" x14ac:dyDescent="0.3">
      <c r="A443" s="2" t="s">
        <v>11</v>
      </c>
      <c r="B443" s="2" t="s">
        <v>14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7">
        <v>0</v>
      </c>
      <c r="S443" s="5">
        <v>1</v>
      </c>
    </row>
    <row r="444" spans="1:19" x14ac:dyDescent="0.3">
      <c r="A444" s="2" t="s">
        <v>11</v>
      </c>
      <c r="B444" s="2" t="s">
        <v>14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7">
        <v>1</v>
      </c>
      <c r="S444" s="5">
        <v>1</v>
      </c>
    </row>
    <row r="445" spans="1:19" x14ac:dyDescent="0.3">
      <c r="A445" s="2" t="s">
        <v>11</v>
      </c>
      <c r="B445" s="2" t="s">
        <v>14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7">
        <v>1</v>
      </c>
      <c r="S445" s="5">
        <v>1</v>
      </c>
    </row>
    <row r="446" spans="1:19" x14ac:dyDescent="0.3">
      <c r="A446" s="2" t="s">
        <v>10</v>
      </c>
      <c r="B446" s="2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7">
        <v>0</v>
      </c>
      <c r="S446" s="5">
        <v>1</v>
      </c>
    </row>
    <row r="447" spans="1:19" x14ac:dyDescent="0.3">
      <c r="A447" s="2" t="s">
        <v>9</v>
      </c>
      <c r="B447" s="2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7">
        <v>0</v>
      </c>
      <c r="S447" s="5">
        <v>1</v>
      </c>
    </row>
    <row r="448" spans="1:19" x14ac:dyDescent="0.3">
      <c r="A448" s="2" t="s">
        <v>11</v>
      </c>
      <c r="B448" s="2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7">
        <v>0</v>
      </c>
      <c r="S448" s="5">
        <v>1</v>
      </c>
    </row>
    <row r="449" spans="1:19" x14ac:dyDescent="0.3">
      <c r="A449" s="2" t="s">
        <v>11</v>
      </c>
      <c r="B449" s="2" t="s">
        <v>14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7">
        <v>1</v>
      </c>
      <c r="S449" s="5">
        <v>1</v>
      </c>
    </row>
    <row r="450" spans="1:19" x14ac:dyDescent="0.3">
      <c r="A450" s="2" t="s">
        <v>11</v>
      </c>
      <c r="B450" s="2" t="s">
        <v>13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7">
        <v>0</v>
      </c>
      <c r="S450" s="5">
        <v>1</v>
      </c>
    </row>
    <row r="451" spans="1:19" x14ac:dyDescent="0.3">
      <c r="A451" s="2" t="s">
        <v>11</v>
      </c>
      <c r="B451" s="2" t="s">
        <v>13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7">
        <v>0</v>
      </c>
      <c r="S451" s="5">
        <v>1</v>
      </c>
    </row>
    <row r="452" spans="1:19" x14ac:dyDescent="0.3">
      <c r="A452" s="2" t="s">
        <v>11</v>
      </c>
      <c r="B452" s="2" t="s">
        <v>14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7">
        <v>0</v>
      </c>
      <c r="S452" s="5">
        <v>1</v>
      </c>
    </row>
    <row r="453" spans="1:19" x14ac:dyDescent="0.3">
      <c r="A453" s="2" t="s">
        <v>9</v>
      </c>
      <c r="B453" s="2" t="s">
        <v>14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7">
        <v>0</v>
      </c>
      <c r="S453" s="5">
        <v>1</v>
      </c>
    </row>
    <row r="454" spans="1:19" x14ac:dyDescent="0.3">
      <c r="A454" s="2" t="s">
        <v>11</v>
      </c>
      <c r="B454" s="2" t="s">
        <v>14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7">
        <v>0</v>
      </c>
      <c r="S454" s="5">
        <v>1</v>
      </c>
    </row>
    <row r="455" spans="1:19" x14ac:dyDescent="0.3">
      <c r="A455" s="2" t="s">
        <v>9</v>
      </c>
      <c r="B455" s="2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  <c r="O455" s="2">
        <v>1</v>
      </c>
      <c r="P455" s="2">
        <v>0</v>
      </c>
      <c r="Q455" s="7">
        <v>0</v>
      </c>
      <c r="S455" s="5">
        <v>1</v>
      </c>
    </row>
    <row r="456" spans="1:19" x14ac:dyDescent="0.3">
      <c r="A456" s="2" t="s">
        <v>11</v>
      </c>
      <c r="B456" s="2" t="s">
        <v>14</v>
      </c>
      <c r="C456" s="2">
        <v>0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7">
        <v>0</v>
      </c>
      <c r="S456" s="5">
        <v>1</v>
      </c>
    </row>
    <row r="457" spans="1:19" x14ac:dyDescent="0.3">
      <c r="A457" s="2" t="s">
        <v>11</v>
      </c>
      <c r="B457" s="2" t="s">
        <v>14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7">
        <v>0</v>
      </c>
      <c r="S457" s="5">
        <v>1</v>
      </c>
    </row>
    <row r="458" spans="1:19" x14ac:dyDescent="0.3">
      <c r="A458" s="2" t="s">
        <v>11</v>
      </c>
      <c r="B458" s="2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7">
        <v>1</v>
      </c>
      <c r="S458" s="5">
        <v>1</v>
      </c>
    </row>
    <row r="459" spans="1:19" x14ac:dyDescent="0.3">
      <c r="A459" s="2" t="s">
        <v>9</v>
      </c>
      <c r="B459" s="2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1</v>
      </c>
      <c r="Q459" s="7">
        <v>0</v>
      </c>
      <c r="S459" s="5">
        <v>1</v>
      </c>
    </row>
    <row r="460" spans="1:19" x14ac:dyDescent="0.3">
      <c r="A460" s="2" t="s">
        <v>10</v>
      </c>
      <c r="B460" s="2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7">
        <v>0</v>
      </c>
      <c r="S460" s="5">
        <v>1</v>
      </c>
    </row>
    <row r="461" spans="1:19" x14ac:dyDescent="0.3">
      <c r="A461" s="2" t="s">
        <v>11</v>
      </c>
      <c r="B461" s="2" t="s">
        <v>14</v>
      </c>
      <c r="C461" s="2">
        <v>1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7">
        <v>0</v>
      </c>
      <c r="S461" s="5">
        <v>1</v>
      </c>
    </row>
    <row r="462" spans="1:19" x14ac:dyDescent="0.3">
      <c r="A462" s="2" t="s">
        <v>11</v>
      </c>
      <c r="B462" s="2" t="s">
        <v>13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7">
        <v>1</v>
      </c>
      <c r="S462" s="5">
        <v>1</v>
      </c>
    </row>
    <row r="463" spans="1:19" x14ac:dyDescent="0.3">
      <c r="A463" s="2" t="s">
        <v>9</v>
      </c>
      <c r="B463" s="2" t="s">
        <v>14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7">
        <v>0</v>
      </c>
      <c r="S463" s="5">
        <v>1</v>
      </c>
    </row>
    <row r="464" spans="1:19" x14ac:dyDescent="0.3">
      <c r="A464" s="2" t="s">
        <v>11</v>
      </c>
      <c r="B464" s="2" t="s">
        <v>14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7">
        <v>0</v>
      </c>
      <c r="S464" s="5">
        <v>1</v>
      </c>
    </row>
    <row r="465" spans="1:19" x14ac:dyDescent="0.3">
      <c r="A465" s="2" t="s">
        <v>11</v>
      </c>
      <c r="B465" s="2" t="s">
        <v>14</v>
      </c>
      <c r="C465" s="2">
        <v>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7">
        <v>1</v>
      </c>
      <c r="S465" s="5">
        <v>1</v>
      </c>
    </row>
    <row r="466" spans="1:19" x14ac:dyDescent="0.3">
      <c r="A466" s="2" t="s">
        <v>11</v>
      </c>
      <c r="B466" s="2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7">
        <v>0</v>
      </c>
      <c r="S466" s="5">
        <v>1</v>
      </c>
    </row>
    <row r="467" spans="1:19" x14ac:dyDescent="0.3">
      <c r="A467" s="2" t="s">
        <v>9</v>
      </c>
      <c r="B467" s="2" t="s">
        <v>13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7">
        <v>0</v>
      </c>
      <c r="S467" s="5">
        <v>1</v>
      </c>
    </row>
    <row r="468" spans="1:19" x14ac:dyDescent="0.3">
      <c r="A468" s="2" t="s">
        <v>11</v>
      </c>
      <c r="B468" s="2" t="s">
        <v>14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7">
        <v>0</v>
      </c>
      <c r="S468" s="5">
        <v>1</v>
      </c>
    </row>
    <row r="469" spans="1:19" x14ac:dyDescent="0.3">
      <c r="A469" s="2" t="s">
        <v>9</v>
      </c>
      <c r="B469" s="2" t="s">
        <v>13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7">
        <v>0</v>
      </c>
      <c r="S469" s="5">
        <v>1</v>
      </c>
    </row>
    <row r="470" spans="1:19" x14ac:dyDescent="0.3">
      <c r="A470" s="2" t="s">
        <v>9</v>
      </c>
      <c r="B470" s="2" t="s">
        <v>13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7">
        <v>1</v>
      </c>
      <c r="S470" s="5">
        <v>1</v>
      </c>
    </row>
    <row r="471" spans="1:19" x14ac:dyDescent="0.3">
      <c r="A471" s="2" t="s">
        <v>11</v>
      </c>
      <c r="B471" s="2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7">
        <v>0</v>
      </c>
      <c r="S471" s="5">
        <v>1</v>
      </c>
    </row>
    <row r="472" spans="1:19" x14ac:dyDescent="0.3">
      <c r="A472" s="2" t="s">
        <v>10</v>
      </c>
      <c r="B472" s="2" t="s">
        <v>13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7">
        <v>0</v>
      </c>
      <c r="S472" s="5">
        <v>1</v>
      </c>
    </row>
    <row r="473" spans="1:19" x14ac:dyDescent="0.3">
      <c r="A473" s="2" t="s">
        <v>11</v>
      </c>
      <c r="B473" s="2" t="s">
        <v>14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7">
        <v>0</v>
      </c>
      <c r="S473" s="5">
        <v>1</v>
      </c>
    </row>
    <row r="474" spans="1:19" x14ac:dyDescent="0.3">
      <c r="A474" s="2" t="s">
        <v>11</v>
      </c>
      <c r="B474" s="2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7">
        <v>0</v>
      </c>
      <c r="S474" s="5">
        <v>1</v>
      </c>
    </row>
    <row r="475" spans="1:19" x14ac:dyDescent="0.3">
      <c r="A475" s="2" t="s">
        <v>9</v>
      </c>
      <c r="B475" s="2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7">
        <v>0</v>
      </c>
      <c r="S475" s="5">
        <v>1</v>
      </c>
    </row>
    <row r="476" spans="1:19" x14ac:dyDescent="0.3">
      <c r="A476" s="2" t="s">
        <v>11</v>
      </c>
      <c r="B476" s="2" t="s">
        <v>13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7">
        <v>0</v>
      </c>
      <c r="S476" s="5">
        <v>1</v>
      </c>
    </row>
    <row r="477" spans="1:19" x14ac:dyDescent="0.3">
      <c r="A477" s="2" t="s">
        <v>11</v>
      </c>
      <c r="B477" s="2" t="s">
        <v>14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7">
        <v>0</v>
      </c>
      <c r="S477" s="5">
        <v>1</v>
      </c>
    </row>
    <row r="478" spans="1:19" x14ac:dyDescent="0.3">
      <c r="A478" s="2" t="s">
        <v>11</v>
      </c>
      <c r="B478" s="2" t="s">
        <v>14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7">
        <v>0</v>
      </c>
      <c r="S478" s="5">
        <v>1</v>
      </c>
    </row>
    <row r="479" spans="1:19" x14ac:dyDescent="0.3">
      <c r="A479" s="2" t="s">
        <v>11</v>
      </c>
      <c r="B479" s="2" t="s">
        <v>13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7">
        <v>0</v>
      </c>
      <c r="S479" s="5">
        <v>1</v>
      </c>
    </row>
    <row r="480" spans="1:19" x14ac:dyDescent="0.3">
      <c r="A480" s="2" t="s">
        <v>11</v>
      </c>
      <c r="B480" s="2" t="s">
        <v>14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7">
        <v>0</v>
      </c>
      <c r="S480" s="5">
        <v>1</v>
      </c>
    </row>
    <row r="481" spans="1:19" x14ac:dyDescent="0.3">
      <c r="A481" s="2" t="s">
        <v>10</v>
      </c>
      <c r="B481" s="2" t="s">
        <v>14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7">
        <v>0</v>
      </c>
      <c r="S481" s="5">
        <v>1</v>
      </c>
    </row>
    <row r="482" spans="1:19" x14ac:dyDescent="0.3">
      <c r="A482" s="2" t="s">
        <v>11</v>
      </c>
      <c r="B482" s="2" t="s">
        <v>14</v>
      </c>
      <c r="C482" s="2">
        <v>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7">
        <v>0</v>
      </c>
      <c r="S482" s="5">
        <v>1</v>
      </c>
    </row>
    <row r="483" spans="1:19" x14ac:dyDescent="0.3">
      <c r="A483" s="2" t="s">
        <v>11</v>
      </c>
      <c r="B483" s="2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7">
        <v>0</v>
      </c>
      <c r="S483" s="5">
        <v>1</v>
      </c>
    </row>
    <row r="484" spans="1:19" x14ac:dyDescent="0.3">
      <c r="A484" s="2" t="s">
        <v>11</v>
      </c>
      <c r="B484" s="2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7">
        <v>0</v>
      </c>
      <c r="S484" s="5">
        <v>1</v>
      </c>
    </row>
    <row r="485" spans="1:19" x14ac:dyDescent="0.3">
      <c r="A485" s="2" t="s">
        <v>11</v>
      </c>
      <c r="B485" s="2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7">
        <v>0</v>
      </c>
      <c r="S485" s="5">
        <v>1</v>
      </c>
    </row>
    <row r="486" spans="1:19" x14ac:dyDescent="0.3">
      <c r="A486" s="2" t="s">
        <v>9</v>
      </c>
      <c r="B486" s="2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7">
        <v>0</v>
      </c>
      <c r="S486" s="5">
        <v>1</v>
      </c>
    </row>
    <row r="487" spans="1:19" x14ac:dyDescent="0.3">
      <c r="A487" s="2" t="s">
        <v>11</v>
      </c>
      <c r="B487" s="2" t="s">
        <v>15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7">
        <v>1</v>
      </c>
      <c r="S487" s="5">
        <v>1</v>
      </c>
    </row>
    <row r="488" spans="1:19" x14ac:dyDescent="0.3">
      <c r="A488" s="2" t="s">
        <v>11</v>
      </c>
      <c r="B488" s="2" t="s">
        <v>14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7">
        <v>0</v>
      </c>
      <c r="S488" s="5">
        <v>1</v>
      </c>
    </row>
    <row r="489" spans="1:19" x14ac:dyDescent="0.3">
      <c r="A489" s="2" t="s">
        <v>9</v>
      </c>
      <c r="B489" s="2" t="s">
        <v>14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7">
        <v>0</v>
      </c>
      <c r="S489" s="5">
        <v>1</v>
      </c>
    </row>
    <row r="490" spans="1:19" x14ac:dyDescent="0.3">
      <c r="A490" s="2" t="s">
        <v>11</v>
      </c>
      <c r="B490" s="2" t="s">
        <v>14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7">
        <v>0</v>
      </c>
      <c r="S490" s="5">
        <v>1</v>
      </c>
    </row>
    <row r="491" spans="1:19" x14ac:dyDescent="0.3">
      <c r="A491" s="2" t="s">
        <v>11</v>
      </c>
      <c r="B491" s="2" t="s">
        <v>13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7">
        <v>0</v>
      </c>
      <c r="S491" s="5">
        <v>1</v>
      </c>
    </row>
    <row r="492" spans="1:19" x14ac:dyDescent="0.3">
      <c r="A492" s="2" t="s">
        <v>11</v>
      </c>
      <c r="B492" s="2" t="s">
        <v>14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7">
        <v>0</v>
      </c>
      <c r="S492" s="5">
        <v>1</v>
      </c>
    </row>
    <row r="493" spans="1:19" x14ac:dyDescent="0.3">
      <c r="A493" s="2" t="s">
        <v>9</v>
      </c>
      <c r="B493" s="2" t="s">
        <v>13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7">
        <v>0</v>
      </c>
      <c r="S493" s="5">
        <v>1</v>
      </c>
    </row>
    <row r="494" spans="1:19" x14ac:dyDescent="0.3">
      <c r="A494" s="2" t="s">
        <v>11</v>
      </c>
      <c r="B494" s="2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7">
        <v>0</v>
      </c>
      <c r="S494" s="5">
        <v>1</v>
      </c>
    </row>
    <row r="495" spans="1:19" x14ac:dyDescent="0.3">
      <c r="A495" s="2" t="s">
        <v>9</v>
      </c>
      <c r="B495" s="2" t="s">
        <v>13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7">
        <v>0</v>
      </c>
      <c r="S495" s="5">
        <v>1</v>
      </c>
    </row>
    <row r="496" spans="1:19" x14ac:dyDescent="0.3">
      <c r="A496" s="2" t="s">
        <v>11</v>
      </c>
      <c r="B496" s="2" t="s">
        <v>13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7">
        <v>1</v>
      </c>
      <c r="S496" s="5">
        <v>1</v>
      </c>
    </row>
    <row r="497" spans="1:19" x14ac:dyDescent="0.3">
      <c r="A497" s="2" t="s">
        <v>9</v>
      </c>
      <c r="B497" s="2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7">
        <v>0</v>
      </c>
      <c r="S497" s="5">
        <v>1</v>
      </c>
    </row>
    <row r="498" spans="1:19" x14ac:dyDescent="0.3">
      <c r="A498" s="2" t="s">
        <v>11</v>
      </c>
      <c r="B498" s="2" t="s">
        <v>15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7">
        <v>0</v>
      </c>
      <c r="S498" s="5">
        <v>1</v>
      </c>
    </row>
    <row r="499" spans="1:19" x14ac:dyDescent="0.3">
      <c r="A499" s="2" t="s">
        <v>9</v>
      </c>
      <c r="B499" s="2" t="s">
        <v>14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7">
        <v>0</v>
      </c>
      <c r="S499" s="5">
        <v>1</v>
      </c>
    </row>
    <row r="500" spans="1:19" x14ac:dyDescent="0.3">
      <c r="A500" s="2" t="s">
        <v>11</v>
      </c>
      <c r="B500" s="2" t="s">
        <v>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7">
        <v>0</v>
      </c>
      <c r="S500" s="5">
        <v>1</v>
      </c>
    </row>
    <row r="501" spans="1:19" x14ac:dyDescent="0.3">
      <c r="A501" s="2" t="s">
        <v>9</v>
      </c>
      <c r="B501" s="2" t="s">
        <v>14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7">
        <v>0</v>
      </c>
      <c r="S501" s="5">
        <v>1</v>
      </c>
    </row>
    <row r="502" spans="1:19" x14ac:dyDescent="0.3">
      <c r="A502" s="2" t="s">
        <v>9</v>
      </c>
      <c r="B502" s="2" t="s">
        <v>13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7">
        <v>1</v>
      </c>
      <c r="S502" s="5">
        <v>0</v>
      </c>
    </row>
    <row r="503" spans="1:19" x14ac:dyDescent="0.3">
      <c r="A503" s="2" t="s">
        <v>11</v>
      </c>
      <c r="B503" s="2" t="s">
        <v>14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7">
        <v>0</v>
      </c>
      <c r="S503" s="5">
        <v>0</v>
      </c>
    </row>
    <row r="504" spans="1:19" x14ac:dyDescent="0.3">
      <c r="A504" s="2" t="s">
        <v>9</v>
      </c>
      <c r="B504" s="2" t="s">
        <v>13</v>
      </c>
      <c r="C504" s="2">
        <v>0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7">
        <v>0</v>
      </c>
      <c r="S504" s="5">
        <v>0</v>
      </c>
    </row>
    <row r="505" spans="1:19" x14ac:dyDescent="0.3">
      <c r="A505" s="2" t="s">
        <v>9</v>
      </c>
      <c r="B505" s="2" t="s">
        <v>13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7">
        <v>0</v>
      </c>
      <c r="S505" s="5">
        <v>0</v>
      </c>
    </row>
    <row r="506" spans="1:19" x14ac:dyDescent="0.3">
      <c r="A506" s="2" t="s">
        <v>11</v>
      </c>
      <c r="B506" s="2" t="s">
        <v>15</v>
      </c>
      <c r="C506" s="2">
        <v>0</v>
      </c>
      <c r="D506" s="2">
        <v>1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7">
        <v>0</v>
      </c>
      <c r="S506" s="5">
        <v>0</v>
      </c>
    </row>
    <row r="507" spans="1:19" x14ac:dyDescent="0.3">
      <c r="A507" s="2" t="s">
        <v>9</v>
      </c>
      <c r="B507" s="2" t="s">
        <v>13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7">
        <v>1</v>
      </c>
      <c r="S507" s="5">
        <v>0</v>
      </c>
    </row>
    <row r="508" spans="1:19" x14ac:dyDescent="0.3">
      <c r="A508" s="2" t="s">
        <v>9</v>
      </c>
      <c r="B508" s="2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7">
        <v>0</v>
      </c>
      <c r="S508" s="5">
        <v>0</v>
      </c>
    </row>
    <row r="509" spans="1:19" x14ac:dyDescent="0.3">
      <c r="A509" s="2" t="s">
        <v>9</v>
      </c>
      <c r="B509" s="2" t="s">
        <v>13</v>
      </c>
      <c r="C509" s="2">
        <v>0</v>
      </c>
      <c r="D509" s="2">
        <v>1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7">
        <v>0</v>
      </c>
      <c r="S509" s="5">
        <v>0</v>
      </c>
    </row>
    <row r="510" spans="1:19" x14ac:dyDescent="0.3">
      <c r="A510" s="2" t="s">
        <v>11</v>
      </c>
      <c r="B510" s="2" t="s">
        <v>13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7">
        <v>0</v>
      </c>
      <c r="S510" s="5">
        <v>0</v>
      </c>
    </row>
    <row r="511" spans="1:19" x14ac:dyDescent="0.3">
      <c r="A511" s="2" t="s">
        <v>9</v>
      </c>
      <c r="B511" s="2" t="s">
        <v>14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7">
        <v>0</v>
      </c>
      <c r="S511" s="5">
        <v>0</v>
      </c>
    </row>
    <row r="512" spans="1:19" x14ac:dyDescent="0.3">
      <c r="A512" s="2" t="s">
        <v>11</v>
      </c>
      <c r="B512" s="2" t="s">
        <v>13</v>
      </c>
      <c r="C512" s="2">
        <v>0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7">
        <v>1</v>
      </c>
      <c r="S512" s="5">
        <v>0</v>
      </c>
    </row>
    <row r="513" spans="1:19" x14ac:dyDescent="0.3">
      <c r="A513" s="2" t="s">
        <v>9</v>
      </c>
      <c r="B513" s="2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7">
        <v>0</v>
      </c>
      <c r="S513" s="5">
        <v>0</v>
      </c>
    </row>
    <row r="514" spans="1:19" x14ac:dyDescent="0.3">
      <c r="A514" s="2" t="s">
        <v>9</v>
      </c>
      <c r="B514" s="2" t="s">
        <v>14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7">
        <v>0</v>
      </c>
      <c r="S514" s="5">
        <v>0</v>
      </c>
    </row>
    <row r="515" spans="1:19" x14ac:dyDescent="0.3">
      <c r="A515" s="2" t="s">
        <v>9</v>
      </c>
      <c r="B515" s="2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7">
        <v>0</v>
      </c>
      <c r="S515" s="5">
        <v>0</v>
      </c>
    </row>
    <row r="516" spans="1:19" x14ac:dyDescent="0.3">
      <c r="A516" s="2" t="s">
        <v>9</v>
      </c>
      <c r="B516" s="2" t="s">
        <v>14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7">
        <v>0</v>
      </c>
      <c r="S516" s="5">
        <v>0</v>
      </c>
    </row>
    <row r="517" spans="1:19" x14ac:dyDescent="0.3">
      <c r="A517" s="2" t="s">
        <v>9</v>
      </c>
      <c r="B517" s="2" t="s">
        <v>14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7">
        <v>0</v>
      </c>
      <c r="S517" s="5">
        <v>0</v>
      </c>
    </row>
    <row r="518" spans="1:19" x14ac:dyDescent="0.3">
      <c r="A518" s="2" t="s">
        <v>11</v>
      </c>
      <c r="B518" s="2" t="s">
        <v>14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7">
        <v>0</v>
      </c>
      <c r="S518" s="5">
        <v>0</v>
      </c>
    </row>
    <row r="519" spans="1:19" x14ac:dyDescent="0.3">
      <c r="A519" s="2" t="s">
        <v>11</v>
      </c>
      <c r="B519" s="2" t="s">
        <v>15</v>
      </c>
      <c r="C519" s="2">
        <v>0</v>
      </c>
      <c r="D519" s="2">
        <v>1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7">
        <v>0</v>
      </c>
      <c r="S519" s="5">
        <v>0</v>
      </c>
    </row>
    <row r="520" spans="1:19" x14ac:dyDescent="0.3">
      <c r="A520" s="2" t="s">
        <v>11</v>
      </c>
      <c r="B520" s="2" t="s">
        <v>13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7">
        <v>0</v>
      </c>
      <c r="S520" s="5">
        <v>0</v>
      </c>
    </row>
    <row r="521" spans="1:19" x14ac:dyDescent="0.3">
      <c r="A521" s="2" t="s">
        <v>9</v>
      </c>
      <c r="B521" s="2" t="s">
        <v>14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7">
        <v>0</v>
      </c>
      <c r="S521" s="5">
        <v>0</v>
      </c>
    </row>
    <row r="522" spans="1:19" x14ac:dyDescent="0.3">
      <c r="A522" s="2" t="s">
        <v>11</v>
      </c>
      <c r="B522" s="2" t="s">
        <v>14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7">
        <v>0</v>
      </c>
      <c r="S522" s="5">
        <v>0</v>
      </c>
    </row>
    <row r="523" spans="1:19" x14ac:dyDescent="0.3">
      <c r="A523" s="2" t="s">
        <v>11</v>
      </c>
      <c r="B523" s="2" t="s">
        <v>13</v>
      </c>
      <c r="C523" s="2">
        <v>0</v>
      </c>
      <c r="D523" s="2">
        <v>1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7">
        <v>0</v>
      </c>
      <c r="S523" s="5">
        <v>0</v>
      </c>
    </row>
    <row r="524" spans="1:19" x14ac:dyDescent="0.3">
      <c r="A524" s="2" t="s">
        <v>9</v>
      </c>
      <c r="B524" s="2" t="s">
        <v>13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7">
        <v>0</v>
      </c>
      <c r="S524" s="5">
        <v>0</v>
      </c>
    </row>
    <row r="525" spans="1:19" x14ac:dyDescent="0.3">
      <c r="A525" s="2" t="s">
        <v>11</v>
      </c>
      <c r="B525" s="2" t="s">
        <v>14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7">
        <v>0</v>
      </c>
      <c r="S525" s="5">
        <v>0</v>
      </c>
    </row>
    <row r="526" spans="1:19" x14ac:dyDescent="0.3">
      <c r="A526" s="2" t="s">
        <v>11</v>
      </c>
      <c r="B526" s="2" t="s">
        <v>13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7">
        <v>0</v>
      </c>
      <c r="S526" s="5">
        <v>0</v>
      </c>
    </row>
    <row r="527" spans="1:19" x14ac:dyDescent="0.3">
      <c r="A527" s="2" t="s">
        <v>11</v>
      </c>
      <c r="B527" s="2" t="s">
        <v>13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7">
        <v>0</v>
      </c>
      <c r="S527" s="5">
        <v>0</v>
      </c>
    </row>
    <row r="528" spans="1:19" x14ac:dyDescent="0.3">
      <c r="A528" s="2" t="s">
        <v>11</v>
      </c>
      <c r="B528" s="2" t="s">
        <v>13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7">
        <v>0</v>
      </c>
      <c r="S528" s="5">
        <v>0</v>
      </c>
    </row>
    <row r="529" spans="1:19" x14ac:dyDescent="0.3">
      <c r="A529" s="2" t="s">
        <v>9</v>
      </c>
      <c r="B529" s="2" t="s">
        <v>13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7">
        <v>0</v>
      </c>
      <c r="S529" s="5">
        <v>0</v>
      </c>
    </row>
    <row r="530" spans="1:19" x14ac:dyDescent="0.3">
      <c r="A530" s="2" t="s">
        <v>9</v>
      </c>
      <c r="B530" s="2" t="s">
        <v>14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7">
        <v>0</v>
      </c>
      <c r="S530" s="5">
        <v>0</v>
      </c>
    </row>
    <row r="531" spans="1:19" x14ac:dyDescent="0.3">
      <c r="A531" s="2" t="s">
        <v>9</v>
      </c>
      <c r="B531" s="2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7">
        <v>0</v>
      </c>
      <c r="S531" s="5">
        <v>0</v>
      </c>
    </row>
    <row r="532" spans="1:19" x14ac:dyDescent="0.3">
      <c r="A532" s="2" t="s">
        <v>11</v>
      </c>
      <c r="B532" s="2" t="s">
        <v>13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7">
        <v>0</v>
      </c>
      <c r="S532" s="5">
        <v>0</v>
      </c>
    </row>
    <row r="533" spans="1:19" x14ac:dyDescent="0.3">
      <c r="A533" s="2" t="s">
        <v>9</v>
      </c>
      <c r="B533" s="2" t="s">
        <v>13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7">
        <v>0</v>
      </c>
      <c r="S533" s="5">
        <v>0</v>
      </c>
    </row>
    <row r="534" spans="1:19" x14ac:dyDescent="0.3">
      <c r="A534" s="2" t="s">
        <v>11</v>
      </c>
      <c r="B534" s="2" t="s">
        <v>13</v>
      </c>
      <c r="C534" s="2">
        <v>0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7">
        <v>0</v>
      </c>
      <c r="S534" s="5">
        <v>0</v>
      </c>
    </row>
    <row r="535" spans="1:19" x14ac:dyDescent="0.3">
      <c r="A535" s="2" t="s">
        <v>9</v>
      </c>
      <c r="B535" s="2" t="s">
        <v>14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7">
        <v>0</v>
      </c>
      <c r="S535" s="5">
        <v>0</v>
      </c>
    </row>
    <row r="536" spans="1:19" x14ac:dyDescent="0.3">
      <c r="A536" s="2" t="s">
        <v>11</v>
      </c>
      <c r="B536" s="2" t="s">
        <v>14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7">
        <v>0</v>
      </c>
      <c r="S536" s="5">
        <v>0</v>
      </c>
    </row>
    <row r="537" spans="1:19" x14ac:dyDescent="0.3">
      <c r="A537" s="2" t="s">
        <v>11</v>
      </c>
      <c r="B537" s="2" t="s">
        <v>13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7">
        <v>0</v>
      </c>
      <c r="S537" s="5">
        <v>0</v>
      </c>
    </row>
    <row r="538" spans="1:19" x14ac:dyDescent="0.3">
      <c r="A538" s="2" t="s">
        <v>11</v>
      </c>
      <c r="B538" s="2" t="s">
        <v>14</v>
      </c>
      <c r="C538" s="2">
        <v>0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7">
        <v>1</v>
      </c>
      <c r="S538" s="5">
        <v>0</v>
      </c>
    </row>
    <row r="539" spans="1:19" x14ac:dyDescent="0.3">
      <c r="A539" s="2" t="s">
        <v>9</v>
      </c>
      <c r="B539" s="2" t="s">
        <v>13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7">
        <v>0</v>
      </c>
      <c r="S539" s="5">
        <v>0</v>
      </c>
    </row>
    <row r="540" spans="1:19" x14ac:dyDescent="0.3">
      <c r="A540" s="2" t="s">
        <v>10</v>
      </c>
      <c r="B540" s="2" t="s">
        <v>13</v>
      </c>
      <c r="C540" s="2">
        <v>0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7">
        <v>0</v>
      </c>
      <c r="S540" s="5">
        <v>0</v>
      </c>
    </row>
    <row r="541" spans="1:19" x14ac:dyDescent="0.3">
      <c r="A541" s="2" t="s">
        <v>11</v>
      </c>
      <c r="B541" s="2" t="s">
        <v>13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7">
        <v>0</v>
      </c>
      <c r="S541" s="5">
        <v>0</v>
      </c>
    </row>
    <row r="542" spans="1:19" x14ac:dyDescent="0.3">
      <c r="A542" s="2" t="s">
        <v>11</v>
      </c>
      <c r="B542" s="2" t="s">
        <v>14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7">
        <v>0</v>
      </c>
      <c r="S542" s="5">
        <v>0</v>
      </c>
    </row>
    <row r="543" spans="1:19" x14ac:dyDescent="0.3">
      <c r="A543" s="2" t="s">
        <v>9</v>
      </c>
      <c r="B543" s="2" t="s">
        <v>14</v>
      </c>
      <c r="C543" s="2">
        <v>0</v>
      </c>
      <c r="D543" s="2">
        <v>1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7">
        <v>0</v>
      </c>
      <c r="S543" s="5">
        <v>0</v>
      </c>
    </row>
    <row r="544" spans="1:19" x14ac:dyDescent="0.3">
      <c r="A544" s="2" t="s">
        <v>11</v>
      </c>
      <c r="B544" s="2" t="s">
        <v>14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7">
        <v>0</v>
      </c>
      <c r="S544" s="5">
        <v>0</v>
      </c>
    </row>
    <row r="545" spans="1:19" x14ac:dyDescent="0.3">
      <c r="A545" s="2" t="s">
        <v>11</v>
      </c>
      <c r="B545" s="2" t="s">
        <v>14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7">
        <v>0</v>
      </c>
      <c r="S545" s="5">
        <v>0</v>
      </c>
    </row>
    <row r="546" spans="1:19" x14ac:dyDescent="0.3">
      <c r="A546" s="2" t="s">
        <v>9</v>
      </c>
      <c r="B546" s="2" t="s">
        <v>13</v>
      </c>
      <c r="C546" s="2">
        <v>0</v>
      </c>
      <c r="D546" s="2">
        <v>1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7">
        <v>0</v>
      </c>
      <c r="S546" s="5">
        <v>0</v>
      </c>
    </row>
    <row r="547" spans="1:19" x14ac:dyDescent="0.3">
      <c r="A547" s="2" t="s">
        <v>9</v>
      </c>
      <c r="B547" s="2" t="s">
        <v>15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7">
        <v>0</v>
      </c>
      <c r="S547" s="5">
        <v>0</v>
      </c>
    </row>
    <row r="548" spans="1:19" x14ac:dyDescent="0.3">
      <c r="A548" s="2" t="s">
        <v>9</v>
      </c>
      <c r="B548" s="2" t="s">
        <v>13</v>
      </c>
      <c r="C548" s="2">
        <v>0</v>
      </c>
      <c r="D548" s="2">
        <v>1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7">
        <v>0</v>
      </c>
      <c r="S548" s="5">
        <v>0</v>
      </c>
    </row>
    <row r="549" spans="1:19" x14ac:dyDescent="0.3">
      <c r="A549" s="2" t="s">
        <v>10</v>
      </c>
      <c r="B549" s="2" t="s">
        <v>13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7">
        <v>1</v>
      </c>
      <c r="S549" s="5">
        <v>0</v>
      </c>
    </row>
    <row r="550" spans="1:19" x14ac:dyDescent="0.3">
      <c r="A550" s="2" t="s">
        <v>9</v>
      </c>
      <c r="B550" s="2" t="s">
        <v>15</v>
      </c>
      <c r="C550" s="2">
        <v>0</v>
      </c>
      <c r="D550" s="2">
        <v>1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7">
        <v>0</v>
      </c>
      <c r="S550" s="5">
        <v>0</v>
      </c>
    </row>
    <row r="551" spans="1:19" x14ac:dyDescent="0.3">
      <c r="A551" s="2" t="s">
        <v>11</v>
      </c>
      <c r="B551" s="2" t="s">
        <v>13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7">
        <v>0</v>
      </c>
      <c r="S551" s="5">
        <v>0</v>
      </c>
    </row>
    <row r="552" spans="1:19" x14ac:dyDescent="0.3">
      <c r="A552" s="2" t="s">
        <v>11</v>
      </c>
      <c r="B552" s="2" t="s">
        <v>13</v>
      </c>
      <c r="C552" s="2">
        <v>0</v>
      </c>
      <c r="D552" s="2">
        <v>0</v>
      </c>
      <c r="E552" s="2">
        <v>1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7">
        <v>0</v>
      </c>
      <c r="S552" s="5">
        <v>0</v>
      </c>
    </row>
    <row r="553" spans="1:19" x14ac:dyDescent="0.3">
      <c r="A553" s="2" t="s">
        <v>11</v>
      </c>
      <c r="B553" s="2" t="s">
        <v>13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7">
        <v>0</v>
      </c>
      <c r="S553" s="5">
        <v>0</v>
      </c>
    </row>
    <row r="554" spans="1:19" x14ac:dyDescent="0.3">
      <c r="A554" s="2" t="s">
        <v>10</v>
      </c>
      <c r="B554" s="2" t="s">
        <v>14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7">
        <v>0</v>
      </c>
      <c r="S554" s="5">
        <v>0</v>
      </c>
    </row>
    <row r="555" spans="1:19" x14ac:dyDescent="0.3">
      <c r="A555" s="2" t="s">
        <v>11</v>
      </c>
      <c r="B555" s="2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7">
        <v>0</v>
      </c>
      <c r="S555" s="5">
        <v>0</v>
      </c>
    </row>
    <row r="556" spans="1:19" x14ac:dyDescent="0.3">
      <c r="A556" s="2" t="s">
        <v>9</v>
      </c>
      <c r="B556" s="2" t="s">
        <v>14</v>
      </c>
      <c r="C556" s="2">
        <v>0</v>
      </c>
      <c r="D556" s="2">
        <v>1</v>
      </c>
      <c r="E556" s="2">
        <v>1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7">
        <v>0</v>
      </c>
      <c r="S556" s="5">
        <v>0</v>
      </c>
    </row>
    <row r="557" spans="1:19" x14ac:dyDescent="0.3">
      <c r="A557" s="2" t="s">
        <v>9</v>
      </c>
      <c r="B557" s="2" t="s">
        <v>14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7">
        <v>0</v>
      </c>
      <c r="S557" s="5">
        <v>0</v>
      </c>
    </row>
    <row r="558" spans="1:19" x14ac:dyDescent="0.3">
      <c r="A558" s="2" t="s">
        <v>9</v>
      </c>
      <c r="B558" s="2" t="s">
        <v>15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7">
        <v>0</v>
      </c>
      <c r="S558" s="5">
        <v>0</v>
      </c>
    </row>
    <row r="559" spans="1:19" x14ac:dyDescent="0.3">
      <c r="A559" s="2" t="s">
        <v>9</v>
      </c>
      <c r="B559" s="2" t="s">
        <v>14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7">
        <v>0</v>
      </c>
      <c r="S559" s="5">
        <v>0</v>
      </c>
    </row>
    <row r="560" spans="1:19" x14ac:dyDescent="0.3">
      <c r="A560" s="2" t="s">
        <v>11</v>
      </c>
      <c r="B560" s="2" t="s">
        <v>13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7">
        <v>0</v>
      </c>
      <c r="S560" s="5">
        <v>0</v>
      </c>
    </row>
    <row r="561" spans="1:19" x14ac:dyDescent="0.3">
      <c r="A561" s="2" t="s">
        <v>9</v>
      </c>
      <c r="B561" s="2" t="s">
        <v>15</v>
      </c>
      <c r="C561" s="2">
        <v>0</v>
      </c>
      <c r="D561" s="2">
        <v>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7">
        <v>0</v>
      </c>
      <c r="S561" s="5">
        <v>0</v>
      </c>
    </row>
    <row r="562" spans="1:19" x14ac:dyDescent="0.3">
      <c r="A562" s="2" t="s">
        <v>10</v>
      </c>
      <c r="B562" s="2" t="s">
        <v>14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7">
        <v>0</v>
      </c>
      <c r="S562" s="5">
        <v>0</v>
      </c>
    </row>
    <row r="563" spans="1:19" x14ac:dyDescent="0.3">
      <c r="A563" s="2" t="s">
        <v>11</v>
      </c>
      <c r="B563" s="2" t="s">
        <v>13</v>
      </c>
      <c r="C563" s="2">
        <v>0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7">
        <v>0</v>
      </c>
      <c r="S563" s="5">
        <v>0</v>
      </c>
    </row>
    <row r="564" spans="1:19" x14ac:dyDescent="0.3">
      <c r="A564" s="2" t="s">
        <v>11</v>
      </c>
      <c r="B564" s="2" t="s">
        <v>14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7">
        <v>0</v>
      </c>
      <c r="S564" s="5">
        <v>0</v>
      </c>
    </row>
    <row r="565" spans="1:19" x14ac:dyDescent="0.3">
      <c r="A565" s="2" t="s">
        <v>9</v>
      </c>
      <c r="B565" s="2" t="s">
        <v>14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7">
        <v>0</v>
      </c>
      <c r="S565" s="5">
        <v>0</v>
      </c>
    </row>
    <row r="566" spans="1:19" x14ac:dyDescent="0.3">
      <c r="A566" s="2" t="s">
        <v>9</v>
      </c>
      <c r="B566" s="2" t="s">
        <v>15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7">
        <v>0</v>
      </c>
      <c r="S566" s="5">
        <v>0</v>
      </c>
    </row>
    <row r="567" spans="1:19" x14ac:dyDescent="0.3">
      <c r="A567" s="2" t="s">
        <v>9</v>
      </c>
      <c r="B567" s="2" t="s">
        <v>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7">
        <v>0</v>
      </c>
      <c r="S567" s="5">
        <v>0</v>
      </c>
    </row>
    <row r="568" spans="1:19" x14ac:dyDescent="0.3">
      <c r="A568" s="2" t="s">
        <v>9</v>
      </c>
      <c r="B568" s="2" t="s">
        <v>14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7">
        <v>0</v>
      </c>
      <c r="S568" s="5">
        <v>0</v>
      </c>
    </row>
    <row r="569" spans="1:19" x14ac:dyDescent="0.3">
      <c r="A569" s="2" t="s">
        <v>11</v>
      </c>
      <c r="B569" s="2" t="s">
        <v>14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7">
        <v>0</v>
      </c>
      <c r="S569" s="5">
        <v>0</v>
      </c>
    </row>
    <row r="570" spans="1:19" x14ac:dyDescent="0.3">
      <c r="A570" s="2" t="s">
        <v>11</v>
      </c>
      <c r="B570" s="2" t="s">
        <v>14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7">
        <v>0</v>
      </c>
      <c r="S570" s="5">
        <v>0</v>
      </c>
    </row>
    <row r="571" spans="1:19" x14ac:dyDescent="0.3">
      <c r="A571" s="2" t="s">
        <v>11</v>
      </c>
      <c r="B571" s="2" t="s">
        <v>14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7">
        <v>0</v>
      </c>
      <c r="S571" s="5">
        <v>0</v>
      </c>
    </row>
    <row r="572" spans="1:19" x14ac:dyDescent="0.3">
      <c r="A572" s="2" t="s">
        <v>11</v>
      </c>
      <c r="B572" s="2" t="s">
        <v>13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7">
        <v>0</v>
      </c>
      <c r="S572" s="5">
        <v>0</v>
      </c>
    </row>
    <row r="573" spans="1:19" x14ac:dyDescent="0.3">
      <c r="A573" s="2" t="s">
        <v>11</v>
      </c>
      <c r="B573" s="2" t="s">
        <v>15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7">
        <v>0</v>
      </c>
      <c r="S573" s="5">
        <v>0</v>
      </c>
    </row>
    <row r="574" spans="1:19" x14ac:dyDescent="0.3">
      <c r="A574" s="2" t="s">
        <v>9</v>
      </c>
      <c r="B574" s="2" t="s">
        <v>14</v>
      </c>
      <c r="C574" s="2">
        <v>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7">
        <v>0</v>
      </c>
      <c r="S574" s="5">
        <v>0</v>
      </c>
    </row>
    <row r="575" spans="1:19" x14ac:dyDescent="0.3">
      <c r="A575" s="2" t="s">
        <v>11</v>
      </c>
      <c r="B575" s="2" t="s">
        <v>13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7">
        <v>0</v>
      </c>
      <c r="S575" s="5">
        <v>0</v>
      </c>
    </row>
    <row r="576" spans="1:19" x14ac:dyDescent="0.3">
      <c r="A576" s="2" t="s">
        <v>9</v>
      </c>
      <c r="B576" s="2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7">
        <v>0</v>
      </c>
      <c r="S576" s="5">
        <v>0</v>
      </c>
    </row>
    <row r="577" spans="1:19" x14ac:dyDescent="0.3">
      <c r="A577" s="2" t="s">
        <v>10</v>
      </c>
      <c r="B577" s="2" t="s">
        <v>14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7">
        <v>0</v>
      </c>
      <c r="S577" s="5">
        <v>0</v>
      </c>
    </row>
    <row r="578" spans="1:19" x14ac:dyDescent="0.3">
      <c r="A578" s="2" t="s">
        <v>11</v>
      </c>
      <c r="B578" s="2" t="s">
        <v>14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7">
        <v>0</v>
      </c>
      <c r="S578" s="5">
        <v>0</v>
      </c>
    </row>
    <row r="579" spans="1:19" x14ac:dyDescent="0.3">
      <c r="A579" s="2" t="s">
        <v>9</v>
      </c>
      <c r="B579" s="2" t="s">
        <v>15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7">
        <v>0</v>
      </c>
      <c r="S579" s="5">
        <v>0</v>
      </c>
    </row>
    <row r="580" spans="1:19" x14ac:dyDescent="0.3">
      <c r="A580" s="2" t="s">
        <v>11</v>
      </c>
      <c r="B580" s="2" t="s">
        <v>14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7">
        <v>0</v>
      </c>
      <c r="S580" s="5">
        <v>0</v>
      </c>
    </row>
    <row r="581" spans="1:19" x14ac:dyDescent="0.3">
      <c r="A581" s="2" t="s">
        <v>9</v>
      </c>
      <c r="B581" s="2" t="s">
        <v>14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7">
        <v>0</v>
      </c>
      <c r="S581" s="5">
        <v>0</v>
      </c>
    </row>
    <row r="582" spans="1:19" x14ac:dyDescent="0.3">
      <c r="A582" s="2" t="s">
        <v>11</v>
      </c>
      <c r="B582" s="2" t="s">
        <v>13</v>
      </c>
      <c r="C582" s="2">
        <v>0</v>
      </c>
      <c r="D582" s="2">
        <v>0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7">
        <v>0</v>
      </c>
      <c r="S582" s="5">
        <v>0</v>
      </c>
    </row>
    <row r="583" spans="1:19" x14ac:dyDescent="0.3">
      <c r="A583" s="2" t="s">
        <v>11</v>
      </c>
      <c r="B583" s="2" t="s">
        <v>14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7">
        <v>1</v>
      </c>
      <c r="S583" s="5">
        <v>0</v>
      </c>
    </row>
    <row r="584" spans="1:19" x14ac:dyDescent="0.3">
      <c r="A584" s="2" t="s">
        <v>9</v>
      </c>
      <c r="B584" s="2" t="s">
        <v>14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1</v>
      </c>
      <c r="O584" s="2">
        <v>0</v>
      </c>
      <c r="P584" s="2">
        <v>0</v>
      </c>
      <c r="Q584" s="7">
        <v>0</v>
      </c>
      <c r="S584" s="5">
        <v>0</v>
      </c>
    </row>
    <row r="585" spans="1:19" x14ac:dyDescent="0.3">
      <c r="A585" s="2" t="s">
        <v>11</v>
      </c>
      <c r="B585" s="2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7">
        <v>0</v>
      </c>
      <c r="S585" s="5">
        <v>0</v>
      </c>
    </row>
    <row r="586" spans="1:19" x14ac:dyDescent="0.3">
      <c r="A586" s="2" t="s">
        <v>11</v>
      </c>
      <c r="B586" s="2" t="s">
        <v>15</v>
      </c>
      <c r="C586" s="2">
        <v>0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7">
        <v>0</v>
      </c>
      <c r="S586" s="5">
        <v>0</v>
      </c>
    </row>
    <row r="587" spans="1:19" x14ac:dyDescent="0.3">
      <c r="A587" s="2" t="s">
        <v>11</v>
      </c>
      <c r="B587" s="2" t="s">
        <v>13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7">
        <v>0</v>
      </c>
      <c r="S587" s="5">
        <v>0</v>
      </c>
    </row>
    <row r="588" spans="1:19" x14ac:dyDescent="0.3">
      <c r="A588" s="2" t="s">
        <v>9</v>
      </c>
      <c r="B588" s="2" t="s">
        <v>14</v>
      </c>
      <c r="C588" s="2">
        <v>0</v>
      </c>
      <c r="D588" s="2">
        <v>1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7">
        <v>0</v>
      </c>
      <c r="S588" s="5">
        <v>0</v>
      </c>
    </row>
    <row r="589" spans="1:19" x14ac:dyDescent="0.3">
      <c r="A589" s="2" t="s">
        <v>9</v>
      </c>
      <c r="B589" s="2" t="s">
        <v>14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7">
        <v>0</v>
      </c>
      <c r="S589" s="5">
        <v>0</v>
      </c>
    </row>
    <row r="590" spans="1:19" x14ac:dyDescent="0.3">
      <c r="A590" s="2" t="s">
        <v>11</v>
      </c>
      <c r="B590" s="2" t="s">
        <v>14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7">
        <v>0</v>
      </c>
      <c r="S590" s="5">
        <v>0</v>
      </c>
    </row>
    <row r="591" spans="1:19" x14ac:dyDescent="0.3">
      <c r="A591" s="2" t="s">
        <v>11</v>
      </c>
      <c r="B591" s="2" t="s">
        <v>13</v>
      </c>
      <c r="C591" s="2">
        <v>0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7">
        <v>0</v>
      </c>
      <c r="S591" s="5">
        <v>0</v>
      </c>
    </row>
    <row r="592" spans="1:19" x14ac:dyDescent="0.3">
      <c r="A592" s="2" t="s">
        <v>11</v>
      </c>
      <c r="B592" s="2" t="s">
        <v>13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7">
        <v>0</v>
      </c>
      <c r="S592" s="5">
        <v>0</v>
      </c>
    </row>
    <row r="593" spans="1:19" x14ac:dyDescent="0.3">
      <c r="A593" s="2" t="s">
        <v>11</v>
      </c>
      <c r="B593" s="2" t="s">
        <v>13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7">
        <v>0</v>
      </c>
      <c r="S593" s="5">
        <v>0</v>
      </c>
    </row>
    <row r="594" spans="1:19" x14ac:dyDescent="0.3">
      <c r="A594" s="2" t="s">
        <v>9</v>
      </c>
      <c r="B594" s="2" t="s">
        <v>13</v>
      </c>
      <c r="C594" s="2">
        <v>0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7">
        <v>0</v>
      </c>
      <c r="S594" s="5">
        <v>0</v>
      </c>
    </row>
    <row r="595" spans="1:19" x14ac:dyDescent="0.3">
      <c r="A595" s="2" t="s">
        <v>11</v>
      </c>
      <c r="B595" s="2" t="s">
        <v>14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7">
        <v>0</v>
      </c>
      <c r="S595" s="5">
        <v>0</v>
      </c>
    </row>
    <row r="596" spans="1:19" x14ac:dyDescent="0.3">
      <c r="A596" s="2" t="s">
        <v>9</v>
      </c>
      <c r="B596" s="2" t="s">
        <v>14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7">
        <v>0</v>
      </c>
      <c r="S596" s="5">
        <v>0</v>
      </c>
    </row>
    <row r="597" spans="1:19" x14ac:dyDescent="0.3">
      <c r="A597" s="2" t="s">
        <v>9</v>
      </c>
      <c r="B597" s="2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7">
        <v>0</v>
      </c>
      <c r="S597" s="5">
        <v>0</v>
      </c>
    </row>
    <row r="598" spans="1:19" x14ac:dyDescent="0.3">
      <c r="A598" s="2" t="s">
        <v>11</v>
      </c>
      <c r="B598" s="2" t="s">
        <v>14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7">
        <v>0</v>
      </c>
      <c r="S598" s="5">
        <v>0</v>
      </c>
    </row>
    <row r="599" spans="1:19" x14ac:dyDescent="0.3">
      <c r="A599" s="2" t="s">
        <v>11</v>
      </c>
      <c r="B599" s="2" t="s">
        <v>13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7">
        <v>0</v>
      </c>
      <c r="S599" s="5">
        <v>0</v>
      </c>
    </row>
    <row r="600" spans="1:19" x14ac:dyDescent="0.3">
      <c r="A600" s="2" t="s">
        <v>11</v>
      </c>
      <c r="B600" s="2" t="s">
        <v>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7">
        <v>0</v>
      </c>
      <c r="S600" s="5">
        <v>0</v>
      </c>
    </row>
    <row r="601" spans="1:19" x14ac:dyDescent="0.3">
      <c r="A601" s="2" t="s">
        <v>9</v>
      </c>
      <c r="B601" s="2" t="s">
        <v>13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7">
        <v>0</v>
      </c>
      <c r="S601" s="5">
        <v>0</v>
      </c>
    </row>
    <row r="602" spans="1:19" x14ac:dyDescent="0.3">
      <c r="A602" s="2" t="s">
        <v>9</v>
      </c>
      <c r="B602" s="2" t="s">
        <v>13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7">
        <v>0</v>
      </c>
      <c r="S602" s="5">
        <v>0</v>
      </c>
    </row>
    <row r="603" spans="1:19" x14ac:dyDescent="0.3">
      <c r="A603" s="2" t="s">
        <v>11</v>
      </c>
      <c r="B603" s="2" t="s">
        <v>14</v>
      </c>
      <c r="C603" s="2">
        <v>0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7">
        <v>0</v>
      </c>
      <c r="S603" s="5">
        <v>0</v>
      </c>
    </row>
    <row r="604" spans="1:19" x14ac:dyDescent="0.3">
      <c r="A604" s="2" t="s">
        <v>11</v>
      </c>
      <c r="B604" s="2" t="s">
        <v>13</v>
      </c>
      <c r="C604" s="2">
        <v>0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7">
        <v>0</v>
      </c>
      <c r="S604" s="5">
        <v>0</v>
      </c>
    </row>
    <row r="605" spans="1:19" x14ac:dyDescent="0.3">
      <c r="A605" s="2" t="s">
        <v>9</v>
      </c>
      <c r="B605" s="2" t="s">
        <v>13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7">
        <v>0</v>
      </c>
      <c r="S605" s="5">
        <v>0</v>
      </c>
    </row>
    <row r="606" spans="1:19" x14ac:dyDescent="0.3">
      <c r="A606" s="2" t="s">
        <v>11</v>
      </c>
      <c r="B606" s="2" t="s">
        <v>14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7">
        <v>0</v>
      </c>
      <c r="S606" s="5">
        <v>0</v>
      </c>
    </row>
    <row r="607" spans="1:19" x14ac:dyDescent="0.3">
      <c r="A607" s="2" t="s">
        <v>9</v>
      </c>
      <c r="B607" s="2" t="s">
        <v>15</v>
      </c>
      <c r="C607" s="2">
        <v>0</v>
      </c>
      <c r="D607" s="2">
        <v>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7">
        <v>0</v>
      </c>
      <c r="S607" s="5">
        <v>0</v>
      </c>
    </row>
    <row r="608" spans="1:19" x14ac:dyDescent="0.3">
      <c r="A608" s="2" t="s">
        <v>9</v>
      </c>
      <c r="B608" s="2" t="s">
        <v>14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7">
        <v>0</v>
      </c>
      <c r="S608" s="5">
        <v>0</v>
      </c>
    </row>
    <row r="609" spans="1:19" x14ac:dyDescent="0.3">
      <c r="A609" s="2" t="s">
        <v>9</v>
      </c>
      <c r="B609" s="2" t="s">
        <v>13</v>
      </c>
      <c r="C609" s="2">
        <v>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7">
        <v>0</v>
      </c>
      <c r="S609" s="5">
        <v>0</v>
      </c>
    </row>
    <row r="610" spans="1:19" x14ac:dyDescent="0.3">
      <c r="A610" s="2" t="s">
        <v>11</v>
      </c>
      <c r="B610" s="2" t="s">
        <v>14</v>
      </c>
      <c r="C610" s="2">
        <v>0</v>
      </c>
      <c r="D610" s="2">
        <v>1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7">
        <v>0</v>
      </c>
      <c r="S610" s="5">
        <v>0</v>
      </c>
    </row>
    <row r="611" spans="1:19" x14ac:dyDescent="0.3">
      <c r="A611" s="2" t="s">
        <v>9</v>
      </c>
      <c r="B611" s="2" t="s">
        <v>14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7">
        <v>0</v>
      </c>
      <c r="S611" s="5">
        <v>0</v>
      </c>
    </row>
    <row r="612" spans="1:19" x14ac:dyDescent="0.3">
      <c r="A612" s="2" t="s">
        <v>9</v>
      </c>
      <c r="B612" s="2" t="s">
        <v>13</v>
      </c>
      <c r="C612" s="2">
        <v>0</v>
      </c>
      <c r="D612" s="2">
        <v>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7">
        <v>0</v>
      </c>
      <c r="S612" s="5">
        <v>0</v>
      </c>
    </row>
    <row r="613" spans="1:19" x14ac:dyDescent="0.3">
      <c r="A613" s="2" t="s">
        <v>11</v>
      </c>
      <c r="B613" s="2" t="s">
        <v>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7">
        <v>0</v>
      </c>
      <c r="S613" s="5">
        <v>0</v>
      </c>
    </row>
    <row r="614" spans="1:19" x14ac:dyDescent="0.3">
      <c r="A614" s="2" t="s">
        <v>11</v>
      </c>
      <c r="B614" s="2" t="s">
        <v>13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7">
        <v>0</v>
      </c>
      <c r="S614" s="5">
        <v>0</v>
      </c>
    </row>
    <row r="615" spans="1:19" x14ac:dyDescent="0.3">
      <c r="A615" s="2" t="s">
        <v>9</v>
      </c>
      <c r="B615" s="2" t="s">
        <v>14</v>
      </c>
      <c r="C615" s="2">
        <v>0</v>
      </c>
      <c r="D615" s="2">
        <v>1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7">
        <v>0</v>
      </c>
      <c r="S615" s="5">
        <v>0</v>
      </c>
    </row>
    <row r="616" spans="1:19" x14ac:dyDescent="0.3">
      <c r="A616" s="2" t="s">
        <v>9</v>
      </c>
      <c r="B616" s="2" t="s">
        <v>15</v>
      </c>
      <c r="C616" s="2">
        <v>0</v>
      </c>
      <c r="D616" s="2">
        <v>1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7">
        <v>0</v>
      </c>
      <c r="S616" s="5">
        <v>0</v>
      </c>
    </row>
    <row r="617" spans="1:19" x14ac:dyDescent="0.3">
      <c r="A617" s="2" t="s">
        <v>11</v>
      </c>
      <c r="B617" s="2" t="s">
        <v>13</v>
      </c>
      <c r="C617" s="2">
        <v>0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</v>
      </c>
      <c r="N617" s="2">
        <v>0</v>
      </c>
      <c r="O617" s="2">
        <v>0</v>
      </c>
      <c r="P617" s="2">
        <v>0</v>
      </c>
      <c r="Q617" s="7">
        <v>0</v>
      </c>
      <c r="S617" s="5">
        <v>0</v>
      </c>
    </row>
    <row r="618" spans="1:19" x14ac:dyDescent="0.3">
      <c r="A618" s="2" t="s">
        <v>11</v>
      </c>
      <c r="B618" s="2" t="s">
        <v>13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7">
        <v>0</v>
      </c>
      <c r="S618" s="5">
        <v>0</v>
      </c>
    </row>
    <row r="619" spans="1:19" x14ac:dyDescent="0.3">
      <c r="A619" s="2" t="s">
        <v>9</v>
      </c>
      <c r="B619" s="2" t="s">
        <v>13</v>
      </c>
      <c r="C619" s="2">
        <v>0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7">
        <v>0</v>
      </c>
      <c r="S619" s="5">
        <v>0</v>
      </c>
    </row>
    <row r="620" spans="1:19" x14ac:dyDescent="0.3">
      <c r="A620" s="2" t="s">
        <v>11</v>
      </c>
      <c r="B620" s="2" t="s">
        <v>14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7">
        <v>0</v>
      </c>
      <c r="S620" s="5">
        <v>0</v>
      </c>
    </row>
    <row r="621" spans="1:19" x14ac:dyDescent="0.3">
      <c r="A621" s="2" t="s">
        <v>9</v>
      </c>
      <c r="B621" s="2" t="s">
        <v>14</v>
      </c>
      <c r="C621" s="2">
        <v>0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7">
        <v>0</v>
      </c>
      <c r="S621" s="5">
        <v>0</v>
      </c>
    </row>
    <row r="622" spans="1:19" x14ac:dyDescent="0.3">
      <c r="A622" s="2" t="s">
        <v>11</v>
      </c>
      <c r="B622" s="2" t="s">
        <v>14</v>
      </c>
      <c r="C622" s="2">
        <v>0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7">
        <v>0</v>
      </c>
      <c r="S622" s="5">
        <v>0</v>
      </c>
    </row>
    <row r="623" spans="1:19" x14ac:dyDescent="0.3">
      <c r="A623" s="2" t="s">
        <v>11</v>
      </c>
      <c r="B623" s="2" t="s">
        <v>13</v>
      </c>
      <c r="C623" s="2">
        <v>0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7">
        <v>0</v>
      </c>
      <c r="S623" s="5">
        <v>0</v>
      </c>
    </row>
    <row r="624" spans="1:19" x14ac:dyDescent="0.3">
      <c r="A624" s="2" t="s">
        <v>11</v>
      </c>
      <c r="B624" s="2" t="s">
        <v>13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7">
        <v>0</v>
      </c>
      <c r="S624" s="5">
        <v>0</v>
      </c>
    </row>
    <row r="625" spans="1:19" x14ac:dyDescent="0.3">
      <c r="A625" s="2" t="s">
        <v>9</v>
      </c>
      <c r="B625" s="2" t="s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1</v>
      </c>
      <c r="Q625" s="7">
        <v>0</v>
      </c>
      <c r="S625" s="5">
        <v>0</v>
      </c>
    </row>
    <row r="626" spans="1:19" x14ac:dyDescent="0.3">
      <c r="A626" s="2" t="s">
        <v>11</v>
      </c>
      <c r="B626" s="2" t="s">
        <v>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7">
        <v>0</v>
      </c>
      <c r="S626" s="5">
        <v>0</v>
      </c>
    </row>
    <row r="627" spans="1:19" x14ac:dyDescent="0.3">
      <c r="A627" s="2" t="s">
        <v>9</v>
      </c>
      <c r="B627" s="2" t="s">
        <v>15</v>
      </c>
      <c r="C627" s="2">
        <v>0</v>
      </c>
      <c r="D627" s="2">
        <v>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  <c r="O627" s="2">
        <v>1</v>
      </c>
      <c r="P627" s="2">
        <v>0</v>
      </c>
      <c r="Q627" s="7">
        <v>0</v>
      </c>
      <c r="S627" s="5">
        <v>0</v>
      </c>
    </row>
    <row r="628" spans="1:19" x14ac:dyDescent="0.3">
      <c r="A628" s="2" t="s">
        <v>11</v>
      </c>
      <c r="B628" s="2" t="s">
        <v>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7">
        <v>0</v>
      </c>
      <c r="S628" s="5">
        <v>0</v>
      </c>
    </row>
    <row r="629" spans="1:19" x14ac:dyDescent="0.3">
      <c r="A629" s="2" t="s">
        <v>9</v>
      </c>
      <c r="B629" s="2" t="s">
        <v>13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7">
        <v>0</v>
      </c>
      <c r="S629" s="5">
        <v>0</v>
      </c>
    </row>
    <row r="630" spans="1:19" x14ac:dyDescent="0.3">
      <c r="A630" s="2" t="s">
        <v>9</v>
      </c>
      <c r="B630" s="2" t="s">
        <v>13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7">
        <v>0</v>
      </c>
      <c r="S630" s="5">
        <v>0</v>
      </c>
    </row>
    <row r="631" spans="1:19" x14ac:dyDescent="0.3">
      <c r="A631" s="2" t="s">
        <v>11</v>
      </c>
      <c r="B631" s="2" t="s">
        <v>13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7">
        <v>0</v>
      </c>
      <c r="S631" s="5">
        <v>0</v>
      </c>
    </row>
    <row r="632" spans="1:19" x14ac:dyDescent="0.3">
      <c r="A632" s="2" t="s">
        <v>9</v>
      </c>
      <c r="B632" s="2" t="s">
        <v>13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7">
        <v>0</v>
      </c>
      <c r="S632" s="5">
        <v>0</v>
      </c>
    </row>
    <row r="633" spans="1:19" x14ac:dyDescent="0.3">
      <c r="A633" s="2" t="s">
        <v>9</v>
      </c>
      <c r="B633" s="2" t="s">
        <v>14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7">
        <v>0</v>
      </c>
      <c r="S633" s="5">
        <v>0</v>
      </c>
    </row>
    <row r="634" spans="1:19" x14ac:dyDescent="0.3">
      <c r="A634" s="2" t="s">
        <v>9</v>
      </c>
      <c r="B634" s="2" t="s">
        <v>14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7">
        <v>0</v>
      </c>
      <c r="S634" s="5">
        <v>0</v>
      </c>
    </row>
    <row r="635" spans="1:19" x14ac:dyDescent="0.3">
      <c r="A635" s="2" t="s">
        <v>9</v>
      </c>
      <c r="B635" s="2" t="s">
        <v>14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7">
        <v>0</v>
      </c>
      <c r="S635" s="5">
        <v>0</v>
      </c>
    </row>
    <row r="636" spans="1:19" x14ac:dyDescent="0.3">
      <c r="A636" s="2" t="s">
        <v>9</v>
      </c>
      <c r="B636" s="2" t="s">
        <v>13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7">
        <v>0</v>
      </c>
      <c r="S636" s="5">
        <v>0</v>
      </c>
    </row>
    <row r="637" spans="1:19" x14ac:dyDescent="0.3">
      <c r="A637" s="2" t="s">
        <v>11</v>
      </c>
      <c r="B637" s="2" t="s">
        <v>14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7">
        <v>0</v>
      </c>
      <c r="S637" s="5">
        <v>0</v>
      </c>
    </row>
    <row r="638" spans="1:19" x14ac:dyDescent="0.3">
      <c r="A638" s="2" t="s">
        <v>9</v>
      </c>
      <c r="B638" s="2" t="s">
        <v>14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7">
        <v>0</v>
      </c>
      <c r="S638" s="5">
        <v>0</v>
      </c>
    </row>
    <row r="639" spans="1:19" x14ac:dyDescent="0.3">
      <c r="A639" s="2" t="s">
        <v>9</v>
      </c>
      <c r="B639" s="2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7">
        <v>0</v>
      </c>
      <c r="S639" s="5">
        <v>0</v>
      </c>
    </row>
    <row r="640" spans="1:19" x14ac:dyDescent="0.3">
      <c r="A640" s="2" t="s">
        <v>9</v>
      </c>
      <c r="B640" s="2" t="s">
        <v>14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7">
        <v>0</v>
      </c>
      <c r="S640" s="5">
        <v>0</v>
      </c>
    </row>
    <row r="641" spans="1:19" x14ac:dyDescent="0.3">
      <c r="A641" s="2" t="s">
        <v>11</v>
      </c>
      <c r="B641" s="2" t="s">
        <v>13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7">
        <v>0</v>
      </c>
      <c r="S641" s="5">
        <v>0</v>
      </c>
    </row>
    <row r="642" spans="1:19" x14ac:dyDescent="0.3">
      <c r="A642" s="2" t="s">
        <v>11</v>
      </c>
      <c r="B642" s="2" t="s">
        <v>14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7">
        <v>0</v>
      </c>
      <c r="S642" s="5">
        <v>0</v>
      </c>
    </row>
    <row r="643" spans="1:19" x14ac:dyDescent="0.3">
      <c r="A643" s="2" t="s">
        <v>9</v>
      </c>
      <c r="B643" s="2" t="s">
        <v>13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7">
        <v>0</v>
      </c>
      <c r="S643" s="5">
        <v>0</v>
      </c>
    </row>
    <row r="644" spans="1:19" x14ac:dyDescent="0.3">
      <c r="A644" s="2" t="s">
        <v>9</v>
      </c>
      <c r="B644" s="2" t="s">
        <v>13</v>
      </c>
      <c r="C644" s="2">
        <v>0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7">
        <v>0</v>
      </c>
      <c r="S644" s="5">
        <v>0</v>
      </c>
    </row>
    <row r="645" spans="1:19" x14ac:dyDescent="0.3">
      <c r="A645" s="2" t="s">
        <v>11</v>
      </c>
      <c r="B645" s="2" t="s">
        <v>14</v>
      </c>
      <c r="C645" s="2">
        <v>0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7">
        <v>0</v>
      </c>
      <c r="S645" s="5">
        <v>0</v>
      </c>
    </row>
    <row r="646" spans="1:19" x14ac:dyDescent="0.3">
      <c r="A646" s="2" t="s">
        <v>11</v>
      </c>
      <c r="B646" s="2" t="s">
        <v>14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7">
        <v>0</v>
      </c>
      <c r="S646" s="5">
        <v>0</v>
      </c>
    </row>
    <row r="647" spans="1:19" x14ac:dyDescent="0.3">
      <c r="A647" s="2" t="s">
        <v>9</v>
      </c>
      <c r="B647" s="2" t="s">
        <v>13</v>
      </c>
      <c r="C647" s="2">
        <v>0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7">
        <v>0</v>
      </c>
      <c r="S647" s="5">
        <v>0</v>
      </c>
    </row>
    <row r="648" spans="1:19" x14ac:dyDescent="0.3">
      <c r="A648" s="2" t="s">
        <v>9</v>
      </c>
      <c r="B648" s="2" t="s">
        <v>14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1</v>
      </c>
      <c r="Q648" s="7">
        <v>0</v>
      </c>
      <c r="S648" s="5">
        <v>0</v>
      </c>
    </row>
    <row r="649" spans="1:19" x14ac:dyDescent="0.3">
      <c r="A649" s="2" t="s">
        <v>9</v>
      </c>
      <c r="B649" s="2" t="s">
        <v>14</v>
      </c>
      <c r="C649" s="2">
        <v>0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7">
        <v>0</v>
      </c>
      <c r="S649" s="5">
        <v>0</v>
      </c>
    </row>
    <row r="650" spans="1:19" x14ac:dyDescent="0.3">
      <c r="A650" s="2" t="s">
        <v>9</v>
      </c>
      <c r="B650" s="2" t="s">
        <v>14</v>
      </c>
      <c r="C650" s="2">
        <v>0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7">
        <v>0</v>
      </c>
      <c r="S650" s="5">
        <v>0</v>
      </c>
    </row>
    <row r="651" spans="1:19" x14ac:dyDescent="0.3">
      <c r="A651" s="2" t="s">
        <v>9</v>
      </c>
      <c r="B651" s="2" t="s">
        <v>13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7">
        <v>0</v>
      </c>
      <c r="S651" s="5">
        <v>0</v>
      </c>
    </row>
    <row r="652" spans="1:19" x14ac:dyDescent="0.3">
      <c r="A652" s="2" t="s">
        <v>11</v>
      </c>
      <c r="B652" s="2" t="s">
        <v>15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7">
        <v>0</v>
      </c>
      <c r="S652" s="5">
        <v>0</v>
      </c>
    </row>
    <row r="653" spans="1:19" x14ac:dyDescent="0.3">
      <c r="A653" s="2" t="s">
        <v>11</v>
      </c>
      <c r="B653" s="2" t="s">
        <v>14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1</v>
      </c>
      <c r="Q653" s="7">
        <v>0</v>
      </c>
      <c r="S653" s="5">
        <v>0</v>
      </c>
    </row>
    <row r="654" spans="1:19" x14ac:dyDescent="0.3">
      <c r="A654" s="2" t="s">
        <v>9</v>
      </c>
      <c r="B654" s="2" t="s">
        <v>13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7">
        <v>0</v>
      </c>
      <c r="S654" s="5">
        <v>0</v>
      </c>
    </row>
    <row r="655" spans="1:19" x14ac:dyDescent="0.3">
      <c r="A655" s="2" t="s">
        <v>11</v>
      </c>
      <c r="B655" s="2" t="s">
        <v>14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7">
        <v>0</v>
      </c>
      <c r="S655" s="5">
        <v>0</v>
      </c>
    </row>
    <row r="656" spans="1:19" x14ac:dyDescent="0.3">
      <c r="A656" s="2" t="s">
        <v>11</v>
      </c>
      <c r="B656" s="2" t="s">
        <v>13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1</v>
      </c>
      <c r="Q656" s="7">
        <v>0</v>
      </c>
      <c r="S656" s="5">
        <v>0</v>
      </c>
    </row>
    <row r="657" spans="1:19" x14ac:dyDescent="0.3">
      <c r="A657" s="2" t="s">
        <v>11</v>
      </c>
      <c r="B657" s="2" t="s">
        <v>14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7">
        <v>0</v>
      </c>
      <c r="S657" s="5">
        <v>0</v>
      </c>
    </row>
    <row r="658" spans="1:19" x14ac:dyDescent="0.3">
      <c r="A658" s="2" t="s">
        <v>9</v>
      </c>
      <c r="B658" s="2" t="s">
        <v>14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7">
        <v>0</v>
      </c>
      <c r="S658" s="5">
        <v>0</v>
      </c>
    </row>
    <row r="659" spans="1:19" x14ac:dyDescent="0.3">
      <c r="A659" s="2" t="s">
        <v>11</v>
      </c>
      <c r="B659" s="2" t="s">
        <v>14</v>
      </c>
      <c r="C659" s="2">
        <v>0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7">
        <v>0</v>
      </c>
      <c r="S659" s="5">
        <v>0</v>
      </c>
    </row>
    <row r="660" spans="1:19" x14ac:dyDescent="0.3">
      <c r="A660" s="2" t="s">
        <v>9</v>
      </c>
      <c r="B660" s="2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7">
        <v>0</v>
      </c>
      <c r="S660" s="5">
        <v>0</v>
      </c>
    </row>
    <row r="661" spans="1:19" x14ac:dyDescent="0.3">
      <c r="A661" s="2" t="s">
        <v>9</v>
      </c>
      <c r="B661" s="2" t="s">
        <v>13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7">
        <v>0</v>
      </c>
      <c r="S661" s="5">
        <v>0</v>
      </c>
    </row>
    <row r="662" spans="1:19" x14ac:dyDescent="0.3">
      <c r="A662" s="2" t="s">
        <v>9</v>
      </c>
      <c r="B662" s="2" t="s">
        <v>14</v>
      </c>
      <c r="C662" s="2">
        <v>0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7">
        <v>0</v>
      </c>
      <c r="S662" s="5">
        <v>0</v>
      </c>
    </row>
    <row r="663" spans="1:19" x14ac:dyDescent="0.3">
      <c r="A663" s="2" t="s">
        <v>9</v>
      </c>
      <c r="B663" s="2" t="s">
        <v>13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7">
        <v>0</v>
      </c>
      <c r="S663" s="5">
        <v>0</v>
      </c>
    </row>
    <row r="664" spans="1:19" x14ac:dyDescent="0.3">
      <c r="A664" s="2" t="s">
        <v>11</v>
      </c>
      <c r="B664" s="2" t="s">
        <v>15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7">
        <v>0</v>
      </c>
      <c r="S664" s="5">
        <v>0</v>
      </c>
    </row>
    <row r="665" spans="1:19" x14ac:dyDescent="0.3">
      <c r="A665" s="2" t="s">
        <v>9</v>
      </c>
      <c r="B665" s="2" t="s">
        <v>14</v>
      </c>
      <c r="C665" s="2">
        <v>0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7">
        <v>0</v>
      </c>
      <c r="S665" s="5">
        <v>0</v>
      </c>
    </row>
    <row r="666" spans="1:19" x14ac:dyDescent="0.3">
      <c r="A666" s="2" t="s">
        <v>11</v>
      </c>
      <c r="B666" s="2" t="s">
        <v>14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1</v>
      </c>
      <c r="Q666" s="7">
        <v>0</v>
      </c>
      <c r="S666" s="5">
        <v>0</v>
      </c>
    </row>
    <row r="667" spans="1:19" x14ac:dyDescent="0.3">
      <c r="A667" s="2" t="s">
        <v>9</v>
      </c>
      <c r="B667" s="2" t="s">
        <v>14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7">
        <v>0</v>
      </c>
      <c r="S667" s="5">
        <v>0</v>
      </c>
    </row>
    <row r="668" spans="1:19" x14ac:dyDescent="0.3">
      <c r="A668" s="2" t="s">
        <v>10</v>
      </c>
      <c r="B668" s="2" t="s">
        <v>13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7">
        <v>0</v>
      </c>
      <c r="S668" s="5">
        <v>0</v>
      </c>
    </row>
    <row r="669" spans="1:19" x14ac:dyDescent="0.3">
      <c r="A669" s="2" t="s">
        <v>10</v>
      </c>
      <c r="B669" s="2" t="s">
        <v>13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7">
        <v>0</v>
      </c>
      <c r="S669" s="5">
        <v>0</v>
      </c>
    </row>
    <row r="670" spans="1:19" x14ac:dyDescent="0.3">
      <c r="A670" s="2" t="s">
        <v>10</v>
      </c>
      <c r="B670" s="2" t="s">
        <v>15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7">
        <v>0</v>
      </c>
      <c r="S670" s="5">
        <v>0</v>
      </c>
    </row>
    <row r="671" spans="1:19" x14ac:dyDescent="0.3">
      <c r="A671" s="2" t="s">
        <v>9</v>
      </c>
      <c r="B671" s="2" t="s">
        <v>14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7">
        <v>0</v>
      </c>
      <c r="S671" s="5">
        <v>0</v>
      </c>
    </row>
    <row r="672" spans="1:19" x14ac:dyDescent="0.3">
      <c r="A672" s="2" t="s">
        <v>9</v>
      </c>
      <c r="B672" s="2" t="s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7">
        <v>0</v>
      </c>
      <c r="S672" s="5">
        <v>0</v>
      </c>
    </row>
    <row r="673" spans="1:19" x14ac:dyDescent="0.3">
      <c r="A673" s="2" t="s">
        <v>11</v>
      </c>
      <c r="B673" s="2" t="s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7">
        <v>0</v>
      </c>
      <c r="S673" s="5">
        <v>0</v>
      </c>
    </row>
    <row r="674" spans="1:19" x14ac:dyDescent="0.3">
      <c r="A674" s="2" t="s">
        <v>11</v>
      </c>
      <c r="B674" s="2" t="s">
        <v>14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7">
        <v>0</v>
      </c>
      <c r="S674" s="5">
        <v>0</v>
      </c>
    </row>
    <row r="675" spans="1:19" x14ac:dyDescent="0.3">
      <c r="A675" s="2" t="s">
        <v>11</v>
      </c>
      <c r="B675" s="2" t="s">
        <v>14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7">
        <v>0</v>
      </c>
      <c r="S675" s="5">
        <v>0</v>
      </c>
    </row>
    <row r="676" spans="1:19" x14ac:dyDescent="0.3">
      <c r="A676" s="2" t="s">
        <v>11</v>
      </c>
      <c r="B676" s="2" t="s">
        <v>14</v>
      </c>
      <c r="C676" s="2">
        <v>0</v>
      </c>
      <c r="D676" s="2">
        <v>0</v>
      </c>
      <c r="E676" s="2">
        <v>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7">
        <v>0</v>
      </c>
      <c r="S676" s="5">
        <v>0</v>
      </c>
    </row>
    <row r="677" spans="1:19" x14ac:dyDescent="0.3">
      <c r="A677" s="2" t="s">
        <v>10</v>
      </c>
      <c r="B677" s="2" t="s">
        <v>13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7">
        <v>0</v>
      </c>
      <c r="S677" s="5">
        <v>0</v>
      </c>
    </row>
    <row r="678" spans="1:19" x14ac:dyDescent="0.3">
      <c r="A678" s="2" t="s">
        <v>11</v>
      </c>
      <c r="B678" s="2" t="s">
        <v>13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7">
        <v>0</v>
      </c>
      <c r="S678" s="5">
        <v>0</v>
      </c>
    </row>
    <row r="679" spans="1:19" x14ac:dyDescent="0.3">
      <c r="A679" s="2" t="s">
        <v>11</v>
      </c>
      <c r="B679" s="2" t="s">
        <v>13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7">
        <v>0</v>
      </c>
      <c r="S679" s="5">
        <v>0</v>
      </c>
    </row>
    <row r="680" spans="1:19" x14ac:dyDescent="0.3">
      <c r="A680" s="2" t="s">
        <v>9</v>
      </c>
      <c r="B680" s="2" t="s">
        <v>13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7">
        <v>0</v>
      </c>
      <c r="S680" s="5">
        <v>0</v>
      </c>
    </row>
    <row r="681" spans="1:19" x14ac:dyDescent="0.3">
      <c r="A681" s="2" t="s">
        <v>11</v>
      </c>
      <c r="B681" s="2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7">
        <v>0</v>
      </c>
      <c r="S681" s="5">
        <v>0</v>
      </c>
    </row>
    <row r="682" spans="1:19" x14ac:dyDescent="0.3">
      <c r="A682" s="2" t="s">
        <v>11</v>
      </c>
      <c r="B682" s="2" t="s">
        <v>14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7">
        <v>0</v>
      </c>
      <c r="S682" s="5">
        <v>0</v>
      </c>
    </row>
    <row r="683" spans="1:19" x14ac:dyDescent="0.3">
      <c r="A683" s="2" t="s">
        <v>9</v>
      </c>
      <c r="B683" s="2" t="s">
        <v>13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7">
        <v>0</v>
      </c>
      <c r="S683" s="5">
        <v>0</v>
      </c>
    </row>
    <row r="684" spans="1:19" x14ac:dyDescent="0.3">
      <c r="A684" s="2" t="s">
        <v>11</v>
      </c>
      <c r="B684" s="2" t="s">
        <v>14</v>
      </c>
      <c r="C684" s="2">
        <v>0</v>
      </c>
      <c r="D684" s="2">
        <v>0</v>
      </c>
      <c r="E684" s="2">
        <v>1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7">
        <v>0</v>
      </c>
      <c r="S684" s="5">
        <v>0</v>
      </c>
    </row>
    <row r="685" spans="1:19" x14ac:dyDescent="0.3">
      <c r="A685" s="2" t="s">
        <v>9</v>
      </c>
      <c r="B685" s="2" t="s">
        <v>13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7">
        <v>0</v>
      </c>
      <c r="S685" s="5">
        <v>0</v>
      </c>
    </row>
    <row r="686" spans="1:19" x14ac:dyDescent="0.3">
      <c r="A686" s="2" t="s">
        <v>10</v>
      </c>
      <c r="B686" s="2" t="s">
        <v>14</v>
      </c>
      <c r="C686" s="2">
        <v>0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7">
        <v>0</v>
      </c>
      <c r="S686" s="5">
        <v>0</v>
      </c>
    </row>
    <row r="687" spans="1:19" x14ac:dyDescent="0.3">
      <c r="A687" s="2" t="s">
        <v>11</v>
      </c>
      <c r="B687" s="2" t="s">
        <v>15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7">
        <v>0</v>
      </c>
      <c r="S687" s="5">
        <v>0</v>
      </c>
    </row>
    <row r="688" spans="1:19" x14ac:dyDescent="0.3">
      <c r="A688" s="2" t="s">
        <v>9</v>
      </c>
      <c r="B688" s="2" t="s">
        <v>14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7">
        <v>0</v>
      </c>
      <c r="S688" s="5">
        <v>0</v>
      </c>
    </row>
    <row r="689" spans="1:19" x14ac:dyDescent="0.3">
      <c r="A689" s="2" t="s">
        <v>9</v>
      </c>
      <c r="B689" s="2" t="s">
        <v>13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7">
        <v>1</v>
      </c>
      <c r="S689" s="5">
        <v>0</v>
      </c>
    </row>
    <row r="690" spans="1:19" x14ac:dyDescent="0.3">
      <c r="A690" s="2" t="s">
        <v>9</v>
      </c>
      <c r="B690" s="2" t="s">
        <v>14</v>
      </c>
      <c r="C690" s="2">
        <v>0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7">
        <v>0</v>
      </c>
      <c r="S690" s="5">
        <v>0</v>
      </c>
    </row>
    <row r="691" spans="1:19" x14ac:dyDescent="0.3">
      <c r="A691" s="2" t="s">
        <v>11</v>
      </c>
      <c r="B691" s="2" t="s">
        <v>14</v>
      </c>
      <c r="C691" s="2">
        <v>0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7">
        <v>0</v>
      </c>
      <c r="S691" s="5">
        <v>0</v>
      </c>
    </row>
    <row r="692" spans="1:19" x14ac:dyDescent="0.3">
      <c r="A692" s="2" t="s">
        <v>11</v>
      </c>
      <c r="B692" s="2" t="s">
        <v>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7">
        <v>0</v>
      </c>
      <c r="S692" s="5">
        <v>0</v>
      </c>
    </row>
    <row r="693" spans="1:19" x14ac:dyDescent="0.3">
      <c r="A693" s="2" t="s">
        <v>11</v>
      </c>
      <c r="B693" s="2" t="s">
        <v>13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7">
        <v>0</v>
      </c>
      <c r="S693" s="5">
        <v>0</v>
      </c>
    </row>
    <row r="694" spans="1:19" x14ac:dyDescent="0.3">
      <c r="A694" s="2" t="s">
        <v>11</v>
      </c>
      <c r="B694" s="2" t="s">
        <v>14</v>
      </c>
      <c r="C694" s="2">
        <v>0</v>
      </c>
      <c r="D694" s="2">
        <v>1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7">
        <v>0</v>
      </c>
      <c r="S694" s="5">
        <v>0</v>
      </c>
    </row>
    <row r="695" spans="1:19" x14ac:dyDescent="0.3">
      <c r="A695" s="2" t="s">
        <v>11</v>
      </c>
      <c r="B695" s="2" t="s">
        <v>14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7">
        <v>0</v>
      </c>
      <c r="S695" s="5">
        <v>0</v>
      </c>
    </row>
    <row r="696" spans="1:19" x14ac:dyDescent="0.3">
      <c r="A696" s="2" t="s">
        <v>10</v>
      </c>
      <c r="B696" s="2" t="s">
        <v>13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7">
        <v>0</v>
      </c>
      <c r="S696" s="5">
        <v>0</v>
      </c>
    </row>
    <row r="697" spans="1:19" x14ac:dyDescent="0.3">
      <c r="A697" s="2" t="s">
        <v>11</v>
      </c>
      <c r="B697" s="2" t="s">
        <v>14</v>
      </c>
      <c r="C697" s="2">
        <v>0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0</v>
      </c>
      <c r="Q697" s="7">
        <v>0</v>
      </c>
      <c r="S697" s="5">
        <v>0</v>
      </c>
    </row>
    <row r="698" spans="1:19" x14ac:dyDescent="0.3">
      <c r="A698" s="2" t="s">
        <v>9</v>
      </c>
      <c r="B698" s="2" t="s">
        <v>14</v>
      </c>
      <c r="C698" s="2">
        <v>0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7">
        <v>0</v>
      </c>
      <c r="S698" s="5">
        <v>0</v>
      </c>
    </row>
    <row r="699" spans="1:19" x14ac:dyDescent="0.3">
      <c r="A699" s="2" t="s">
        <v>11</v>
      </c>
      <c r="B699" s="2" t="s">
        <v>14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7">
        <v>0</v>
      </c>
      <c r="S699" s="5">
        <v>0</v>
      </c>
    </row>
    <row r="700" spans="1:19" x14ac:dyDescent="0.3">
      <c r="A700" s="2" t="s">
        <v>9</v>
      </c>
      <c r="B700" s="2" t="s">
        <v>14</v>
      </c>
      <c r="C700" s="2">
        <v>0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7">
        <v>0</v>
      </c>
      <c r="S700" s="5">
        <v>0</v>
      </c>
    </row>
    <row r="701" spans="1:19" x14ac:dyDescent="0.3">
      <c r="A701" s="2" t="s">
        <v>9</v>
      </c>
      <c r="B701" s="2" t="s">
        <v>14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7">
        <v>0</v>
      </c>
      <c r="S701" s="5">
        <v>0</v>
      </c>
    </row>
    <row r="702" spans="1:19" x14ac:dyDescent="0.3">
      <c r="A702" s="2" t="s">
        <v>11</v>
      </c>
      <c r="B702" s="2" t="s">
        <v>13</v>
      </c>
      <c r="C702" s="2">
        <v>0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7">
        <v>0</v>
      </c>
      <c r="S702" s="5">
        <v>0</v>
      </c>
    </row>
    <row r="703" spans="1:19" x14ac:dyDescent="0.3">
      <c r="A703" s="2" t="s">
        <v>11</v>
      </c>
      <c r="B703" s="2" t="s">
        <v>13</v>
      </c>
      <c r="C703" s="2">
        <v>0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7">
        <v>0</v>
      </c>
      <c r="S703" s="5">
        <v>0</v>
      </c>
    </row>
    <row r="704" spans="1:19" x14ac:dyDescent="0.3">
      <c r="A704" s="2" t="s">
        <v>9</v>
      </c>
      <c r="B704" s="2" t="s">
        <v>13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7">
        <v>0</v>
      </c>
      <c r="S704" s="5">
        <v>0</v>
      </c>
    </row>
    <row r="705" spans="1:19" x14ac:dyDescent="0.3">
      <c r="A705" s="2" t="s">
        <v>11</v>
      </c>
      <c r="B705" s="2" t="s">
        <v>13</v>
      </c>
      <c r="C705" s="2">
        <v>0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7">
        <v>1</v>
      </c>
      <c r="S705" s="5">
        <v>0</v>
      </c>
    </row>
    <row r="706" spans="1:19" x14ac:dyDescent="0.3">
      <c r="A706" s="2" t="s">
        <v>11</v>
      </c>
      <c r="B706" s="2" t="s">
        <v>13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7">
        <v>0</v>
      </c>
      <c r="S706" s="5">
        <v>0</v>
      </c>
    </row>
    <row r="707" spans="1:19" x14ac:dyDescent="0.3">
      <c r="A707" s="2" t="s">
        <v>9</v>
      </c>
      <c r="B707" s="2" t="s">
        <v>13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7">
        <v>0</v>
      </c>
      <c r="S707" s="5">
        <v>0</v>
      </c>
    </row>
    <row r="708" spans="1:19" x14ac:dyDescent="0.3">
      <c r="A708" s="2" t="s">
        <v>10</v>
      </c>
      <c r="B708" s="2" t="s">
        <v>14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7">
        <v>0</v>
      </c>
      <c r="S708" s="5">
        <v>0</v>
      </c>
    </row>
    <row r="709" spans="1:19" x14ac:dyDescent="0.3">
      <c r="A709" s="2" t="s">
        <v>9</v>
      </c>
      <c r="B709" s="2" t="s">
        <v>15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7">
        <v>0</v>
      </c>
      <c r="S709" s="5">
        <v>0</v>
      </c>
    </row>
    <row r="710" spans="1:19" x14ac:dyDescent="0.3">
      <c r="A710" s="2" t="s">
        <v>10</v>
      </c>
      <c r="B710" s="2" t="s">
        <v>13</v>
      </c>
      <c r="C710" s="2">
        <v>0</v>
      </c>
      <c r="D710" s="2">
        <v>1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7">
        <v>0</v>
      </c>
      <c r="S710" s="5">
        <v>0</v>
      </c>
    </row>
    <row r="711" spans="1:19" x14ac:dyDescent="0.3">
      <c r="A711" s="2" t="s">
        <v>9</v>
      </c>
      <c r="B711" s="2" t="s">
        <v>15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7">
        <v>0</v>
      </c>
      <c r="S711" s="5">
        <v>0</v>
      </c>
    </row>
    <row r="712" spans="1:19" x14ac:dyDescent="0.3">
      <c r="A712" s="2" t="s">
        <v>10</v>
      </c>
      <c r="B712" s="2" t="s">
        <v>14</v>
      </c>
      <c r="C712" s="2">
        <v>0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7">
        <v>0</v>
      </c>
      <c r="S712" s="5">
        <v>0</v>
      </c>
    </row>
    <row r="713" spans="1:19" x14ac:dyDescent="0.3">
      <c r="A713" s="2" t="s">
        <v>11</v>
      </c>
      <c r="B713" s="2" t="s">
        <v>15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7">
        <v>0</v>
      </c>
      <c r="S713" s="5">
        <v>0</v>
      </c>
    </row>
    <row r="714" spans="1:19" x14ac:dyDescent="0.3">
      <c r="A714" s="2" t="s">
        <v>11</v>
      </c>
      <c r="B714" s="2" t="s">
        <v>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7">
        <v>0</v>
      </c>
      <c r="S714" s="5">
        <v>0</v>
      </c>
    </row>
    <row r="715" spans="1:19" x14ac:dyDescent="0.3">
      <c r="A715" s="2" t="s">
        <v>9</v>
      </c>
      <c r="B715" s="2" t="s">
        <v>14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7">
        <v>0</v>
      </c>
      <c r="S715" s="5">
        <v>0</v>
      </c>
    </row>
    <row r="716" spans="1:19" x14ac:dyDescent="0.3">
      <c r="A716" s="2" t="s">
        <v>11</v>
      </c>
      <c r="B716" s="2" t="s">
        <v>13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7">
        <v>0</v>
      </c>
      <c r="S716" s="5">
        <v>0</v>
      </c>
    </row>
    <row r="717" spans="1:19" x14ac:dyDescent="0.3">
      <c r="A717" s="2" t="s">
        <v>11</v>
      </c>
      <c r="B717" s="2" t="s">
        <v>13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7">
        <v>0</v>
      </c>
      <c r="S717" s="5">
        <v>0</v>
      </c>
    </row>
    <row r="718" spans="1:19" x14ac:dyDescent="0.3">
      <c r="A718" s="2" t="s">
        <v>9</v>
      </c>
      <c r="B718" s="2" t="s">
        <v>13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7">
        <v>0</v>
      </c>
      <c r="S718" s="5">
        <v>0</v>
      </c>
    </row>
    <row r="719" spans="1:19" x14ac:dyDescent="0.3">
      <c r="A719" s="2" t="s">
        <v>11</v>
      </c>
      <c r="B719" s="2" t="s">
        <v>13</v>
      </c>
      <c r="C719" s="2">
        <v>0</v>
      </c>
      <c r="D719" s="2">
        <v>1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7">
        <v>0</v>
      </c>
      <c r="S719" s="5">
        <v>0</v>
      </c>
    </row>
    <row r="720" spans="1:19" x14ac:dyDescent="0.3">
      <c r="A720" s="2" t="s">
        <v>11</v>
      </c>
      <c r="B720" s="2" t="s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  <c r="Q720" s="7">
        <v>0</v>
      </c>
      <c r="S720" s="5">
        <v>0</v>
      </c>
    </row>
    <row r="721" spans="1:19" x14ac:dyDescent="0.3">
      <c r="A721" s="2" t="s">
        <v>11</v>
      </c>
      <c r="B721" s="2" t="s">
        <v>13</v>
      </c>
      <c r="C721" s="2">
        <v>0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7">
        <v>0</v>
      </c>
      <c r="S721" s="5">
        <v>0</v>
      </c>
    </row>
    <row r="722" spans="1:19" x14ac:dyDescent="0.3">
      <c r="A722" s="2" t="s">
        <v>10</v>
      </c>
      <c r="B722" s="2" t="s">
        <v>14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7">
        <v>0</v>
      </c>
      <c r="S722" s="5">
        <v>0</v>
      </c>
    </row>
    <row r="723" spans="1:19" x14ac:dyDescent="0.3">
      <c r="A723" s="2" t="s">
        <v>11</v>
      </c>
      <c r="B723" s="2" t="s">
        <v>13</v>
      </c>
      <c r="C723" s="2">
        <v>0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7">
        <v>0</v>
      </c>
      <c r="S723" s="5">
        <v>0</v>
      </c>
    </row>
    <row r="724" spans="1:19" x14ac:dyDescent="0.3">
      <c r="A724" s="2" t="s">
        <v>9</v>
      </c>
      <c r="B724" s="2" t="s">
        <v>13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7">
        <v>0</v>
      </c>
      <c r="S724" s="5">
        <v>0</v>
      </c>
    </row>
    <row r="725" spans="1:19" x14ac:dyDescent="0.3">
      <c r="A725" s="2" t="s">
        <v>9</v>
      </c>
      <c r="B725" s="2" t="s">
        <v>13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7">
        <v>0</v>
      </c>
      <c r="S725" s="5">
        <v>0</v>
      </c>
    </row>
    <row r="726" spans="1:19" x14ac:dyDescent="0.3">
      <c r="A726" s="2" t="s">
        <v>9</v>
      </c>
      <c r="B726" s="2" t="s">
        <v>14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7">
        <v>0</v>
      </c>
      <c r="S726" s="5">
        <v>0</v>
      </c>
    </row>
    <row r="727" spans="1:19" x14ac:dyDescent="0.3">
      <c r="A727" s="2" t="s">
        <v>9</v>
      </c>
      <c r="B727" s="2" t="s">
        <v>13</v>
      </c>
      <c r="C727" s="2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7">
        <v>0</v>
      </c>
      <c r="S727" s="5">
        <v>0</v>
      </c>
    </row>
    <row r="728" spans="1:19" x14ac:dyDescent="0.3">
      <c r="A728" s="2" t="s">
        <v>11</v>
      </c>
      <c r="B728" s="2" t="s">
        <v>13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7">
        <v>0</v>
      </c>
      <c r="S728" s="5">
        <v>0</v>
      </c>
    </row>
    <row r="729" spans="1:19" x14ac:dyDescent="0.3">
      <c r="A729" s="2" t="s">
        <v>11</v>
      </c>
      <c r="B729" s="2" t="s">
        <v>15</v>
      </c>
      <c r="C729" s="2">
        <v>0</v>
      </c>
      <c r="D729" s="2">
        <v>1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7">
        <v>0</v>
      </c>
      <c r="S729" s="5">
        <v>0</v>
      </c>
    </row>
    <row r="730" spans="1:19" x14ac:dyDescent="0.3">
      <c r="A730" s="2" t="s">
        <v>11</v>
      </c>
      <c r="B730" s="2" t="s">
        <v>14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N730" s="2">
        <v>0</v>
      </c>
      <c r="O730" s="2">
        <v>0</v>
      </c>
      <c r="P730" s="2">
        <v>0</v>
      </c>
      <c r="Q730" s="7">
        <v>0</v>
      </c>
      <c r="S730" s="5">
        <v>0</v>
      </c>
    </row>
    <row r="731" spans="1:19" x14ac:dyDescent="0.3">
      <c r="A731" s="2" t="s">
        <v>9</v>
      </c>
      <c r="B731" s="2" t="s">
        <v>13</v>
      </c>
      <c r="C731" s="2">
        <v>0</v>
      </c>
      <c r="D731" s="2">
        <v>1</v>
      </c>
      <c r="E731" s="2">
        <v>1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7">
        <v>0</v>
      </c>
      <c r="S731" s="5">
        <v>0</v>
      </c>
    </row>
    <row r="732" spans="1:19" x14ac:dyDescent="0.3">
      <c r="A732" s="2" t="s">
        <v>9</v>
      </c>
      <c r="B732" s="2" t="s">
        <v>13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7">
        <v>0</v>
      </c>
      <c r="S732" s="5">
        <v>0</v>
      </c>
    </row>
    <row r="733" spans="1:19" x14ac:dyDescent="0.3">
      <c r="A733" s="2" t="s">
        <v>11</v>
      </c>
      <c r="B733" s="2" t="s">
        <v>14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7">
        <v>0</v>
      </c>
      <c r="S733" s="5">
        <v>0</v>
      </c>
    </row>
    <row r="734" spans="1:19" x14ac:dyDescent="0.3">
      <c r="A734" s="2" t="s">
        <v>11</v>
      </c>
      <c r="B734" s="2" t="s">
        <v>14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7">
        <v>0</v>
      </c>
      <c r="S734" s="5">
        <v>0</v>
      </c>
    </row>
    <row r="735" spans="1:19" x14ac:dyDescent="0.3">
      <c r="A735" s="2" t="s">
        <v>11</v>
      </c>
      <c r="B735" s="2" t="s">
        <v>13</v>
      </c>
      <c r="C735" s="2">
        <v>0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7">
        <v>0</v>
      </c>
      <c r="S735" s="5">
        <v>0</v>
      </c>
    </row>
    <row r="736" spans="1:19" x14ac:dyDescent="0.3">
      <c r="A736" s="2" t="s">
        <v>11</v>
      </c>
      <c r="B736" s="2" t="s">
        <v>14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7">
        <v>0</v>
      </c>
      <c r="S736" s="5">
        <v>0</v>
      </c>
    </row>
    <row r="737" spans="1:19" x14ac:dyDescent="0.3">
      <c r="A737" s="2" t="s">
        <v>11</v>
      </c>
      <c r="B737" s="2" t="s">
        <v>14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7">
        <v>0</v>
      </c>
      <c r="S737" s="5">
        <v>0</v>
      </c>
    </row>
    <row r="738" spans="1:19" x14ac:dyDescent="0.3">
      <c r="A738" s="2" t="s">
        <v>10</v>
      </c>
      <c r="B738" s="2" t="s">
        <v>13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7">
        <v>0</v>
      </c>
      <c r="S738" s="5">
        <v>0</v>
      </c>
    </row>
    <row r="739" spans="1:19" x14ac:dyDescent="0.3">
      <c r="A739" s="2" t="s">
        <v>9</v>
      </c>
      <c r="B739" s="2" t="s">
        <v>13</v>
      </c>
      <c r="C739" s="2">
        <v>0</v>
      </c>
      <c r="D739" s="2">
        <v>0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7">
        <v>0</v>
      </c>
      <c r="S739" s="5">
        <v>0</v>
      </c>
    </row>
    <row r="740" spans="1:19" x14ac:dyDescent="0.3">
      <c r="A740" s="2" t="s">
        <v>9</v>
      </c>
      <c r="B740" s="2" t="s">
        <v>13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7">
        <v>0</v>
      </c>
      <c r="S740" s="5">
        <v>0</v>
      </c>
    </row>
    <row r="741" spans="1:19" x14ac:dyDescent="0.3">
      <c r="A741" s="2" t="s">
        <v>9</v>
      </c>
      <c r="B741" s="2" t="s">
        <v>13</v>
      </c>
      <c r="C741" s="2">
        <v>0</v>
      </c>
      <c r="D741" s="2">
        <v>0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1</v>
      </c>
      <c r="Q741" s="7">
        <v>0</v>
      </c>
      <c r="S741" s="5">
        <v>0</v>
      </c>
    </row>
    <row r="742" spans="1:19" x14ac:dyDescent="0.3">
      <c r="A742" s="2" t="s">
        <v>11</v>
      </c>
      <c r="B742" s="2" t="s">
        <v>14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7">
        <v>0</v>
      </c>
      <c r="S742" s="5">
        <v>0</v>
      </c>
    </row>
    <row r="743" spans="1:19" x14ac:dyDescent="0.3">
      <c r="A743" s="2" t="s">
        <v>9</v>
      </c>
      <c r="B743" s="2" t="s">
        <v>14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7">
        <v>0</v>
      </c>
      <c r="S743" s="5">
        <v>0</v>
      </c>
    </row>
    <row r="744" spans="1:19" x14ac:dyDescent="0.3">
      <c r="A744" s="2" t="s">
        <v>11</v>
      </c>
      <c r="B744" s="2" t="s">
        <v>13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7">
        <v>0</v>
      </c>
      <c r="S744" s="5">
        <v>0</v>
      </c>
    </row>
    <row r="745" spans="1:19" x14ac:dyDescent="0.3">
      <c r="A745" s="2" t="s">
        <v>11</v>
      </c>
      <c r="B745" s="2" t="s">
        <v>15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7">
        <v>1</v>
      </c>
      <c r="S745" s="5">
        <v>0</v>
      </c>
    </row>
    <row r="746" spans="1:19" x14ac:dyDescent="0.3">
      <c r="A746" s="2" t="s">
        <v>11</v>
      </c>
      <c r="B746" s="2" t="s">
        <v>14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7">
        <v>0</v>
      </c>
      <c r="S746" s="5">
        <v>0</v>
      </c>
    </row>
    <row r="747" spans="1:19" x14ac:dyDescent="0.3">
      <c r="A747" s="2" t="s">
        <v>9</v>
      </c>
      <c r="B747" s="2" t="s">
        <v>13</v>
      </c>
      <c r="C747" s="2">
        <v>0</v>
      </c>
      <c r="D747" s="2">
        <v>1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7">
        <v>0</v>
      </c>
      <c r="S747" s="5">
        <v>0</v>
      </c>
    </row>
    <row r="748" spans="1:19" x14ac:dyDescent="0.3">
      <c r="A748" s="2" t="s">
        <v>9</v>
      </c>
      <c r="B748" s="2" t="s">
        <v>13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7">
        <v>0</v>
      </c>
      <c r="S748" s="5">
        <v>0</v>
      </c>
    </row>
    <row r="749" spans="1:19" x14ac:dyDescent="0.3">
      <c r="A749" s="2" t="s">
        <v>9</v>
      </c>
      <c r="B749" s="2" t="s">
        <v>14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7">
        <v>0</v>
      </c>
      <c r="S749" s="5">
        <v>0</v>
      </c>
    </row>
    <row r="750" spans="1:19" x14ac:dyDescent="0.3">
      <c r="A750" s="2" t="s">
        <v>9</v>
      </c>
      <c r="B750" s="2" t="s">
        <v>15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7">
        <v>0</v>
      </c>
      <c r="S750" s="5">
        <v>0</v>
      </c>
    </row>
    <row r="751" spans="1:19" x14ac:dyDescent="0.3">
      <c r="A751" s="2" t="s">
        <v>11</v>
      </c>
      <c r="B751" s="2" t="s">
        <v>13</v>
      </c>
      <c r="C751" s="2">
        <v>0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7">
        <v>0</v>
      </c>
      <c r="S751" s="5">
        <v>0</v>
      </c>
    </row>
    <row r="752" spans="1:19" x14ac:dyDescent="0.3">
      <c r="A752" s="2" t="s">
        <v>11</v>
      </c>
      <c r="B752" s="2" t="s">
        <v>13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7">
        <v>0</v>
      </c>
      <c r="S752" s="5">
        <v>0</v>
      </c>
    </row>
    <row r="753" spans="1:19" x14ac:dyDescent="0.3">
      <c r="A753" s="2" t="s">
        <v>11</v>
      </c>
      <c r="B753" s="2" t="s">
        <v>14</v>
      </c>
      <c r="C753" s="2">
        <v>0</v>
      </c>
      <c r="D753" s="2">
        <v>1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7">
        <v>0</v>
      </c>
      <c r="S753" s="5">
        <v>0</v>
      </c>
    </row>
    <row r="754" spans="1:19" x14ac:dyDescent="0.3">
      <c r="A754" s="2" t="s">
        <v>9</v>
      </c>
      <c r="B754" s="2" t="s">
        <v>14</v>
      </c>
      <c r="C754" s="2">
        <v>0</v>
      </c>
      <c r="D754" s="2">
        <v>1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7">
        <v>0</v>
      </c>
      <c r="S754" s="5">
        <v>0</v>
      </c>
    </row>
    <row r="755" spans="1:19" x14ac:dyDescent="0.3">
      <c r="A755" s="2" t="s">
        <v>11</v>
      </c>
      <c r="B755" s="2" t="s">
        <v>13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7">
        <v>0</v>
      </c>
      <c r="S755" s="5">
        <v>0</v>
      </c>
    </row>
    <row r="756" spans="1:19" x14ac:dyDescent="0.3">
      <c r="A756" s="2" t="s">
        <v>10</v>
      </c>
      <c r="B756" s="2" t="s">
        <v>13</v>
      </c>
      <c r="C756" s="2">
        <v>0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7">
        <v>0</v>
      </c>
      <c r="S756" s="5">
        <v>0</v>
      </c>
    </row>
    <row r="757" spans="1:19" x14ac:dyDescent="0.3">
      <c r="A757" s="2" t="s">
        <v>11</v>
      </c>
      <c r="B757" s="2" t="s">
        <v>15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7">
        <v>0</v>
      </c>
      <c r="S757" s="5">
        <v>0</v>
      </c>
    </row>
    <row r="758" spans="1:19" x14ac:dyDescent="0.3">
      <c r="A758" s="2" t="s">
        <v>11</v>
      </c>
      <c r="B758" s="2" t="s">
        <v>13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7">
        <v>0</v>
      </c>
      <c r="S758" s="5">
        <v>0</v>
      </c>
    </row>
    <row r="759" spans="1:19" x14ac:dyDescent="0.3">
      <c r="A759" s="2" t="s">
        <v>10</v>
      </c>
      <c r="B759" s="2" t="s">
        <v>14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7">
        <v>0</v>
      </c>
      <c r="S759" s="5">
        <v>0</v>
      </c>
    </row>
    <row r="760" spans="1:19" x14ac:dyDescent="0.3">
      <c r="A760" s="2" t="s">
        <v>9</v>
      </c>
      <c r="B760" s="2" t="s">
        <v>13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7">
        <v>0</v>
      </c>
      <c r="S760" s="5">
        <v>0</v>
      </c>
    </row>
    <row r="761" spans="1:19" x14ac:dyDescent="0.3">
      <c r="A761" s="2" t="s">
        <v>9</v>
      </c>
      <c r="B761" s="2" t="s">
        <v>13</v>
      </c>
      <c r="C761" s="2">
        <v>0</v>
      </c>
      <c r="D761" s="2">
        <v>0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7">
        <v>0</v>
      </c>
      <c r="S761" s="5">
        <v>0</v>
      </c>
    </row>
    <row r="762" spans="1:19" x14ac:dyDescent="0.3">
      <c r="A762" s="2" t="s">
        <v>9</v>
      </c>
      <c r="B762" s="2" t="s">
        <v>14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7">
        <v>0</v>
      </c>
      <c r="S762" s="5">
        <v>0</v>
      </c>
    </row>
    <row r="763" spans="1:19" x14ac:dyDescent="0.3">
      <c r="A763" s="2" t="s">
        <v>9</v>
      </c>
      <c r="B763" s="2" t="s">
        <v>14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7">
        <v>0</v>
      </c>
      <c r="S763" s="5">
        <v>0</v>
      </c>
    </row>
    <row r="764" spans="1:19" x14ac:dyDescent="0.3">
      <c r="A764" s="2" t="s">
        <v>9</v>
      </c>
      <c r="B764" s="2" t="s">
        <v>14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7">
        <v>0</v>
      </c>
      <c r="S764" s="5">
        <v>0</v>
      </c>
    </row>
    <row r="765" spans="1:19" x14ac:dyDescent="0.3">
      <c r="A765" s="2" t="s">
        <v>11</v>
      </c>
      <c r="B765" s="2" t="s">
        <v>13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7">
        <v>0</v>
      </c>
      <c r="S765" s="5">
        <v>0</v>
      </c>
    </row>
    <row r="766" spans="1:19" x14ac:dyDescent="0.3">
      <c r="A766" s="2" t="s">
        <v>10</v>
      </c>
      <c r="B766" s="2" t="s">
        <v>14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7">
        <v>0</v>
      </c>
      <c r="S766" s="5">
        <v>0</v>
      </c>
    </row>
    <row r="767" spans="1:19" x14ac:dyDescent="0.3">
      <c r="A767" s="2" t="s">
        <v>9</v>
      </c>
      <c r="B767" s="2" t="s">
        <v>13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7">
        <v>0</v>
      </c>
      <c r="S767" s="5">
        <v>0</v>
      </c>
    </row>
    <row r="768" spans="1:19" x14ac:dyDescent="0.3">
      <c r="A768" s="2" t="s">
        <v>11</v>
      </c>
      <c r="B768" s="2" t="s">
        <v>14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7">
        <v>0</v>
      </c>
      <c r="S768" s="5">
        <v>0</v>
      </c>
    </row>
    <row r="769" spans="1:19" x14ac:dyDescent="0.3">
      <c r="A769" s="2" t="s">
        <v>9</v>
      </c>
      <c r="B769" s="2" t="s">
        <v>15</v>
      </c>
      <c r="C769" s="2">
        <v>0</v>
      </c>
      <c r="D769" s="2">
        <v>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7">
        <v>0</v>
      </c>
      <c r="S769" s="5">
        <v>0</v>
      </c>
    </row>
    <row r="770" spans="1:19" x14ac:dyDescent="0.3">
      <c r="A770" s="2" t="s">
        <v>11</v>
      </c>
      <c r="B770" s="2" t="s">
        <v>14</v>
      </c>
      <c r="C770" s="2">
        <v>0</v>
      </c>
      <c r="D770" s="2">
        <v>1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7">
        <v>0</v>
      </c>
      <c r="S770" s="5">
        <v>0</v>
      </c>
    </row>
    <row r="771" spans="1:19" x14ac:dyDescent="0.3">
      <c r="A771" s="2" t="s">
        <v>9</v>
      </c>
      <c r="B771" s="2" t="s">
        <v>14</v>
      </c>
      <c r="C771" s="2">
        <v>0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7">
        <v>0</v>
      </c>
      <c r="S771" s="5">
        <v>0</v>
      </c>
    </row>
    <row r="772" spans="1:19" x14ac:dyDescent="0.3">
      <c r="A772" s="2" t="s">
        <v>9</v>
      </c>
      <c r="B772" s="2" t="s">
        <v>14</v>
      </c>
      <c r="C772" s="2">
        <v>0</v>
      </c>
      <c r="D772" s="2">
        <v>0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7">
        <v>0</v>
      </c>
      <c r="S772" s="5">
        <v>0</v>
      </c>
    </row>
    <row r="773" spans="1:19" x14ac:dyDescent="0.3">
      <c r="A773" s="2" t="s">
        <v>11</v>
      </c>
      <c r="B773" s="2" t="s">
        <v>15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7">
        <v>0</v>
      </c>
      <c r="S773" s="5">
        <v>0</v>
      </c>
    </row>
    <row r="774" spans="1:19" x14ac:dyDescent="0.3">
      <c r="A774" s="2" t="s">
        <v>9</v>
      </c>
      <c r="B774" s="2" t="s">
        <v>13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7">
        <v>0</v>
      </c>
      <c r="S774" s="5">
        <v>0</v>
      </c>
    </row>
    <row r="775" spans="1:19" x14ac:dyDescent="0.3">
      <c r="A775" s="2" t="s">
        <v>9</v>
      </c>
      <c r="B775" s="2" t="s">
        <v>13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7">
        <v>0</v>
      </c>
      <c r="S775" s="5">
        <v>0</v>
      </c>
    </row>
    <row r="776" spans="1:19" x14ac:dyDescent="0.3">
      <c r="A776" s="2" t="s">
        <v>9</v>
      </c>
      <c r="B776" s="2" t="s">
        <v>13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7">
        <v>1</v>
      </c>
      <c r="S776" s="5">
        <v>0</v>
      </c>
    </row>
    <row r="777" spans="1:19" x14ac:dyDescent="0.3">
      <c r="A777" s="2" t="s">
        <v>11</v>
      </c>
      <c r="B777" s="2" t="s">
        <v>14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7">
        <v>0</v>
      </c>
      <c r="S777" s="5">
        <v>0</v>
      </c>
    </row>
    <row r="778" spans="1:19" x14ac:dyDescent="0.3">
      <c r="A778" s="2" t="s">
        <v>11</v>
      </c>
      <c r="B778" s="2" t="s">
        <v>14</v>
      </c>
      <c r="C778" s="2">
        <v>0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7">
        <v>0</v>
      </c>
      <c r="S778" s="5">
        <v>0</v>
      </c>
    </row>
    <row r="779" spans="1:19" x14ac:dyDescent="0.3">
      <c r="A779" s="2" t="s">
        <v>10</v>
      </c>
      <c r="B779" s="2" t="s">
        <v>13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7">
        <v>0</v>
      </c>
      <c r="S779" s="5">
        <v>0</v>
      </c>
    </row>
    <row r="780" spans="1:19" x14ac:dyDescent="0.3">
      <c r="A780" s="2" t="s">
        <v>11</v>
      </c>
      <c r="B780" s="2" t="s">
        <v>14</v>
      </c>
      <c r="C780" s="2">
        <v>0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7">
        <v>0</v>
      </c>
      <c r="S780" s="5">
        <v>0</v>
      </c>
    </row>
    <row r="781" spans="1:19" x14ac:dyDescent="0.3">
      <c r="A781" s="2" t="s">
        <v>11</v>
      </c>
      <c r="B781" s="2" t="s">
        <v>14</v>
      </c>
      <c r="C781" s="2">
        <v>0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7">
        <v>0</v>
      </c>
      <c r="S781" s="5">
        <v>0</v>
      </c>
    </row>
    <row r="782" spans="1:19" x14ac:dyDescent="0.3">
      <c r="A782" s="2" t="s">
        <v>11</v>
      </c>
      <c r="B782" s="2" t="s">
        <v>14</v>
      </c>
      <c r="C782" s="2">
        <v>0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7">
        <v>0</v>
      </c>
      <c r="S782" s="5">
        <v>0</v>
      </c>
    </row>
    <row r="783" spans="1:19" x14ac:dyDescent="0.3">
      <c r="A783" s="2" t="s">
        <v>11</v>
      </c>
      <c r="B783" s="2" t="s">
        <v>13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7">
        <v>0</v>
      </c>
      <c r="S783" s="5">
        <v>0</v>
      </c>
    </row>
    <row r="784" spans="1:19" x14ac:dyDescent="0.3">
      <c r="A784" s="2" t="s">
        <v>9</v>
      </c>
      <c r="B784" s="2" t="s">
        <v>14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7">
        <v>0</v>
      </c>
      <c r="S784" s="5">
        <v>0</v>
      </c>
    </row>
    <row r="785" spans="1:19" x14ac:dyDescent="0.3">
      <c r="A785" s="2" t="s">
        <v>9</v>
      </c>
      <c r="B785" s="2" t="s">
        <v>14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7">
        <v>0</v>
      </c>
      <c r="S785" s="5">
        <v>0</v>
      </c>
    </row>
    <row r="786" spans="1:19" x14ac:dyDescent="0.3">
      <c r="A786" s="2" t="s">
        <v>11</v>
      </c>
      <c r="B786" s="2" t="s">
        <v>14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7">
        <v>0</v>
      </c>
      <c r="S786" s="5">
        <v>0</v>
      </c>
    </row>
    <row r="787" spans="1:19" x14ac:dyDescent="0.3">
      <c r="A787" s="2" t="s">
        <v>11</v>
      </c>
      <c r="B787" s="2" t="s">
        <v>14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7">
        <v>0</v>
      </c>
      <c r="S787" s="5">
        <v>0</v>
      </c>
    </row>
    <row r="788" spans="1:19" x14ac:dyDescent="0.3">
      <c r="A788" s="2" t="s">
        <v>11</v>
      </c>
      <c r="B788" s="2" t="s">
        <v>14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7">
        <v>0</v>
      </c>
      <c r="S788" s="5">
        <v>0</v>
      </c>
    </row>
    <row r="789" spans="1:19" x14ac:dyDescent="0.3">
      <c r="A789" s="2" t="s">
        <v>11</v>
      </c>
      <c r="B789" s="2" t="s">
        <v>13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7">
        <v>0</v>
      </c>
      <c r="S789" s="5">
        <v>0</v>
      </c>
    </row>
    <row r="790" spans="1:19" x14ac:dyDescent="0.3">
      <c r="A790" s="2" t="s">
        <v>9</v>
      </c>
      <c r="B790" s="2" t="s">
        <v>14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7">
        <v>0</v>
      </c>
      <c r="S790" s="5">
        <v>0</v>
      </c>
    </row>
    <row r="791" spans="1:19" x14ac:dyDescent="0.3">
      <c r="A791" s="2" t="s">
        <v>9</v>
      </c>
      <c r="B791" s="2" t="s">
        <v>13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7">
        <v>0</v>
      </c>
      <c r="S791" s="5">
        <v>0</v>
      </c>
    </row>
    <row r="792" spans="1:19" x14ac:dyDescent="0.3">
      <c r="A792" s="2" t="s">
        <v>10</v>
      </c>
      <c r="B792" s="2" t="s">
        <v>14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7">
        <v>0</v>
      </c>
      <c r="S792" s="5">
        <v>0</v>
      </c>
    </row>
    <row r="793" spans="1:19" x14ac:dyDescent="0.3">
      <c r="A793" s="2" t="s">
        <v>11</v>
      </c>
      <c r="B793" s="2" t="s">
        <v>13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7">
        <v>0</v>
      </c>
      <c r="S793" s="5">
        <v>0</v>
      </c>
    </row>
    <row r="794" spans="1:19" x14ac:dyDescent="0.3">
      <c r="A794" s="2" t="s">
        <v>11</v>
      </c>
      <c r="B794" s="2" t="s">
        <v>14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7">
        <v>0</v>
      </c>
      <c r="S794" s="5">
        <v>0</v>
      </c>
    </row>
    <row r="795" spans="1:19" x14ac:dyDescent="0.3">
      <c r="A795" s="2" t="s">
        <v>9</v>
      </c>
      <c r="B795" s="2" t="s">
        <v>13</v>
      </c>
      <c r="C795" s="2">
        <v>0</v>
      </c>
      <c r="D795" s="2">
        <v>0</v>
      </c>
      <c r="E795" s="2">
        <v>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7">
        <v>0</v>
      </c>
      <c r="S795" s="5">
        <v>0</v>
      </c>
    </row>
    <row r="796" spans="1:19" x14ac:dyDescent="0.3">
      <c r="A796" s="2" t="s">
        <v>10</v>
      </c>
      <c r="B796" s="2" t="s">
        <v>13</v>
      </c>
      <c r="C796" s="2">
        <v>0</v>
      </c>
      <c r="D796" s="2">
        <v>1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7">
        <v>0</v>
      </c>
      <c r="S796" s="5">
        <v>0</v>
      </c>
    </row>
    <row r="797" spans="1:19" x14ac:dyDescent="0.3">
      <c r="A797" s="2" t="s">
        <v>11</v>
      </c>
      <c r="B797" s="2" t="s">
        <v>14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7">
        <v>1</v>
      </c>
      <c r="S797" s="5">
        <v>0</v>
      </c>
    </row>
    <row r="798" spans="1:19" x14ac:dyDescent="0.3">
      <c r="A798" s="2" t="s">
        <v>11</v>
      </c>
      <c r="B798" s="2" t="s">
        <v>13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0</v>
      </c>
      <c r="O798" s="2">
        <v>0</v>
      </c>
      <c r="P798" s="2">
        <v>0</v>
      </c>
      <c r="Q798" s="7">
        <v>0</v>
      </c>
      <c r="S798" s="5">
        <v>0</v>
      </c>
    </row>
    <row r="799" spans="1:19" x14ac:dyDescent="0.3">
      <c r="A799" s="2" t="s">
        <v>9</v>
      </c>
      <c r="B799" s="2" t="s">
        <v>13</v>
      </c>
      <c r="C799" s="2">
        <v>1</v>
      </c>
      <c r="D799" s="2">
        <v>1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7">
        <v>0</v>
      </c>
      <c r="S799" s="5">
        <v>0</v>
      </c>
    </row>
    <row r="800" spans="1:19" x14ac:dyDescent="0.3">
      <c r="A800" s="2" t="s">
        <v>9</v>
      </c>
      <c r="B800" s="2" t="s">
        <v>13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7">
        <v>0</v>
      </c>
      <c r="S800" s="5">
        <v>0</v>
      </c>
    </row>
    <row r="801" spans="1:19" x14ac:dyDescent="0.3">
      <c r="A801" s="2" t="s">
        <v>9</v>
      </c>
      <c r="B801" s="2" t="s">
        <v>14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7">
        <v>0</v>
      </c>
      <c r="S801" s="5">
        <v>0</v>
      </c>
    </row>
    <row r="802" spans="1:19" x14ac:dyDescent="0.3">
      <c r="A802" s="2" t="s">
        <v>11</v>
      </c>
      <c r="B802" s="2" t="s">
        <v>14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7">
        <v>0</v>
      </c>
      <c r="S802" s="5">
        <v>0</v>
      </c>
    </row>
    <row r="803" spans="1:19" x14ac:dyDescent="0.3">
      <c r="A803" s="2" t="s">
        <v>9</v>
      </c>
      <c r="B803" s="2" t="s">
        <v>14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7">
        <v>0</v>
      </c>
      <c r="S803" s="5">
        <v>0</v>
      </c>
    </row>
    <row r="804" spans="1:19" x14ac:dyDescent="0.3">
      <c r="A804" s="2" t="s">
        <v>9</v>
      </c>
      <c r="B804" s="2" t="s">
        <v>14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7">
        <v>0</v>
      </c>
      <c r="S804" s="5">
        <v>0</v>
      </c>
    </row>
    <row r="805" spans="1:19" x14ac:dyDescent="0.3">
      <c r="A805" s="2" t="s">
        <v>10</v>
      </c>
      <c r="B805" s="2" t="s">
        <v>14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7">
        <v>0</v>
      </c>
      <c r="S805" s="5">
        <v>0</v>
      </c>
    </row>
    <row r="806" spans="1:19" x14ac:dyDescent="0.3">
      <c r="A806" s="2" t="s">
        <v>9</v>
      </c>
      <c r="B806" s="2" t="s">
        <v>14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7">
        <v>0</v>
      </c>
      <c r="S806" s="5">
        <v>0</v>
      </c>
    </row>
    <row r="807" spans="1:19" x14ac:dyDescent="0.3">
      <c r="A807" s="2" t="s">
        <v>11</v>
      </c>
      <c r="B807" s="2" t="s">
        <v>15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7">
        <v>0</v>
      </c>
      <c r="S807" s="5">
        <v>0</v>
      </c>
    </row>
    <row r="808" spans="1:19" x14ac:dyDescent="0.3">
      <c r="A808" s="2" t="s">
        <v>9</v>
      </c>
      <c r="B808" s="2" t="s">
        <v>14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7">
        <v>0</v>
      </c>
      <c r="S808" s="5">
        <v>0</v>
      </c>
    </row>
    <row r="809" spans="1:19" x14ac:dyDescent="0.3">
      <c r="A809" s="2" t="s">
        <v>10</v>
      </c>
      <c r="B809" s="2" t="s">
        <v>13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7">
        <v>0</v>
      </c>
      <c r="S809" s="5">
        <v>0</v>
      </c>
    </row>
    <row r="810" spans="1:19" x14ac:dyDescent="0.3">
      <c r="A810" s="2" t="s">
        <v>11</v>
      </c>
      <c r="B810" s="2" t="s">
        <v>13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7">
        <v>0</v>
      </c>
      <c r="S810" s="5">
        <v>0</v>
      </c>
    </row>
    <row r="811" spans="1:19" x14ac:dyDescent="0.3">
      <c r="A811" s="2" t="s">
        <v>9</v>
      </c>
      <c r="B811" s="2" t="s">
        <v>13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7">
        <v>0</v>
      </c>
      <c r="S811" s="5">
        <v>0</v>
      </c>
    </row>
    <row r="812" spans="1:19" x14ac:dyDescent="0.3">
      <c r="A812" s="2" t="s">
        <v>9</v>
      </c>
      <c r="B812" s="2" t="s">
        <v>15</v>
      </c>
      <c r="C812" s="2">
        <v>0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1</v>
      </c>
      <c r="Q812" s="7">
        <v>0</v>
      </c>
      <c r="S812" s="5">
        <v>0</v>
      </c>
    </row>
    <row r="813" spans="1:19" x14ac:dyDescent="0.3">
      <c r="A813" s="2" t="s">
        <v>11</v>
      </c>
      <c r="B813" s="2" t="s">
        <v>15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7">
        <v>0</v>
      </c>
      <c r="S813" s="5">
        <v>0</v>
      </c>
    </row>
    <row r="814" spans="1:19" x14ac:dyDescent="0.3">
      <c r="A814" s="2" t="s">
        <v>10</v>
      </c>
      <c r="B814" s="2" t="s">
        <v>14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7">
        <v>0</v>
      </c>
      <c r="S814" s="5">
        <v>0</v>
      </c>
    </row>
    <row r="815" spans="1:19" x14ac:dyDescent="0.3">
      <c r="A815" s="2" t="s">
        <v>9</v>
      </c>
      <c r="B815" s="2" t="s">
        <v>14</v>
      </c>
      <c r="C815" s="2">
        <v>0</v>
      </c>
      <c r="D815" s="2">
        <v>0</v>
      </c>
      <c r="E815" s="2">
        <v>1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7">
        <v>0</v>
      </c>
      <c r="S815" s="5">
        <v>0</v>
      </c>
    </row>
    <row r="816" spans="1:19" x14ac:dyDescent="0.3">
      <c r="A816" s="2" t="s">
        <v>11</v>
      </c>
      <c r="B816" s="2" t="s">
        <v>14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7">
        <v>0</v>
      </c>
      <c r="S816" s="5">
        <v>0</v>
      </c>
    </row>
    <row r="817" spans="1:19" x14ac:dyDescent="0.3">
      <c r="A817" s="2" t="s">
        <v>9</v>
      </c>
      <c r="B817" s="2" t="s">
        <v>14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7">
        <v>0</v>
      </c>
      <c r="S817" s="5">
        <v>0</v>
      </c>
    </row>
    <row r="818" spans="1:19" x14ac:dyDescent="0.3">
      <c r="A818" s="2" t="s">
        <v>9</v>
      </c>
      <c r="B818" s="2" t="s">
        <v>13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7">
        <v>0</v>
      </c>
      <c r="S818" s="5">
        <v>0</v>
      </c>
    </row>
    <row r="819" spans="1:19" x14ac:dyDescent="0.3">
      <c r="A819" s="2" t="s">
        <v>9</v>
      </c>
      <c r="B819" s="2" t="s">
        <v>14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7">
        <v>0</v>
      </c>
      <c r="S819" s="5">
        <v>0</v>
      </c>
    </row>
    <row r="820" spans="1:19" x14ac:dyDescent="0.3">
      <c r="A820" s="2" t="s">
        <v>9</v>
      </c>
      <c r="B820" s="2" t="s">
        <v>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7">
        <v>0</v>
      </c>
      <c r="S820" s="5">
        <v>0</v>
      </c>
    </row>
    <row r="821" spans="1:19" x14ac:dyDescent="0.3">
      <c r="A821" s="2" t="s">
        <v>11</v>
      </c>
      <c r="B821" s="2" t="s">
        <v>14</v>
      </c>
      <c r="C821" s="2">
        <v>0</v>
      </c>
      <c r="D821" s="2">
        <v>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7">
        <v>0</v>
      </c>
      <c r="S821" s="5">
        <v>0</v>
      </c>
    </row>
    <row r="822" spans="1:19" x14ac:dyDescent="0.3">
      <c r="A822" s="2" t="s">
        <v>9</v>
      </c>
      <c r="B822" s="2" t="s">
        <v>14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7">
        <v>0</v>
      </c>
      <c r="S822" s="5">
        <v>0</v>
      </c>
    </row>
    <row r="823" spans="1:19" x14ac:dyDescent="0.3">
      <c r="A823" s="2" t="s">
        <v>11</v>
      </c>
      <c r="B823" s="2" t="s">
        <v>13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7">
        <v>0</v>
      </c>
      <c r="S823" s="5">
        <v>0</v>
      </c>
    </row>
    <row r="824" spans="1:19" x14ac:dyDescent="0.3">
      <c r="A824" s="2" t="s">
        <v>11</v>
      </c>
      <c r="B824" s="2" t="s">
        <v>14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0</v>
      </c>
      <c r="P824" s="2">
        <v>1</v>
      </c>
      <c r="Q824" s="7">
        <v>0</v>
      </c>
      <c r="S824" s="5">
        <v>0</v>
      </c>
    </row>
    <row r="825" spans="1:19" x14ac:dyDescent="0.3">
      <c r="A825" s="2" t="s">
        <v>11</v>
      </c>
      <c r="B825" s="2" t="s">
        <v>13</v>
      </c>
      <c r="C825" s="2">
        <v>0</v>
      </c>
      <c r="D825" s="2">
        <v>1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7">
        <v>0</v>
      </c>
      <c r="S825" s="5">
        <v>0</v>
      </c>
    </row>
    <row r="826" spans="1:19" x14ac:dyDescent="0.3">
      <c r="A826" s="2" t="s">
        <v>9</v>
      </c>
      <c r="B826" s="2" t="s">
        <v>14</v>
      </c>
      <c r="C826" s="2">
        <v>0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7">
        <v>0</v>
      </c>
      <c r="S826" s="5">
        <v>0</v>
      </c>
    </row>
    <row r="827" spans="1:19" x14ac:dyDescent="0.3">
      <c r="A827" s="2" t="s">
        <v>11</v>
      </c>
      <c r="B827" s="2" t="s">
        <v>13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7">
        <v>0</v>
      </c>
      <c r="S827" s="5">
        <v>0</v>
      </c>
    </row>
    <row r="828" spans="1:19" x14ac:dyDescent="0.3">
      <c r="A828" s="2" t="s">
        <v>11</v>
      </c>
      <c r="B828" s="2" t="s">
        <v>14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7">
        <v>0</v>
      </c>
      <c r="S828" s="5">
        <v>0</v>
      </c>
    </row>
    <row r="829" spans="1:19" x14ac:dyDescent="0.3">
      <c r="A829" s="2" t="s">
        <v>9</v>
      </c>
      <c r="B829" s="2" t="s">
        <v>14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7">
        <v>0</v>
      </c>
      <c r="S829" s="5">
        <v>0</v>
      </c>
    </row>
    <row r="830" spans="1:19" x14ac:dyDescent="0.3">
      <c r="A830" s="2" t="s">
        <v>9</v>
      </c>
      <c r="B830" s="2" t="s">
        <v>13</v>
      </c>
      <c r="C830" s="2">
        <v>0</v>
      </c>
      <c r="D830" s="2">
        <v>1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7">
        <v>0</v>
      </c>
      <c r="S830" s="5">
        <v>0</v>
      </c>
    </row>
    <row r="831" spans="1:19" x14ac:dyDescent="0.3">
      <c r="A831" s="2" t="s">
        <v>11</v>
      </c>
      <c r="B831" s="2" t="s">
        <v>13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7">
        <v>0</v>
      </c>
      <c r="S831" s="5">
        <v>0</v>
      </c>
    </row>
    <row r="832" spans="1:19" x14ac:dyDescent="0.3">
      <c r="A832" s="2" t="s">
        <v>11</v>
      </c>
      <c r="B832" s="2" t="s">
        <v>13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7">
        <v>0</v>
      </c>
      <c r="S832" s="5">
        <v>0</v>
      </c>
    </row>
    <row r="833" spans="1:19" x14ac:dyDescent="0.3">
      <c r="A833" s="2" t="s">
        <v>10</v>
      </c>
      <c r="B833" s="2" t="s">
        <v>13</v>
      </c>
      <c r="C833" s="2">
        <v>0</v>
      </c>
      <c r="D833" s="2">
        <v>0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7">
        <v>0</v>
      </c>
      <c r="S833" s="5">
        <v>0</v>
      </c>
    </row>
    <row r="834" spans="1:19" x14ac:dyDescent="0.3">
      <c r="A834" s="2" t="s">
        <v>11</v>
      </c>
      <c r="B834" s="2" t="s">
        <v>13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1</v>
      </c>
      <c r="N834" s="2">
        <v>0</v>
      </c>
      <c r="O834" s="2">
        <v>0</v>
      </c>
      <c r="P834" s="2">
        <v>0</v>
      </c>
      <c r="Q834" s="7">
        <v>0</v>
      </c>
      <c r="S834" s="5">
        <v>0</v>
      </c>
    </row>
    <row r="835" spans="1:19" x14ac:dyDescent="0.3">
      <c r="A835" s="2" t="s">
        <v>9</v>
      </c>
      <c r="B835" s="2" t="s">
        <v>14</v>
      </c>
      <c r="C835" s="2">
        <v>0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7">
        <v>0</v>
      </c>
      <c r="S835" s="5">
        <v>0</v>
      </c>
    </row>
    <row r="836" spans="1:19" x14ac:dyDescent="0.3">
      <c r="A836" s="2" t="s">
        <v>10</v>
      </c>
      <c r="B836" s="2" t="s">
        <v>14</v>
      </c>
      <c r="C836" s="2">
        <v>0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7">
        <v>0</v>
      </c>
      <c r="S836" s="5">
        <v>0</v>
      </c>
    </row>
    <row r="837" spans="1:19" x14ac:dyDescent="0.3">
      <c r="A837" s="2" t="s">
        <v>9</v>
      </c>
      <c r="B837" s="2" t="s">
        <v>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7">
        <v>0</v>
      </c>
      <c r="S837" s="5">
        <v>0</v>
      </c>
    </row>
    <row r="838" spans="1:19" x14ac:dyDescent="0.3">
      <c r="A838" s="2" t="s">
        <v>9</v>
      </c>
      <c r="B838" s="2" t="s">
        <v>14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7">
        <v>0</v>
      </c>
      <c r="S838" s="5">
        <v>0</v>
      </c>
    </row>
    <row r="839" spans="1:19" x14ac:dyDescent="0.3">
      <c r="A839" s="2" t="s">
        <v>11</v>
      </c>
      <c r="B839" s="2" t="s">
        <v>14</v>
      </c>
      <c r="C839" s="2">
        <v>0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7">
        <v>1</v>
      </c>
      <c r="S839" s="5">
        <v>0</v>
      </c>
    </row>
    <row r="840" spans="1:19" x14ac:dyDescent="0.3">
      <c r="A840" s="2" t="s">
        <v>11</v>
      </c>
      <c r="B840" s="2" t="s">
        <v>13</v>
      </c>
      <c r="C840" s="2">
        <v>0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7">
        <v>0</v>
      </c>
      <c r="S840" s="5">
        <v>0</v>
      </c>
    </row>
    <row r="841" spans="1:19" x14ac:dyDescent="0.3">
      <c r="A841" s="2" t="s">
        <v>10</v>
      </c>
      <c r="B841" s="2" t="s">
        <v>14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7">
        <v>0</v>
      </c>
      <c r="S841" s="5">
        <v>0</v>
      </c>
    </row>
    <row r="842" spans="1:19" x14ac:dyDescent="0.3">
      <c r="A842" s="2" t="s">
        <v>11</v>
      </c>
      <c r="B842" s="2" t="s">
        <v>14</v>
      </c>
      <c r="C842" s="2">
        <v>0</v>
      </c>
      <c r="D842" s="2">
        <v>0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7">
        <v>0</v>
      </c>
      <c r="S842" s="5">
        <v>0</v>
      </c>
    </row>
    <row r="843" spans="1:19" x14ac:dyDescent="0.3">
      <c r="A843" s="2" t="s">
        <v>9</v>
      </c>
      <c r="B843" s="2" t="s">
        <v>14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7">
        <v>0</v>
      </c>
      <c r="S843" s="5">
        <v>0</v>
      </c>
    </row>
    <row r="844" spans="1:19" x14ac:dyDescent="0.3">
      <c r="A844" s="2" t="s">
        <v>10</v>
      </c>
      <c r="B844" s="2" t="s">
        <v>15</v>
      </c>
      <c r="C844" s="2">
        <v>0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7">
        <v>0</v>
      </c>
      <c r="S844" s="5">
        <v>0</v>
      </c>
    </row>
    <row r="845" spans="1:19" x14ac:dyDescent="0.3">
      <c r="A845" s="2" t="s">
        <v>9</v>
      </c>
      <c r="B845" s="2" t="s">
        <v>13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7">
        <v>0</v>
      </c>
      <c r="S845" s="5">
        <v>0</v>
      </c>
    </row>
    <row r="846" spans="1:19" x14ac:dyDescent="0.3">
      <c r="A846" s="2" t="s">
        <v>9</v>
      </c>
      <c r="B846" s="2" t="s">
        <v>13</v>
      </c>
      <c r="C846" s="2">
        <v>0</v>
      </c>
      <c r="D846" s="2">
        <v>1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7">
        <v>0</v>
      </c>
      <c r="S846" s="5">
        <v>0</v>
      </c>
    </row>
    <row r="847" spans="1:19" x14ac:dyDescent="0.3">
      <c r="A847" s="2" t="s">
        <v>9</v>
      </c>
      <c r="B847" s="2" t="s">
        <v>14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7">
        <v>0</v>
      </c>
      <c r="S847" s="5">
        <v>0</v>
      </c>
    </row>
    <row r="848" spans="1:19" x14ac:dyDescent="0.3">
      <c r="A848" s="2" t="s">
        <v>11</v>
      </c>
      <c r="B848" s="2" t="s">
        <v>14</v>
      </c>
      <c r="C848" s="2">
        <v>0</v>
      </c>
      <c r="D848" s="2">
        <v>0</v>
      </c>
      <c r="E848" s="2">
        <v>1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1</v>
      </c>
      <c r="Q848" s="7">
        <v>1</v>
      </c>
      <c r="S848" s="5">
        <v>0</v>
      </c>
    </row>
    <row r="849" spans="1:19" x14ac:dyDescent="0.3">
      <c r="A849" s="2" t="s">
        <v>11</v>
      </c>
      <c r="B849" s="2" t="s">
        <v>13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7">
        <v>0</v>
      </c>
      <c r="S849" s="5">
        <v>0</v>
      </c>
    </row>
    <row r="850" spans="1:19" x14ac:dyDescent="0.3">
      <c r="A850" s="2" t="s">
        <v>11</v>
      </c>
      <c r="B850" s="2" t="s">
        <v>13</v>
      </c>
      <c r="C850" s="2">
        <v>0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7">
        <v>0</v>
      </c>
      <c r="S850" s="5">
        <v>0</v>
      </c>
    </row>
    <row r="851" spans="1:19" x14ac:dyDescent="0.3">
      <c r="A851" s="2" t="s">
        <v>9</v>
      </c>
      <c r="B851" s="2" t="s">
        <v>13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7">
        <v>0</v>
      </c>
      <c r="S851" s="5">
        <v>0</v>
      </c>
    </row>
    <row r="852" spans="1:19" x14ac:dyDescent="0.3">
      <c r="A852" s="2" t="s">
        <v>9</v>
      </c>
      <c r="B852" s="2" t="s">
        <v>14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7">
        <v>0</v>
      </c>
      <c r="S852" s="5">
        <v>0</v>
      </c>
    </row>
    <row r="853" spans="1:19" x14ac:dyDescent="0.3">
      <c r="A853" s="2" t="s">
        <v>11</v>
      </c>
      <c r="B853" s="2" t="s">
        <v>14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7">
        <v>1</v>
      </c>
      <c r="S853" s="5">
        <v>0</v>
      </c>
    </row>
    <row r="854" spans="1:19" x14ac:dyDescent="0.3">
      <c r="A854" s="2" t="s">
        <v>9</v>
      </c>
      <c r="B854" s="2" t="s">
        <v>13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7">
        <v>0</v>
      </c>
      <c r="S854" s="5">
        <v>0</v>
      </c>
    </row>
    <row r="855" spans="1:19" x14ac:dyDescent="0.3">
      <c r="A855" s="2" t="s">
        <v>11</v>
      </c>
      <c r="B855" s="2" t="s">
        <v>13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7">
        <v>0</v>
      </c>
      <c r="S855" s="5">
        <v>0</v>
      </c>
    </row>
    <row r="856" spans="1:19" x14ac:dyDescent="0.3">
      <c r="A856" s="2" t="s">
        <v>9</v>
      </c>
      <c r="B856" s="2" t="s">
        <v>14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7">
        <v>0</v>
      </c>
      <c r="S856" s="5">
        <v>0</v>
      </c>
    </row>
    <row r="857" spans="1:19" x14ac:dyDescent="0.3">
      <c r="A857" s="2" t="s">
        <v>11</v>
      </c>
      <c r="B857" s="2" t="s">
        <v>14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7">
        <v>1</v>
      </c>
      <c r="S857" s="5">
        <v>0</v>
      </c>
    </row>
    <row r="858" spans="1:19" x14ac:dyDescent="0.3">
      <c r="A858" s="2" t="s">
        <v>9</v>
      </c>
      <c r="B858" s="2" t="s">
        <v>13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7">
        <v>0</v>
      </c>
      <c r="S858" s="5">
        <v>0</v>
      </c>
    </row>
    <row r="859" spans="1:19" x14ac:dyDescent="0.3">
      <c r="A859" s="2" t="s">
        <v>9</v>
      </c>
      <c r="B859" s="2" t="s">
        <v>13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1</v>
      </c>
      <c r="Q859" s="7">
        <v>0</v>
      </c>
      <c r="S859" s="5">
        <v>0</v>
      </c>
    </row>
    <row r="860" spans="1:19" x14ac:dyDescent="0.3">
      <c r="A860" s="2" t="s">
        <v>11</v>
      </c>
      <c r="B860" s="2" t="s">
        <v>13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7">
        <v>0</v>
      </c>
      <c r="S860" s="5">
        <v>0</v>
      </c>
    </row>
    <row r="861" spans="1:19" x14ac:dyDescent="0.3">
      <c r="A861" s="2" t="s">
        <v>9</v>
      </c>
      <c r="B861" s="2" t="s">
        <v>13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7">
        <v>0</v>
      </c>
      <c r="S861" s="5">
        <v>0</v>
      </c>
    </row>
    <row r="862" spans="1:19" x14ac:dyDescent="0.3">
      <c r="A862" s="2" t="s">
        <v>9</v>
      </c>
      <c r="B862" s="2" t="s">
        <v>13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7">
        <v>0</v>
      </c>
      <c r="S862" s="5">
        <v>0</v>
      </c>
    </row>
    <row r="863" spans="1:19" x14ac:dyDescent="0.3">
      <c r="A863" s="2" t="s">
        <v>9</v>
      </c>
      <c r="B863" s="2" t="s">
        <v>13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7">
        <v>1</v>
      </c>
      <c r="S863" s="5">
        <v>0</v>
      </c>
    </row>
    <row r="864" spans="1:19" x14ac:dyDescent="0.3">
      <c r="A864" s="2" t="s">
        <v>9</v>
      </c>
      <c r="B864" s="2" t="s">
        <v>13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7">
        <v>0</v>
      </c>
      <c r="S864" s="5">
        <v>0</v>
      </c>
    </row>
    <row r="865" spans="1:19" x14ac:dyDescent="0.3">
      <c r="A865" s="2" t="s">
        <v>9</v>
      </c>
      <c r="B865" s="2" t="s">
        <v>13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7">
        <v>0</v>
      </c>
      <c r="S865" s="5">
        <v>0</v>
      </c>
    </row>
    <row r="866" spans="1:19" x14ac:dyDescent="0.3">
      <c r="A866" s="2" t="s">
        <v>9</v>
      </c>
      <c r="B866" s="2" t="s">
        <v>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7">
        <v>0</v>
      </c>
      <c r="S866" s="5">
        <v>0</v>
      </c>
    </row>
    <row r="867" spans="1:19" x14ac:dyDescent="0.3">
      <c r="A867" s="2" t="s">
        <v>9</v>
      </c>
      <c r="B867" s="2" t="s">
        <v>14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7">
        <v>0</v>
      </c>
      <c r="S867" s="5">
        <v>0</v>
      </c>
    </row>
    <row r="868" spans="1:19" x14ac:dyDescent="0.3">
      <c r="A868" s="2" t="s">
        <v>11</v>
      </c>
      <c r="B868" s="2" t="s">
        <v>14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1</v>
      </c>
      <c r="Q868" s="7">
        <v>0</v>
      </c>
      <c r="S868" s="5">
        <v>0</v>
      </c>
    </row>
    <row r="869" spans="1:19" x14ac:dyDescent="0.3">
      <c r="A869" s="2" t="s">
        <v>9</v>
      </c>
      <c r="B869" s="2" t="s">
        <v>14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  <c r="Q869" s="7">
        <v>0</v>
      </c>
      <c r="S869" s="5">
        <v>0</v>
      </c>
    </row>
    <row r="870" spans="1:19" x14ac:dyDescent="0.3">
      <c r="A870" s="2" t="s">
        <v>11</v>
      </c>
      <c r="B870" s="2" t="s">
        <v>14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7">
        <v>0</v>
      </c>
      <c r="S870" s="5">
        <v>0</v>
      </c>
    </row>
    <row r="871" spans="1:19" x14ac:dyDescent="0.3">
      <c r="A871" s="2" t="s">
        <v>11</v>
      </c>
      <c r="B871" s="2" t="s">
        <v>13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7">
        <v>0</v>
      </c>
      <c r="S871" s="5">
        <v>0</v>
      </c>
    </row>
    <row r="872" spans="1:19" x14ac:dyDescent="0.3">
      <c r="A872" s="2" t="s">
        <v>11</v>
      </c>
      <c r="B872" s="2" t="s">
        <v>15</v>
      </c>
      <c r="C872" s="2">
        <v>0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7">
        <v>0</v>
      </c>
      <c r="S872" s="5">
        <v>0</v>
      </c>
    </row>
    <row r="873" spans="1:19" x14ac:dyDescent="0.3">
      <c r="A873" s="2" t="s">
        <v>10</v>
      </c>
      <c r="B873" s="2" t="s">
        <v>13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7">
        <v>0</v>
      </c>
      <c r="S873" s="5">
        <v>0</v>
      </c>
    </row>
    <row r="874" spans="1:19" x14ac:dyDescent="0.3">
      <c r="A874" s="2" t="s">
        <v>11</v>
      </c>
      <c r="B874" s="2" t="s">
        <v>13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7">
        <v>0</v>
      </c>
      <c r="S874" s="5">
        <v>0</v>
      </c>
    </row>
    <row r="875" spans="1:19" x14ac:dyDescent="0.3">
      <c r="A875" s="2" t="s">
        <v>9</v>
      </c>
      <c r="B875" s="2" t="s">
        <v>14</v>
      </c>
      <c r="C875" s="2">
        <v>0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7">
        <v>0</v>
      </c>
      <c r="S875" s="5">
        <v>0</v>
      </c>
    </row>
    <row r="876" spans="1:19" x14ac:dyDescent="0.3">
      <c r="A876" s="2" t="s">
        <v>11</v>
      </c>
      <c r="B876" s="2" t="s">
        <v>14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7">
        <v>0</v>
      </c>
      <c r="S876" s="5">
        <v>0</v>
      </c>
    </row>
    <row r="877" spans="1:19" x14ac:dyDescent="0.3">
      <c r="A877" s="2" t="s">
        <v>11</v>
      </c>
      <c r="B877" s="2" t="s">
        <v>13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1</v>
      </c>
      <c r="Q877" s="7">
        <v>0</v>
      </c>
      <c r="S877" s="5">
        <v>0</v>
      </c>
    </row>
    <row r="878" spans="1:19" x14ac:dyDescent="0.3">
      <c r="A878" s="2" t="s">
        <v>11</v>
      </c>
      <c r="B878" s="2" t="s">
        <v>13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7">
        <v>0</v>
      </c>
      <c r="S878" s="5">
        <v>0</v>
      </c>
    </row>
    <row r="879" spans="1:19" x14ac:dyDescent="0.3">
      <c r="A879" s="2" t="s">
        <v>11</v>
      </c>
      <c r="B879" s="2" t="s">
        <v>14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7">
        <v>0</v>
      </c>
      <c r="S879" s="5">
        <v>0</v>
      </c>
    </row>
    <row r="880" spans="1:19" x14ac:dyDescent="0.3">
      <c r="A880" s="2" t="s">
        <v>11</v>
      </c>
      <c r="B880" s="2" t="s">
        <v>13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7">
        <v>0</v>
      </c>
      <c r="S880" s="5">
        <v>0</v>
      </c>
    </row>
    <row r="881" spans="1:19" x14ac:dyDescent="0.3">
      <c r="A881" s="2" t="s">
        <v>9</v>
      </c>
      <c r="B881" s="2" t="s">
        <v>13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7">
        <v>0</v>
      </c>
      <c r="S881" s="5">
        <v>0</v>
      </c>
    </row>
    <row r="882" spans="1:19" x14ac:dyDescent="0.3">
      <c r="A882" s="2" t="s">
        <v>11</v>
      </c>
      <c r="B882" s="2" t="s">
        <v>13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7">
        <v>0</v>
      </c>
      <c r="S882" s="5">
        <v>0</v>
      </c>
    </row>
    <row r="883" spans="1:19" x14ac:dyDescent="0.3">
      <c r="A883" s="2" t="s">
        <v>11</v>
      </c>
      <c r="B883" s="2" t="s">
        <v>14</v>
      </c>
      <c r="C883" s="2">
        <v>0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7">
        <v>0</v>
      </c>
      <c r="S883" s="5">
        <v>0</v>
      </c>
    </row>
    <row r="884" spans="1:19" x14ac:dyDescent="0.3">
      <c r="A884" s="2" t="s">
        <v>11</v>
      </c>
      <c r="B884" s="2" t="s">
        <v>14</v>
      </c>
      <c r="C884" s="2">
        <v>0</v>
      </c>
      <c r="D884" s="2">
        <v>1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7">
        <v>0</v>
      </c>
      <c r="S884" s="5">
        <v>0</v>
      </c>
    </row>
    <row r="885" spans="1:19" x14ac:dyDescent="0.3">
      <c r="A885" s="2" t="s">
        <v>11</v>
      </c>
      <c r="B885" s="2" t="s">
        <v>14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7">
        <v>0</v>
      </c>
      <c r="S885" s="5">
        <v>0</v>
      </c>
    </row>
    <row r="886" spans="1:19" x14ac:dyDescent="0.3">
      <c r="A886" s="2" t="s">
        <v>11</v>
      </c>
      <c r="B886" s="2" t="s">
        <v>14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7">
        <v>0</v>
      </c>
      <c r="S886" s="5">
        <v>0</v>
      </c>
    </row>
    <row r="887" spans="1:19" x14ac:dyDescent="0.3">
      <c r="A887" s="2" t="s">
        <v>9</v>
      </c>
      <c r="B887" s="2" t="s">
        <v>13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7">
        <v>0</v>
      </c>
      <c r="S887" s="5">
        <v>0</v>
      </c>
    </row>
    <row r="888" spans="1:19" x14ac:dyDescent="0.3">
      <c r="A888" s="2" t="s">
        <v>9</v>
      </c>
      <c r="B888" s="2" t="s">
        <v>13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7">
        <v>0</v>
      </c>
      <c r="S888" s="5">
        <v>0</v>
      </c>
    </row>
    <row r="889" spans="1:19" x14ac:dyDescent="0.3">
      <c r="A889" s="2" t="s">
        <v>11</v>
      </c>
      <c r="B889" s="2" t="s">
        <v>14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  <c r="Q889" s="7">
        <v>0</v>
      </c>
      <c r="S889" s="5">
        <v>0</v>
      </c>
    </row>
    <row r="890" spans="1:19" x14ac:dyDescent="0.3">
      <c r="A890" s="2" t="s">
        <v>9</v>
      </c>
      <c r="B890" s="2" t="s">
        <v>14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7">
        <v>0</v>
      </c>
      <c r="S890" s="5">
        <v>0</v>
      </c>
    </row>
    <row r="891" spans="1:19" x14ac:dyDescent="0.3">
      <c r="A891" s="2" t="s">
        <v>11</v>
      </c>
      <c r="B891" s="2" t="s">
        <v>14</v>
      </c>
      <c r="C891" s="2">
        <v>0</v>
      </c>
      <c r="D891" s="2">
        <v>0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7">
        <v>0</v>
      </c>
      <c r="S891" s="5">
        <v>0</v>
      </c>
    </row>
    <row r="892" spans="1:19" x14ac:dyDescent="0.3">
      <c r="A892" s="2" t="s">
        <v>11</v>
      </c>
      <c r="B892" s="2" t="s">
        <v>13</v>
      </c>
      <c r="C892" s="2">
        <v>0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7">
        <v>0</v>
      </c>
      <c r="S892" s="5">
        <v>0</v>
      </c>
    </row>
    <row r="893" spans="1:19" x14ac:dyDescent="0.3">
      <c r="A893" s="2" t="s">
        <v>11</v>
      </c>
      <c r="B893" s="2" t="s">
        <v>13</v>
      </c>
      <c r="C893" s="2">
        <v>0</v>
      </c>
      <c r="D893" s="2">
        <v>1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7">
        <v>0</v>
      </c>
      <c r="S893" s="5">
        <v>0</v>
      </c>
    </row>
    <row r="894" spans="1:19" x14ac:dyDescent="0.3">
      <c r="A894" s="2" t="s">
        <v>9</v>
      </c>
      <c r="B894" s="2" t="s">
        <v>14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7">
        <v>0</v>
      </c>
      <c r="S894" s="5">
        <v>0</v>
      </c>
    </row>
    <row r="895" spans="1:19" x14ac:dyDescent="0.3">
      <c r="A895" s="2" t="s">
        <v>10</v>
      </c>
      <c r="B895" s="2" t="s">
        <v>13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7">
        <v>0</v>
      </c>
      <c r="S895" s="5">
        <v>0</v>
      </c>
    </row>
    <row r="896" spans="1:19" x14ac:dyDescent="0.3">
      <c r="A896" s="2" t="s">
        <v>10</v>
      </c>
      <c r="B896" s="2" t="s">
        <v>14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7">
        <v>0</v>
      </c>
      <c r="S896" s="5">
        <v>0</v>
      </c>
    </row>
    <row r="897" spans="1:19" x14ac:dyDescent="0.3">
      <c r="A897" s="2" t="s">
        <v>9</v>
      </c>
      <c r="B897" s="2" t="s">
        <v>15</v>
      </c>
      <c r="C897" s="2">
        <v>0</v>
      </c>
      <c r="D897" s="2">
        <v>1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7">
        <v>0</v>
      </c>
      <c r="S897" s="5">
        <v>0</v>
      </c>
    </row>
    <row r="898" spans="1:19" x14ac:dyDescent="0.3">
      <c r="A898" s="2" t="s">
        <v>9</v>
      </c>
      <c r="B898" s="2" t="s">
        <v>13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7">
        <v>0</v>
      </c>
      <c r="S898" s="5">
        <v>0</v>
      </c>
    </row>
    <row r="899" spans="1:19" x14ac:dyDescent="0.3">
      <c r="A899" s="2" t="s">
        <v>11</v>
      </c>
      <c r="B899" s="2" t="s">
        <v>13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7">
        <v>0</v>
      </c>
      <c r="S899" s="5">
        <v>0</v>
      </c>
    </row>
    <row r="900" spans="1:19" x14ac:dyDescent="0.3">
      <c r="A900" s="2" t="s">
        <v>11</v>
      </c>
      <c r="B900" s="2" t="s">
        <v>13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7">
        <v>0</v>
      </c>
      <c r="S900" s="5">
        <v>0</v>
      </c>
    </row>
    <row r="901" spans="1:19" x14ac:dyDescent="0.3">
      <c r="A901" s="2" t="s">
        <v>11</v>
      </c>
      <c r="B901" s="2" t="s">
        <v>14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7">
        <v>1</v>
      </c>
      <c r="S901" s="5">
        <v>0</v>
      </c>
    </row>
    <row r="902" spans="1:19" x14ac:dyDescent="0.3">
      <c r="A902" s="2" t="s">
        <v>10</v>
      </c>
      <c r="B902" s="2" t="s">
        <v>14</v>
      </c>
      <c r="C902" s="2">
        <v>0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7">
        <v>0</v>
      </c>
      <c r="S902" s="5">
        <v>0</v>
      </c>
    </row>
    <row r="903" spans="1:19" x14ac:dyDescent="0.3">
      <c r="A903" s="2" t="s">
        <v>9</v>
      </c>
      <c r="B903" s="2" t="s">
        <v>14</v>
      </c>
      <c r="C903" s="2">
        <v>0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7">
        <v>0</v>
      </c>
      <c r="S903" s="5">
        <v>0</v>
      </c>
    </row>
    <row r="904" spans="1:19" x14ac:dyDescent="0.3">
      <c r="A904" s="2" t="s">
        <v>11</v>
      </c>
      <c r="B904" s="2" t="s">
        <v>13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7">
        <v>0</v>
      </c>
      <c r="S904" s="5">
        <v>0</v>
      </c>
    </row>
    <row r="905" spans="1:19" x14ac:dyDescent="0.3">
      <c r="A905" s="2" t="s">
        <v>11</v>
      </c>
      <c r="B905" s="2" t="s">
        <v>13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7">
        <v>0</v>
      </c>
      <c r="S905" s="5">
        <v>0</v>
      </c>
    </row>
    <row r="906" spans="1:19" x14ac:dyDescent="0.3">
      <c r="A906" s="2" t="s">
        <v>9</v>
      </c>
      <c r="B906" s="2" t="s">
        <v>14</v>
      </c>
      <c r="C906" s="2">
        <v>0</v>
      </c>
      <c r="D906" s="2">
        <v>1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7">
        <v>0</v>
      </c>
      <c r="S906" s="5">
        <v>0</v>
      </c>
    </row>
    <row r="907" spans="1:19" x14ac:dyDescent="0.3">
      <c r="A907" s="2" t="s">
        <v>9</v>
      </c>
      <c r="B907" s="2" t="s">
        <v>13</v>
      </c>
      <c r="C907" s="2">
        <v>0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7">
        <v>0</v>
      </c>
      <c r="S907" s="5">
        <v>0</v>
      </c>
    </row>
    <row r="908" spans="1:19" x14ac:dyDescent="0.3">
      <c r="A908" s="2" t="s">
        <v>9</v>
      </c>
      <c r="B908" s="2" t="s">
        <v>13</v>
      </c>
      <c r="C908" s="2">
        <v>0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7">
        <v>0</v>
      </c>
      <c r="S908" s="5">
        <v>0</v>
      </c>
    </row>
    <row r="909" spans="1:19" x14ac:dyDescent="0.3">
      <c r="A909" s="2" t="s">
        <v>11</v>
      </c>
      <c r="B909" s="2" t="s">
        <v>13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7">
        <v>0</v>
      </c>
      <c r="S909" s="5">
        <v>0</v>
      </c>
    </row>
    <row r="910" spans="1:19" x14ac:dyDescent="0.3">
      <c r="A910" s="2" t="s">
        <v>11</v>
      </c>
      <c r="B910" s="2" t="s">
        <v>14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7">
        <v>0</v>
      </c>
      <c r="S910" s="5">
        <v>0</v>
      </c>
    </row>
    <row r="911" spans="1:19" x14ac:dyDescent="0.3">
      <c r="A911" s="2" t="s">
        <v>9</v>
      </c>
      <c r="B911" s="2" t="s">
        <v>14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7">
        <v>0</v>
      </c>
      <c r="S911" s="5">
        <v>0</v>
      </c>
    </row>
    <row r="912" spans="1:19" x14ac:dyDescent="0.3">
      <c r="A912" s="2" t="s">
        <v>9</v>
      </c>
      <c r="B912" s="2" t="s">
        <v>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7">
        <v>0</v>
      </c>
      <c r="S912" s="5">
        <v>0</v>
      </c>
    </row>
    <row r="913" spans="1:19" x14ac:dyDescent="0.3">
      <c r="A913" s="2" t="s">
        <v>11</v>
      </c>
      <c r="B913" s="2" t="s">
        <v>15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7">
        <v>0</v>
      </c>
      <c r="S913" s="5">
        <v>0</v>
      </c>
    </row>
    <row r="914" spans="1:19" x14ac:dyDescent="0.3">
      <c r="A914" s="2" t="s">
        <v>11</v>
      </c>
      <c r="B914" s="2" t="s">
        <v>13</v>
      </c>
      <c r="C914" s="2">
        <v>0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7">
        <v>0</v>
      </c>
      <c r="S914" s="5">
        <v>0</v>
      </c>
    </row>
    <row r="915" spans="1:19" x14ac:dyDescent="0.3">
      <c r="A915" s="2" t="s">
        <v>9</v>
      </c>
      <c r="B915" s="2" t="s">
        <v>14</v>
      </c>
      <c r="C915" s="2">
        <v>0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7">
        <v>0</v>
      </c>
      <c r="S915" s="5">
        <v>0</v>
      </c>
    </row>
    <row r="916" spans="1:19" x14ac:dyDescent="0.3">
      <c r="A916" s="2" t="s">
        <v>10</v>
      </c>
      <c r="B916" s="2" t="s">
        <v>14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7">
        <v>0</v>
      </c>
      <c r="S916" s="5">
        <v>0</v>
      </c>
    </row>
    <row r="917" spans="1:19" x14ac:dyDescent="0.3">
      <c r="A917" s="2" t="s">
        <v>9</v>
      </c>
      <c r="B917" s="2" t="s">
        <v>14</v>
      </c>
      <c r="C917" s="2">
        <v>0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7">
        <v>1</v>
      </c>
      <c r="S917" s="5">
        <v>0</v>
      </c>
    </row>
    <row r="918" spans="1:19" x14ac:dyDescent="0.3">
      <c r="A918" s="2" t="s">
        <v>9</v>
      </c>
      <c r="B918" s="2" t="s">
        <v>14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7">
        <v>0</v>
      </c>
      <c r="S918" s="5">
        <v>0</v>
      </c>
    </row>
    <row r="919" spans="1:19" x14ac:dyDescent="0.3">
      <c r="A919" s="2" t="s">
        <v>9</v>
      </c>
      <c r="B919" s="2" t="s">
        <v>14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7">
        <v>0</v>
      </c>
      <c r="S919" s="5">
        <v>0</v>
      </c>
    </row>
    <row r="920" spans="1:19" x14ac:dyDescent="0.3">
      <c r="A920" s="2" t="s">
        <v>9</v>
      </c>
      <c r="B920" s="2" t="s">
        <v>14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7">
        <v>0</v>
      </c>
      <c r="S920" s="5">
        <v>0</v>
      </c>
    </row>
    <row r="921" spans="1:19" x14ac:dyDescent="0.3">
      <c r="A921" s="2" t="s">
        <v>9</v>
      </c>
      <c r="B921" s="2" t="s">
        <v>13</v>
      </c>
      <c r="C921" s="2">
        <v>0</v>
      </c>
      <c r="D921" s="2">
        <v>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7">
        <v>0</v>
      </c>
      <c r="S921" s="5">
        <v>0</v>
      </c>
    </row>
    <row r="922" spans="1:19" x14ac:dyDescent="0.3">
      <c r="A922" s="2" t="s">
        <v>9</v>
      </c>
      <c r="B922" s="2" t="s">
        <v>15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1</v>
      </c>
      <c r="Q922" s="7">
        <v>0</v>
      </c>
      <c r="S922" s="5">
        <v>0</v>
      </c>
    </row>
    <row r="923" spans="1:19" x14ac:dyDescent="0.3">
      <c r="A923" s="2" t="s">
        <v>9</v>
      </c>
      <c r="B923" s="2" t="s">
        <v>13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7">
        <v>0</v>
      </c>
      <c r="S923" s="5">
        <v>0</v>
      </c>
    </row>
    <row r="924" spans="1:19" x14ac:dyDescent="0.3">
      <c r="A924" s="2" t="s">
        <v>9</v>
      </c>
      <c r="B924" s="2" t="s">
        <v>14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7">
        <v>0</v>
      </c>
      <c r="S924" s="5">
        <v>0</v>
      </c>
    </row>
    <row r="925" spans="1:19" x14ac:dyDescent="0.3">
      <c r="A925" s="2" t="s">
        <v>11</v>
      </c>
      <c r="B925" s="2" t="s">
        <v>13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7">
        <v>0</v>
      </c>
      <c r="S925" s="5">
        <v>0</v>
      </c>
    </row>
    <row r="926" spans="1:19" x14ac:dyDescent="0.3">
      <c r="A926" s="2" t="s">
        <v>10</v>
      </c>
      <c r="B926" s="2" t="s">
        <v>13</v>
      </c>
      <c r="C926" s="2">
        <v>1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7">
        <v>0</v>
      </c>
      <c r="S926" s="5">
        <v>0</v>
      </c>
    </row>
    <row r="927" spans="1:19" x14ac:dyDescent="0.3">
      <c r="A927" s="2" t="s">
        <v>9</v>
      </c>
      <c r="B927" s="2" t="s">
        <v>13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7">
        <v>0</v>
      </c>
      <c r="S927" s="5">
        <v>0</v>
      </c>
    </row>
    <row r="928" spans="1:19" x14ac:dyDescent="0.3">
      <c r="A928" s="2" t="s">
        <v>9</v>
      </c>
      <c r="B928" s="2" t="s">
        <v>14</v>
      </c>
      <c r="C928" s="2">
        <v>0</v>
      </c>
      <c r="D928" s="2">
        <v>0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7">
        <v>0</v>
      </c>
      <c r="S928" s="5">
        <v>0</v>
      </c>
    </row>
    <row r="929" spans="1:19" x14ac:dyDescent="0.3">
      <c r="A929" s="2" t="s">
        <v>9</v>
      </c>
      <c r="B929" s="2" t="s">
        <v>13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7">
        <v>1</v>
      </c>
      <c r="S929" s="5">
        <v>0</v>
      </c>
    </row>
    <row r="930" spans="1:19" x14ac:dyDescent="0.3">
      <c r="A930" s="2" t="s">
        <v>11</v>
      </c>
      <c r="B930" s="2" t="s">
        <v>13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7">
        <v>0</v>
      </c>
      <c r="S930" s="5">
        <v>0</v>
      </c>
    </row>
    <row r="931" spans="1:19" x14ac:dyDescent="0.3">
      <c r="A931" s="2" t="s">
        <v>9</v>
      </c>
      <c r="B931" s="2" t="s">
        <v>15</v>
      </c>
      <c r="C931" s="2">
        <v>0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7">
        <v>0</v>
      </c>
      <c r="S931" s="5">
        <v>0</v>
      </c>
    </row>
    <row r="932" spans="1:19" x14ac:dyDescent="0.3">
      <c r="A932" s="2" t="s">
        <v>11</v>
      </c>
      <c r="B932" s="2" t="s">
        <v>13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7">
        <v>0</v>
      </c>
      <c r="S932" s="5">
        <v>0</v>
      </c>
    </row>
    <row r="933" spans="1:19" x14ac:dyDescent="0.3">
      <c r="A933" s="2" t="s">
        <v>10</v>
      </c>
      <c r="B933" s="2" t="s">
        <v>14</v>
      </c>
      <c r="C933" s="2">
        <v>0</v>
      </c>
      <c r="D933" s="2">
        <v>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7">
        <v>0</v>
      </c>
      <c r="S933" s="5">
        <v>0</v>
      </c>
    </row>
    <row r="934" spans="1:19" x14ac:dyDescent="0.3">
      <c r="A934" s="2" t="s">
        <v>11</v>
      </c>
      <c r="B934" s="2" t="s">
        <v>15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7">
        <v>0</v>
      </c>
      <c r="S934" s="5">
        <v>0</v>
      </c>
    </row>
    <row r="935" spans="1:19" x14ac:dyDescent="0.3">
      <c r="A935" s="2" t="s">
        <v>11</v>
      </c>
      <c r="B935" s="2" t="s">
        <v>14</v>
      </c>
      <c r="C935" s="2">
        <v>0</v>
      </c>
      <c r="D935" s="2">
        <v>0</v>
      </c>
      <c r="E935" s="2">
        <v>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7">
        <v>0</v>
      </c>
      <c r="S935" s="5">
        <v>0</v>
      </c>
    </row>
    <row r="936" spans="1:19" x14ac:dyDescent="0.3">
      <c r="A936" s="2" t="s">
        <v>11</v>
      </c>
      <c r="B936" s="2" t="s">
        <v>13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7">
        <v>0</v>
      </c>
      <c r="S936" s="5">
        <v>0</v>
      </c>
    </row>
    <row r="937" spans="1:19" x14ac:dyDescent="0.3">
      <c r="A937" s="2" t="s">
        <v>11</v>
      </c>
      <c r="B937" s="2" t="s">
        <v>15</v>
      </c>
      <c r="C937" s="2">
        <v>0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7">
        <v>0</v>
      </c>
      <c r="S937" s="5">
        <v>0</v>
      </c>
    </row>
    <row r="938" spans="1:19" x14ac:dyDescent="0.3">
      <c r="A938" s="2" t="s">
        <v>9</v>
      </c>
      <c r="B938" s="2" t="s">
        <v>13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7">
        <v>0</v>
      </c>
      <c r="S938" s="5">
        <v>0</v>
      </c>
    </row>
    <row r="939" spans="1:19" x14ac:dyDescent="0.3">
      <c r="A939" s="2" t="s">
        <v>9</v>
      </c>
      <c r="B939" s="2" t="s">
        <v>15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7">
        <v>0</v>
      </c>
      <c r="S939" s="5">
        <v>0</v>
      </c>
    </row>
    <row r="940" spans="1:19" x14ac:dyDescent="0.3">
      <c r="A940" s="2" t="s">
        <v>9</v>
      </c>
      <c r="B940" s="2" t="s">
        <v>13</v>
      </c>
      <c r="C940" s="2">
        <v>0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7">
        <v>0</v>
      </c>
      <c r="S940" s="5">
        <v>0</v>
      </c>
    </row>
    <row r="941" spans="1:19" x14ac:dyDescent="0.3">
      <c r="A941" s="2" t="s">
        <v>9</v>
      </c>
      <c r="B941" s="2" t="s">
        <v>13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7">
        <v>0</v>
      </c>
      <c r="S941" s="5">
        <v>0</v>
      </c>
    </row>
    <row r="942" spans="1:19" x14ac:dyDescent="0.3">
      <c r="A942" s="2" t="s">
        <v>9</v>
      </c>
      <c r="B942" s="2" t="s">
        <v>14</v>
      </c>
      <c r="C942" s="2">
        <v>0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7">
        <v>0</v>
      </c>
      <c r="S942" s="5">
        <v>0</v>
      </c>
    </row>
    <row r="943" spans="1:19" x14ac:dyDescent="0.3">
      <c r="A943" s="2" t="s">
        <v>9</v>
      </c>
      <c r="B943" s="2" t="s">
        <v>13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7">
        <v>0</v>
      </c>
      <c r="S943" s="5">
        <v>0</v>
      </c>
    </row>
    <row r="944" spans="1:19" x14ac:dyDescent="0.3">
      <c r="A944" s="2" t="s">
        <v>9</v>
      </c>
      <c r="B944" s="2" t="s">
        <v>13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7">
        <v>0</v>
      </c>
      <c r="S944" s="5">
        <v>0</v>
      </c>
    </row>
    <row r="945" spans="1:19" x14ac:dyDescent="0.3">
      <c r="A945" s="2" t="s">
        <v>11</v>
      </c>
      <c r="B945" s="2" t="s">
        <v>13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7">
        <v>0</v>
      </c>
      <c r="S945" s="5">
        <v>0</v>
      </c>
    </row>
    <row r="946" spans="1:19" x14ac:dyDescent="0.3">
      <c r="A946" s="2" t="s">
        <v>11</v>
      </c>
      <c r="B946" s="2" t="s">
        <v>13</v>
      </c>
      <c r="C946" s="2">
        <v>0</v>
      </c>
      <c r="D946" s="2">
        <v>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0</v>
      </c>
      <c r="Q946" s="7">
        <v>0</v>
      </c>
      <c r="S946" s="5">
        <v>0</v>
      </c>
    </row>
    <row r="947" spans="1:19" x14ac:dyDescent="0.3">
      <c r="A947" s="2" t="s">
        <v>11</v>
      </c>
      <c r="B947" s="2" t="s">
        <v>13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7">
        <v>0</v>
      </c>
      <c r="S947" s="5">
        <v>0</v>
      </c>
    </row>
    <row r="948" spans="1:19" x14ac:dyDescent="0.3">
      <c r="A948" s="2" t="s">
        <v>9</v>
      </c>
      <c r="B948" s="2" t="s">
        <v>14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7">
        <v>0</v>
      </c>
      <c r="S948" s="5">
        <v>0</v>
      </c>
    </row>
    <row r="949" spans="1:19" x14ac:dyDescent="0.3">
      <c r="A949" s="2" t="s">
        <v>10</v>
      </c>
      <c r="B949" s="2" t="s">
        <v>14</v>
      </c>
      <c r="C949" s="2">
        <v>1</v>
      </c>
      <c r="D949" s="2">
        <v>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7">
        <v>0</v>
      </c>
      <c r="S949" s="5">
        <v>0</v>
      </c>
    </row>
    <row r="950" spans="1:19" x14ac:dyDescent="0.3">
      <c r="A950" s="2" t="s">
        <v>11</v>
      </c>
      <c r="B950" s="2" t="s">
        <v>13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7">
        <v>0</v>
      </c>
      <c r="S950" s="5">
        <v>0</v>
      </c>
    </row>
    <row r="951" spans="1:19" x14ac:dyDescent="0.3">
      <c r="A951" s="2" t="s">
        <v>9</v>
      </c>
      <c r="B951" s="2" t="s">
        <v>14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7">
        <v>0</v>
      </c>
      <c r="S951" s="5">
        <v>0</v>
      </c>
    </row>
    <row r="952" spans="1:19" x14ac:dyDescent="0.3">
      <c r="A952" s="2" t="s">
        <v>11</v>
      </c>
      <c r="B952" s="2" t="s">
        <v>14</v>
      </c>
      <c r="C952" s="2">
        <v>0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1</v>
      </c>
      <c r="Q952" s="7">
        <v>0</v>
      </c>
      <c r="S952" s="5">
        <v>0</v>
      </c>
    </row>
    <row r="953" spans="1:19" x14ac:dyDescent="0.3">
      <c r="A953" s="2" t="s">
        <v>10</v>
      </c>
      <c r="B953" s="2" t="s">
        <v>14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7">
        <v>0</v>
      </c>
      <c r="S953" s="5">
        <v>0</v>
      </c>
    </row>
    <row r="954" spans="1:19" x14ac:dyDescent="0.3">
      <c r="A954" s="2" t="s">
        <v>9</v>
      </c>
      <c r="B954" s="2" t="s">
        <v>13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7">
        <v>0</v>
      </c>
      <c r="S954" s="5">
        <v>0</v>
      </c>
    </row>
    <row r="955" spans="1:19" x14ac:dyDescent="0.3">
      <c r="A955" s="2" t="s">
        <v>9</v>
      </c>
      <c r="B955" s="2" t="s">
        <v>13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7">
        <v>0</v>
      </c>
      <c r="S955" s="5">
        <v>0</v>
      </c>
    </row>
    <row r="956" spans="1:19" x14ac:dyDescent="0.3">
      <c r="A956" s="2" t="s">
        <v>9</v>
      </c>
      <c r="B956" s="2" t="s">
        <v>14</v>
      </c>
      <c r="C956" s="2">
        <v>0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7">
        <v>0</v>
      </c>
      <c r="S956" s="5">
        <v>0</v>
      </c>
    </row>
    <row r="957" spans="1:19" x14ac:dyDescent="0.3">
      <c r="A957" s="2" t="s">
        <v>11</v>
      </c>
      <c r="B957" s="2" t="s">
        <v>14</v>
      </c>
      <c r="C957" s="2">
        <v>0</v>
      </c>
      <c r="D957" s="2">
        <v>1</v>
      </c>
      <c r="E957" s="2">
        <v>1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7">
        <v>0</v>
      </c>
      <c r="S957" s="5">
        <v>0</v>
      </c>
    </row>
    <row r="958" spans="1:19" x14ac:dyDescent="0.3">
      <c r="A958" s="2" t="s">
        <v>9</v>
      </c>
      <c r="B958" s="2" t="s">
        <v>14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7">
        <v>0</v>
      </c>
      <c r="S958" s="5">
        <v>0</v>
      </c>
    </row>
    <row r="959" spans="1:19" x14ac:dyDescent="0.3">
      <c r="A959" s="2" t="s">
        <v>11</v>
      </c>
      <c r="B959" s="2" t="s">
        <v>13</v>
      </c>
      <c r="C959" s="2">
        <v>0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7">
        <v>0</v>
      </c>
      <c r="S959" s="5">
        <v>0</v>
      </c>
    </row>
    <row r="960" spans="1:19" x14ac:dyDescent="0.3">
      <c r="A960" s="2" t="s">
        <v>10</v>
      </c>
      <c r="B960" s="2" t="s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7">
        <v>0</v>
      </c>
      <c r="S960" s="5">
        <v>0</v>
      </c>
    </row>
    <row r="961" spans="1:19" x14ac:dyDescent="0.3">
      <c r="A961" s="2" t="s">
        <v>10</v>
      </c>
      <c r="B961" s="2" t="s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7">
        <v>0</v>
      </c>
      <c r="S961" s="5">
        <v>0</v>
      </c>
    </row>
    <row r="962" spans="1:19" x14ac:dyDescent="0.3">
      <c r="A962" s="2" t="s">
        <v>9</v>
      </c>
      <c r="B962" s="2" t="s">
        <v>14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7">
        <v>0</v>
      </c>
      <c r="S962" s="5">
        <v>0</v>
      </c>
    </row>
    <row r="963" spans="1:19" x14ac:dyDescent="0.3">
      <c r="A963" s="2" t="s">
        <v>11</v>
      </c>
      <c r="B963" s="2" t="s">
        <v>15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7">
        <v>0</v>
      </c>
      <c r="S963" s="5">
        <v>0</v>
      </c>
    </row>
    <row r="964" spans="1:19" x14ac:dyDescent="0.3">
      <c r="A964" s="2" t="s">
        <v>11</v>
      </c>
      <c r="B964" s="2" t="s">
        <v>14</v>
      </c>
      <c r="C964" s="2">
        <v>0</v>
      </c>
      <c r="D964" s="2">
        <v>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7">
        <v>0</v>
      </c>
      <c r="S964" s="5">
        <v>0</v>
      </c>
    </row>
    <row r="965" spans="1:19" x14ac:dyDescent="0.3">
      <c r="A965" s="2" t="s">
        <v>11</v>
      </c>
      <c r="B965" s="2" t="s">
        <v>15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7">
        <v>0</v>
      </c>
      <c r="S965" s="5">
        <v>0</v>
      </c>
    </row>
    <row r="966" spans="1:19" x14ac:dyDescent="0.3">
      <c r="A966" s="2" t="s">
        <v>11</v>
      </c>
      <c r="B966" s="2" t="s">
        <v>13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7">
        <v>0</v>
      </c>
      <c r="S966" s="5">
        <v>0</v>
      </c>
    </row>
    <row r="967" spans="1:19" x14ac:dyDescent="0.3">
      <c r="A967" s="2" t="s">
        <v>9</v>
      </c>
      <c r="B967" s="2" t="s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7">
        <v>0</v>
      </c>
      <c r="S967" s="5">
        <v>0</v>
      </c>
    </row>
    <row r="968" spans="1:19" x14ac:dyDescent="0.3">
      <c r="A968" s="2" t="s">
        <v>10</v>
      </c>
      <c r="B968" s="2" t="s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7">
        <v>0</v>
      </c>
      <c r="S968" s="5">
        <v>0</v>
      </c>
    </row>
    <row r="969" spans="1:19" x14ac:dyDescent="0.3">
      <c r="A969" s="2" t="s">
        <v>11</v>
      </c>
      <c r="B969" s="2" t="s">
        <v>13</v>
      </c>
      <c r="C969" s="2">
        <v>0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1</v>
      </c>
      <c r="Q969" s="7">
        <v>0</v>
      </c>
      <c r="S969" s="5">
        <v>0</v>
      </c>
    </row>
    <row r="970" spans="1:19" x14ac:dyDescent="0.3">
      <c r="A970" s="2" t="s">
        <v>9</v>
      </c>
      <c r="B970" s="2" t="s">
        <v>13</v>
      </c>
      <c r="C970" s="2">
        <v>0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7">
        <v>0</v>
      </c>
      <c r="S970" s="5">
        <v>0</v>
      </c>
    </row>
    <row r="971" spans="1:19" x14ac:dyDescent="0.3">
      <c r="A971" s="2" t="s">
        <v>9</v>
      </c>
      <c r="B971" s="2" t="s">
        <v>14</v>
      </c>
      <c r="C971" s="2">
        <v>0</v>
      </c>
      <c r="D971" s="2">
        <v>0</v>
      </c>
      <c r="E971" s="2">
        <v>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7">
        <v>0</v>
      </c>
      <c r="S971" s="5">
        <v>0</v>
      </c>
    </row>
    <row r="972" spans="1:19" x14ac:dyDescent="0.3">
      <c r="A972" s="2" t="s">
        <v>11</v>
      </c>
      <c r="B972" s="2" t="s">
        <v>15</v>
      </c>
      <c r="C972" s="2">
        <v>0</v>
      </c>
      <c r="D972" s="2">
        <v>0</v>
      </c>
      <c r="E972" s="2">
        <v>1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7">
        <v>0</v>
      </c>
      <c r="S972" s="5">
        <v>0</v>
      </c>
    </row>
    <row r="973" spans="1:19" x14ac:dyDescent="0.3">
      <c r="A973" s="2" t="s">
        <v>9</v>
      </c>
      <c r="B973" s="2" t="s">
        <v>13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7">
        <v>0</v>
      </c>
      <c r="S973" s="5">
        <v>0</v>
      </c>
    </row>
    <row r="974" spans="1:19" x14ac:dyDescent="0.3">
      <c r="A974" s="2" t="s">
        <v>11</v>
      </c>
      <c r="B974" s="2" t="s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7">
        <v>0</v>
      </c>
      <c r="S974" s="5">
        <v>0</v>
      </c>
    </row>
    <row r="975" spans="1:19" x14ac:dyDescent="0.3">
      <c r="A975" s="2" t="s">
        <v>11</v>
      </c>
      <c r="B975" s="2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7">
        <v>0</v>
      </c>
      <c r="S975" s="5">
        <v>0</v>
      </c>
    </row>
    <row r="976" spans="1:19" x14ac:dyDescent="0.3">
      <c r="A976" s="2" t="s">
        <v>11</v>
      </c>
      <c r="B976" s="2" t="s">
        <v>13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7">
        <v>0</v>
      </c>
      <c r="S976" s="5">
        <v>0</v>
      </c>
    </row>
    <row r="977" spans="1:19" x14ac:dyDescent="0.3">
      <c r="A977" s="2" t="s">
        <v>9</v>
      </c>
      <c r="B977" s="2" t="s">
        <v>14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7">
        <v>0</v>
      </c>
      <c r="S977" s="5">
        <v>0</v>
      </c>
    </row>
    <row r="978" spans="1:19" x14ac:dyDescent="0.3">
      <c r="A978" s="2" t="s">
        <v>11</v>
      </c>
      <c r="B978" s="2" t="s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7">
        <v>0</v>
      </c>
      <c r="S978" s="5">
        <v>0</v>
      </c>
    </row>
    <row r="979" spans="1:19" x14ac:dyDescent="0.3">
      <c r="A979" s="2" t="s">
        <v>10</v>
      </c>
      <c r="B979" s="2" t="s">
        <v>13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7">
        <v>0</v>
      </c>
      <c r="S979" s="5">
        <v>0</v>
      </c>
    </row>
    <row r="980" spans="1:19" x14ac:dyDescent="0.3">
      <c r="A980" s="2" t="s">
        <v>10</v>
      </c>
      <c r="B980" s="2" t="s">
        <v>14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7">
        <v>0</v>
      </c>
      <c r="S980" s="5">
        <v>0</v>
      </c>
    </row>
    <row r="981" spans="1:19" x14ac:dyDescent="0.3">
      <c r="A981" s="2" t="s">
        <v>9</v>
      </c>
      <c r="B981" s="2" t="s">
        <v>13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7">
        <v>0</v>
      </c>
      <c r="S981" s="5">
        <v>0</v>
      </c>
    </row>
    <row r="982" spans="1:19" x14ac:dyDescent="0.3">
      <c r="A982" s="2" t="s">
        <v>11</v>
      </c>
      <c r="B982" s="2" t="s">
        <v>14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7">
        <v>0</v>
      </c>
      <c r="S982" s="5">
        <v>0</v>
      </c>
    </row>
    <row r="983" spans="1:19" x14ac:dyDescent="0.3">
      <c r="A983" s="2" t="s">
        <v>9</v>
      </c>
      <c r="B983" s="2" t="s">
        <v>15</v>
      </c>
      <c r="C983" s="2">
        <v>0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</v>
      </c>
      <c r="Q983" s="7">
        <v>0</v>
      </c>
      <c r="S983" s="5">
        <v>0</v>
      </c>
    </row>
    <row r="984" spans="1:19" x14ac:dyDescent="0.3">
      <c r="A984" s="2" t="s">
        <v>11</v>
      </c>
      <c r="B984" s="2" t="s">
        <v>15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7">
        <v>0</v>
      </c>
      <c r="S984" s="5">
        <v>0</v>
      </c>
    </row>
    <row r="985" spans="1:19" x14ac:dyDescent="0.3">
      <c r="A985" s="2" t="s">
        <v>11</v>
      </c>
      <c r="B985" s="2" t="s">
        <v>13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7">
        <v>0</v>
      </c>
      <c r="S985" s="5">
        <v>0</v>
      </c>
    </row>
    <row r="986" spans="1:19" x14ac:dyDescent="0.3">
      <c r="A986" s="2" t="s">
        <v>9</v>
      </c>
      <c r="B986" s="2" t="s">
        <v>13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7">
        <v>0</v>
      </c>
      <c r="S986" s="5">
        <v>0</v>
      </c>
    </row>
    <row r="987" spans="1:19" x14ac:dyDescent="0.3">
      <c r="A987" s="2" t="s">
        <v>11</v>
      </c>
      <c r="B987" s="2" t="s">
        <v>13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7">
        <v>0</v>
      </c>
      <c r="S987" s="5">
        <v>0</v>
      </c>
    </row>
    <row r="988" spans="1:19" x14ac:dyDescent="0.3">
      <c r="A988" s="2" t="s">
        <v>9</v>
      </c>
      <c r="B988" s="2" t="s">
        <v>13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7">
        <v>0</v>
      </c>
      <c r="S988" s="5">
        <v>0</v>
      </c>
    </row>
    <row r="989" spans="1:19" x14ac:dyDescent="0.3">
      <c r="A989" s="2" t="s">
        <v>11</v>
      </c>
      <c r="B989" s="2" t="s">
        <v>14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7">
        <v>0</v>
      </c>
      <c r="S989" s="5">
        <v>0</v>
      </c>
    </row>
    <row r="990" spans="1:19" x14ac:dyDescent="0.3">
      <c r="A990" s="2" t="s">
        <v>9</v>
      </c>
      <c r="B990" s="2" t="s">
        <v>14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7">
        <v>0</v>
      </c>
      <c r="S990" s="5">
        <v>0</v>
      </c>
    </row>
    <row r="991" spans="1:19" x14ac:dyDescent="0.3">
      <c r="A991" s="2" t="s">
        <v>9</v>
      </c>
      <c r="B991" s="2" t="s">
        <v>14</v>
      </c>
      <c r="C991" s="2">
        <v>0</v>
      </c>
      <c r="D991" s="2">
        <v>0</v>
      </c>
      <c r="E991" s="2">
        <v>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7">
        <v>0</v>
      </c>
      <c r="S991" s="5">
        <v>0</v>
      </c>
    </row>
    <row r="992" spans="1:19" x14ac:dyDescent="0.3">
      <c r="A992" s="2" t="s">
        <v>11</v>
      </c>
      <c r="B992" s="2" t="s">
        <v>13</v>
      </c>
      <c r="C992" s="2">
        <v>0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7">
        <v>0</v>
      </c>
      <c r="S992" s="5">
        <v>0</v>
      </c>
    </row>
    <row r="993" spans="1:19" x14ac:dyDescent="0.3">
      <c r="A993" s="2" t="s">
        <v>10</v>
      </c>
      <c r="B993" s="2" t="s">
        <v>15</v>
      </c>
      <c r="C993" s="2">
        <v>0</v>
      </c>
      <c r="D993" s="2">
        <v>1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1</v>
      </c>
      <c r="Q993" s="7">
        <v>0</v>
      </c>
      <c r="S993" s="5">
        <v>0</v>
      </c>
    </row>
    <row r="994" spans="1:19" x14ac:dyDescent="0.3">
      <c r="A994" s="2" t="s">
        <v>10</v>
      </c>
      <c r="B994" s="2" t="s">
        <v>14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7">
        <v>0</v>
      </c>
      <c r="S994" s="5">
        <v>0</v>
      </c>
    </row>
    <row r="995" spans="1:19" x14ac:dyDescent="0.3">
      <c r="A995" s="2" t="s">
        <v>9</v>
      </c>
      <c r="B995" s="2" t="s">
        <v>14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7">
        <v>0</v>
      </c>
      <c r="S995" s="5">
        <v>0</v>
      </c>
    </row>
    <row r="996" spans="1:19" x14ac:dyDescent="0.3">
      <c r="A996" s="2" t="s">
        <v>9</v>
      </c>
      <c r="B996" s="2" t="s">
        <v>14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7">
        <v>0</v>
      </c>
      <c r="S996" s="5">
        <v>0</v>
      </c>
    </row>
    <row r="997" spans="1:19" x14ac:dyDescent="0.3">
      <c r="A997" s="2" t="s">
        <v>9</v>
      </c>
      <c r="B997" s="2" t="s">
        <v>13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7">
        <v>0</v>
      </c>
      <c r="S997" s="5">
        <v>0</v>
      </c>
    </row>
    <row r="998" spans="1:19" x14ac:dyDescent="0.3">
      <c r="A998" s="2" t="s">
        <v>11</v>
      </c>
      <c r="B998" s="2" t="s">
        <v>13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7">
        <v>0</v>
      </c>
      <c r="S998" s="5">
        <v>0</v>
      </c>
    </row>
    <row r="999" spans="1:19" x14ac:dyDescent="0.3">
      <c r="A999" s="2" t="s">
        <v>9</v>
      </c>
      <c r="B999" s="2" t="s">
        <v>14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7">
        <v>0</v>
      </c>
      <c r="S999" s="5">
        <v>0</v>
      </c>
    </row>
    <row r="1000" spans="1:19" x14ac:dyDescent="0.3">
      <c r="A1000" s="2" t="s">
        <v>10</v>
      </c>
      <c r="B1000" s="2" t="s">
        <v>14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7">
        <v>0</v>
      </c>
      <c r="S1000" s="5">
        <v>0</v>
      </c>
    </row>
    <row r="1001" spans="1:19" x14ac:dyDescent="0.3">
      <c r="A1001" s="2" t="s">
        <v>9</v>
      </c>
      <c r="B1001" s="2" t="s">
        <v>13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7">
        <v>1</v>
      </c>
      <c r="S1001" s="5">
        <v>0</v>
      </c>
    </row>
  </sheetData>
  <phoneticPr fontId="3" type="noConversion"/>
  <conditionalFormatting sqref="C2:Q1001">
    <cfRule type="cellIs" dxfId="4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A975" workbookViewId="0">
      <selection sqref="A1:U1001"/>
    </sheetView>
  </sheetViews>
  <sheetFormatPr defaultColWidth="11" defaultRowHeight="15.6" x14ac:dyDescent="0.3"/>
  <cols>
    <col min="1" max="3" width="8" customWidth="1"/>
    <col min="4" max="4" width="10.8984375" customWidth="1"/>
    <col min="5" max="5" width="9.59765625" customWidth="1"/>
    <col min="6" max="6" width="7.09765625" customWidth="1"/>
    <col min="7" max="7" width="8.5" customWidth="1"/>
    <col min="8" max="8" width="5.5" customWidth="1"/>
    <col min="9" max="9" width="8.59765625" customWidth="1"/>
    <col min="10" max="10" width="8.3984375" customWidth="1"/>
    <col min="11" max="12" width="6.5" customWidth="1"/>
    <col min="13" max="13" width="6.3984375" customWidth="1"/>
    <col min="14" max="14" width="13" customWidth="1"/>
    <col min="15" max="15" width="9.5" customWidth="1"/>
    <col min="16" max="16" width="8.8984375" customWidth="1"/>
    <col min="17" max="17" width="11.09765625" customWidth="1"/>
    <col min="18" max="18" width="6.5" customWidth="1"/>
    <col min="19" max="19" width="10.5" style="8" customWidth="1"/>
    <col min="21" max="21" width="12" style="3" customWidth="1"/>
  </cols>
  <sheetData>
    <row r="1" spans="1:21" ht="42" customHeight="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  <c r="J1" s="1" t="s">
        <v>18</v>
      </c>
      <c r="K1" s="1" t="s">
        <v>5</v>
      </c>
      <c r="L1" s="1" t="s">
        <v>19</v>
      </c>
      <c r="M1" s="1" t="s">
        <v>20</v>
      </c>
      <c r="N1" s="1" t="s">
        <v>22</v>
      </c>
      <c r="O1" s="1" t="s">
        <v>7</v>
      </c>
      <c r="P1" s="1" t="s">
        <v>6</v>
      </c>
      <c r="Q1" s="1" t="s">
        <v>21</v>
      </c>
      <c r="R1" s="1" t="s">
        <v>17</v>
      </c>
      <c r="S1" s="6" t="s">
        <v>8</v>
      </c>
      <c r="U1" s="4" t="s">
        <v>12</v>
      </c>
    </row>
    <row r="2" spans="1:21" x14ac:dyDescent="0.3">
      <c r="A2" s="2">
        <f>IF('Training Data'!A2="M",1,0)</f>
        <v>1</v>
      </c>
      <c r="B2" s="2">
        <f>IF('Training Data'!A2="F",1,0)</f>
        <v>0</v>
      </c>
      <c r="C2" s="2">
        <f>IF('Training Data'!B2="H",1,0)</f>
        <v>0</v>
      </c>
      <c r="D2" s="2">
        <f>IF('Training Data'!B2="A",1,0)</f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7">
        <v>0</v>
      </c>
      <c r="U2" s="5">
        <v>1</v>
      </c>
    </row>
    <row r="3" spans="1:21" x14ac:dyDescent="0.3">
      <c r="A3" s="2">
        <f>IF('Training Data'!A3="M",1,0)</f>
        <v>1</v>
      </c>
      <c r="B3" s="2">
        <f>IF('Training Data'!A3="F",1,0)</f>
        <v>0</v>
      </c>
      <c r="C3" s="2">
        <f>IF('Training Data'!B3="H",1,0)</f>
        <v>1</v>
      </c>
      <c r="D3" s="2">
        <f>IF('Training Data'!B3="A",1,0)</f>
        <v>0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7">
        <v>0</v>
      </c>
      <c r="U3" s="5">
        <v>1</v>
      </c>
    </row>
    <row r="4" spans="1:21" x14ac:dyDescent="0.3">
      <c r="A4" s="2">
        <f>IF('Training Data'!A4="M",1,0)</f>
        <v>1</v>
      </c>
      <c r="B4" s="2">
        <f>IF('Training Data'!A4="F",1,0)</f>
        <v>0</v>
      </c>
      <c r="C4" s="2">
        <f>IF('Training Data'!B4="H",1,0)</f>
        <v>1</v>
      </c>
      <c r="D4" s="2">
        <f>IF('Training Data'!B4="A",1,0)</f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7">
        <v>0</v>
      </c>
      <c r="U4" s="5">
        <v>1</v>
      </c>
    </row>
    <row r="5" spans="1:21" x14ac:dyDescent="0.3">
      <c r="A5" s="2">
        <f>IF('Training Data'!A5="M",1,0)</f>
        <v>0</v>
      </c>
      <c r="B5" s="2">
        <f>IF('Training Data'!A5="F",1,0)</f>
        <v>0</v>
      </c>
      <c r="C5" s="2">
        <f>IF('Training Data'!B5="H",1,0)</f>
        <v>1</v>
      </c>
      <c r="D5" s="2">
        <f>IF('Training Data'!B5="A",1,0)</f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7">
        <v>0</v>
      </c>
      <c r="U5" s="5">
        <v>1</v>
      </c>
    </row>
    <row r="6" spans="1:21" x14ac:dyDescent="0.3">
      <c r="A6" s="2">
        <f>IF('Training Data'!A6="M",1,0)</f>
        <v>0</v>
      </c>
      <c r="B6" s="2">
        <f>IF('Training Data'!A6="F",1,0)</f>
        <v>1</v>
      </c>
      <c r="C6" s="2">
        <f>IF('Training Data'!B6="H",1,0)</f>
        <v>0</v>
      </c>
      <c r="D6" s="2">
        <f>IF('Training Data'!B6="A",1,0)</f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7">
        <v>0</v>
      </c>
      <c r="U6" s="5">
        <v>1</v>
      </c>
    </row>
    <row r="7" spans="1:21" x14ac:dyDescent="0.3">
      <c r="A7" s="2">
        <f>IF('Training Data'!A7="M",1,0)</f>
        <v>0</v>
      </c>
      <c r="B7" s="2">
        <f>IF('Training Data'!A7="F",1,0)</f>
        <v>1</v>
      </c>
      <c r="C7" s="2">
        <f>IF('Training Data'!B7="H",1,0)</f>
        <v>1</v>
      </c>
      <c r="D7" s="2">
        <f>IF('Training Data'!B7="A",1,0)</f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7">
        <v>0</v>
      </c>
      <c r="U7" s="5">
        <v>1</v>
      </c>
    </row>
    <row r="8" spans="1:21" x14ac:dyDescent="0.3">
      <c r="A8" s="2">
        <f>IF('Training Data'!A8="M",1,0)</f>
        <v>1</v>
      </c>
      <c r="B8" s="2">
        <f>IF('Training Data'!A8="F",1,0)</f>
        <v>0</v>
      </c>
      <c r="C8" s="2">
        <f>IF('Training Data'!B8="H",1,0)</f>
        <v>1</v>
      </c>
      <c r="D8" s="2">
        <f>IF('Training Data'!B8="A",1,0)</f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7">
        <v>0</v>
      </c>
      <c r="U8" s="5">
        <v>1</v>
      </c>
    </row>
    <row r="9" spans="1:21" x14ac:dyDescent="0.3">
      <c r="A9" s="2">
        <f>IF('Training Data'!A9="M",1,0)</f>
        <v>0</v>
      </c>
      <c r="B9" s="2">
        <f>IF('Training Data'!A9="F",1,0)</f>
        <v>1</v>
      </c>
      <c r="C9" s="2">
        <f>IF('Training Data'!B9="H",1,0)</f>
        <v>1</v>
      </c>
      <c r="D9" s="2">
        <f>IF('Training Data'!B9="A",1,0)</f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7">
        <v>1</v>
      </c>
      <c r="U9" s="5">
        <v>1</v>
      </c>
    </row>
    <row r="10" spans="1:21" x14ac:dyDescent="0.3">
      <c r="A10" s="2">
        <f>IF('Training Data'!A10="M",1,0)</f>
        <v>0</v>
      </c>
      <c r="B10" s="2">
        <f>IF('Training Data'!A10="F",1,0)</f>
        <v>1</v>
      </c>
      <c r="C10" s="2">
        <f>IF('Training Data'!B10="H",1,0)</f>
        <v>1</v>
      </c>
      <c r="D10" s="2">
        <f>IF('Training Data'!B10="A",1,0)</f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7">
        <v>0</v>
      </c>
      <c r="U10" s="5">
        <v>1</v>
      </c>
    </row>
    <row r="11" spans="1:21" x14ac:dyDescent="0.3">
      <c r="A11" s="2">
        <f>IF('Training Data'!A11="M",1,0)</f>
        <v>0</v>
      </c>
      <c r="B11" s="2">
        <f>IF('Training Data'!A11="F",1,0)</f>
        <v>1</v>
      </c>
      <c r="C11" s="2">
        <f>IF('Training Data'!B11="H",1,0)</f>
        <v>1</v>
      </c>
      <c r="D11" s="2">
        <f>IF('Training Data'!B11="A",1,0)</f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7">
        <v>1</v>
      </c>
      <c r="U11" s="5">
        <v>1</v>
      </c>
    </row>
    <row r="12" spans="1:21" x14ac:dyDescent="0.3">
      <c r="A12" s="2">
        <f>IF('Training Data'!A12="M",1,0)</f>
        <v>0</v>
      </c>
      <c r="B12" s="2">
        <f>IF('Training Data'!A12="F",1,0)</f>
        <v>1</v>
      </c>
      <c r="C12" s="2">
        <f>IF('Training Data'!B12="H",1,0)</f>
        <v>1</v>
      </c>
      <c r="D12" s="2">
        <f>IF('Training Data'!B12="A",1,0)</f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7">
        <v>0</v>
      </c>
      <c r="U12" s="5">
        <v>1</v>
      </c>
    </row>
    <row r="13" spans="1:21" x14ac:dyDescent="0.3">
      <c r="A13" s="2">
        <f>IF('Training Data'!A13="M",1,0)</f>
        <v>0</v>
      </c>
      <c r="B13" s="2">
        <f>IF('Training Data'!A13="F",1,0)</f>
        <v>1</v>
      </c>
      <c r="C13" s="2">
        <f>IF('Training Data'!B13="H",1,0)</f>
        <v>0</v>
      </c>
      <c r="D13" s="2">
        <f>IF('Training Data'!B13="A",1,0)</f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7">
        <v>0</v>
      </c>
      <c r="U13" s="5">
        <v>1</v>
      </c>
    </row>
    <row r="14" spans="1:21" x14ac:dyDescent="0.3">
      <c r="A14" s="2">
        <f>IF('Training Data'!A14="M",1,0)</f>
        <v>0</v>
      </c>
      <c r="B14" s="2">
        <f>IF('Training Data'!A14="F",1,0)</f>
        <v>1</v>
      </c>
      <c r="C14" s="2">
        <f>IF('Training Data'!B14="H",1,0)</f>
        <v>1</v>
      </c>
      <c r="D14" s="2">
        <f>IF('Training Data'!B14="A",1,0)</f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">
        <v>0</v>
      </c>
      <c r="S14" s="7">
        <v>0</v>
      </c>
      <c r="U14" s="5">
        <v>1</v>
      </c>
    </row>
    <row r="15" spans="1:21" x14ac:dyDescent="0.3">
      <c r="A15" s="2">
        <f>IF('Training Data'!A15="M",1,0)</f>
        <v>0</v>
      </c>
      <c r="B15" s="2">
        <f>IF('Training Data'!A15="F",1,0)</f>
        <v>0</v>
      </c>
      <c r="C15" s="2">
        <f>IF('Training Data'!B15="H",1,0)</f>
        <v>0</v>
      </c>
      <c r="D15" s="2">
        <f>IF('Training Data'!B15="A",1,0)</f>
        <v>1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7">
        <v>0</v>
      </c>
      <c r="U15" s="5">
        <v>1</v>
      </c>
    </row>
    <row r="16" spans="1:21" x14ac:dyDescent="0.3">
      <c r="A16" s="2">
        <f>IF('Training Data'!A16="M",1,0)</f>
        <v>1</v>
      </c>
      <c r="B16" s="2">
        <f>IF('Training Data'!A16="F",1,0)</f>
        <v>0</v>
      </c>
      <c r="C16" s="2">
        <f>IF('Training Data'!B16="H",1,0)</f>
        <v>0</v>
      </c>
      <c r="D16" s="2">
        <f>IF('Training Data'!B16="A",1,0)</f>
        <v>1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7">
        <v>1</v>
      </c>
      <c r="U16" s="5">
        <v>1</v>
      </c>
    </row>
    <row r="17" spans="1:21" x14ac:dyDescent="0.3">
      <c r="A17" s="2">
        <f>IF('Training Data'!A17="M",1,0)</f>
        <v>1</v>
      </c>
      <c r="B17" s="2">
        <f>IF('Training Data'!A17="F",1,0)</f>
        <v>0</v>
      </c>
      <c r="C17" s="2">
        <f>IF('Training Data'!B17="H",1,0)</f>
        <v>1</v>
      </c>
      <c r="D17" s="2">
        <f>IF('Training Data'!B17="A",1,0)</f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7">
        <v>0</v>
      </c>
      <c r="U17" s="5">
        <v>1</v>
      </c>
    </row>
    <row r="18" spans="1:21" x14ac:dyDescent="0.3">
      <c r="A18" s="2">
        <f>IF('Training Data'!A18="M",1,0)</f>
        <v>1</v>
      </c>
      <c r="B18" s="2">
        <f>IF('Training Data'!A18="F",1,0)</f>
        <v>0</v>
      </c>
      <c r="C18" s="2">
        <f>IF('Training Data'!B18="H",1,0)</f>
        <v>0</v>
      </c>
      <c r="D18" s="2">
        <f>IF('Training Data'!B18="A",1,0)</f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7">
        <v>0</v>
      </c>
      <c r="U18" s="5">
        <v>1</v>
      </c>
    </row>
    <row r="19" spans="1:21" x14ac:dyDescent="0.3">
      <c r="A19" s="2">
        <f>IF('Training Data'!A19="M",1,0)</f>
        <v>0</v>
      </c>
      <c r="B19" s="2">
        <f>IF('Training Data'!A19="F",1,0)</f>
        <v>1</v>
      </c>
      <c r="C19" s="2">
        <f>IF('Training Data'!B19="H",1,0)</f>
        <v>1</v>
      </c>
      <c r="D19" s="2">
        <f>IF('Training Data'!B19="A",1,0)</f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7">
        <v>0</v>
      </c>
      <c r="U19" s="5">
        <v>1</v>
      </c>
    </row>
    <row r="20" spans="1:21" x14ac:dyDescent="0.3">
      <c r="A20" s="2">
        <f>IF('Training Data'!A20="M",1,0)</f>
        <v>1</v>
      </c>
      <c r="B20" s="2">
        <f>IF('Training Data'!A20="F",1,0)</f>
        <v>0</v>
      </c>
      <c r="C20" s="2">
        <f>IF('Training Data'!B20="H",1,0)</f>
        <v>0</v>
      </c>
      <c r="D20" s="2">
        <f>IF('Training Data'!B20="A",1,0)</f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7">
        <v>0</v>
      </c>
      <c r="U20" s="5">
        <v>1</v>
      </c>
    </row>
    <row r="21" spans="1:21" x14ac:dyDescent="0.3">
      <c r="A21" s="2">
        <f>IF('Training Data'!A21="M",1,0)</f>
        <v>0</v>
      </c>
      <c r="B21" s="2">
        <f>IF('Training Data'!A21="F",1,0)</f>
        <v>1</v>
      </c>
      <c r="C21" s="2">
        <f>IF('Training Data'!B21="H",1,0)</f>
        <v>1</v>
      </c>
      <c r="D21" s="2">
        <f>IF('Training Data'!B21="A",1,0)</f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7">
        <v>1</v>
      </c>
      <c r="U21" s="5">
        <v>1</v>
      </c>
    </row>
    <row r="22" spans="1:21" x14ac:dyDescent="0.3">
      <c r="A22" s="2">
        <f>IF('Training Data'!A22="M",1,0)</f>
        <v>1</v>
      </c>
      <c r="B22" s="2">
        <f>IF('Training Data'!A22="F",1,0)</f>
        <v>0</v>
      </c>
      <c r="C22" s="2">
        <f>IF('Training Data'!B22="H",1,0)</f>
        <v>0</v>
      </c>
      <c r="D22" s="2">
        <f>IF('Training Data'!B22="A",1,0)</f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7">
        <v>0</v>
      </c>
      <c r="U22" s="5">
        <v>1</v>
      </c>
    </row>
    <row r="23" spans="1:21" x14ac:dyDescent="0.3">
      <c r="A23" s="2">
        <f>IF('Training Data'!A23="M",1,0)</f>
        <v>0</v>
      </c>
      <c r="B23" s="2">
        <f>IF('Training Data'!A23="F",1,0)</f>
        <v>1</v>
      </c>
      <c r="C23" s="2">
        <f>IF('Training Data'!B23="H",1,0)</f>
        <v>1</v>
      </c>
      <c r="D23" s="2">
        <f>IF('Training Data'!B23="A",1,0)</f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7">
        <v>0</v>
      </c>
      <c r="U23" s="5">
        <v>1</v>
      </c>
    </row>
    <row r="24" spans="1:21" x14ac:dyDescent="0.3">
      <c r="A24" s="2">
        <f>IF('Training Data'!A24="M",1,0)</f>
        <v>0</v>
      </c>
      <c r="B24" s="2">
        <f>IF('Training Data'!A24="F",1,0)</f>
        <v>1</v>
      </c>
      <c r="C24" s="2">
        <f>IF('Training Data'!B24="H",1,0)</f>
        <v>0</v>
      </c>
      <c r="D24" s="2">
        <f>IF('Training Data'!B24="A",1,0)</f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7">
        <v>0</v>
      </c>
      <c r="U24" s="5">
        <v>1</v>
      </c>
    </row>
    <row r="25" spans="1:21" x14ac:dyDescent="0.3">
      <c r="A25" s="2">
        <f>IF('Training Data'!A25="M",1,0)</f>
        <v>0</v>
      </c>
      <c r="B25" s="2">
        <f>IF('Training Data'!A25="F",1,0)</f>
        <v>1</v>
      </c>
      <c r="C25" s="2">
        <f>IF('Training Data'!B25="H",1,0)</f>
        <v>1</v>
      </c>
      <c r="D25" s="2">
        <f>IF('Training Data'!B25="A",1,0)</f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7">
        <v>0</v>
      </c>
      <c r="U25" s="5">
        <v>1</v>
      </c>
    </row>
    <row r="26" spans="1:21" x14ac:dyDescent="0.3">
      <c r="A26" s="2">
        <f>IF('Training Data'!A26="M",1,0)</f>
        <v>1</v>
      </c>
      <c r="B26" s="2">
        <f>IF('Training Data'!A26="F",1,0)</f>
        <v>0</v>
      </c>
      <c r="C26" s="2">
        <f>IF('Training Data'!B26="H",1,0)</f>
        <v>0</v>
      </c>
      <c r="D26" s="2">
        <f>IF('Training Data'!B26="A",1,0)</f>
        <v>1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7">
        <v>1</v>
      </c>
      <c r="U26" s="5">
        <v>1</v>
      </c>
    </row>
    <row r="27" spans="1:21" x14ac:dyDescent="0.3">
      <c r="A27" s="2">
        <f>IF('Training Data'!A27="M",1,0)</f>
        <v>0</v>
      </c>
      <c r="B27" s="2">
        <f>IF('Training Data'!A27="F",1,0)</f>
        <v>1</v>
      </c>
      <c r="C27" s="2">
        <f>IF('Training Data'!B27="H",1,0)</f>
        <v>0</v>
      </c>
      <c r="D27" s="2">
        <f>IF('Training Data'!B27="A",1,0)</f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7">
        <v>1</v>
      </c>
      <c r="U27" s="5">
        <v>1</v>
      </c>
    </row>
    <row r="28" spans="1:21" x14ac:dyDescent="0.3">
      <c r="A28" s="2">
        <f>IF('Training Data'!A28="M",1,0)</f>
        <v>0</v>
      </c>
      <c r="B28" s="2">
        <f>IF('Training Data'!A28="F",1,0)</f>
        <v>1</v>
      </c>
      <c r="C28" s="2">
        <f>IF('Training Data'!B28="H",1,0)</f>
        <v>1</v>
      </c>
      <c r="D28" s="2">
        <f>IF('Training Data'!B28="A",1,0)</f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7">
        <v>0</v>
      </c>
      <c r="U28" s="5">
        <v>1</v>
      </c>
    </row>
    <row r="29" spans="1:21" x14ac:dyDescent="0.3">
      <c r="A29" s="2">
        <f>IF('Training Data'!A29="M",1,0)</f>
        <v>1</v>
      </c>
      <c r="B29" s="2">
        <f>IF('Training Data'!A29="F",1,0)</f>
        <v>0</v>
      </c>
      <c r="C29" s="2">
        <f>IF('Training Data'!B29="H",1,0)</f>
        <v>1</v>
      </c>
      <c r="D29" s="2">
        <f>IF('Training Data'!B29="A",1,0)</f>
        <v>0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7">
        <v>1</v>
      </c>
      <c r="U29" s="5">
        <v>1</v>
      </c>
    </row>
    <row r="30" spans="1:21" x14ac:dyDescent="0.3">
      <c r="A30" s="2">
        <f>IF('Training Data'!A30="M",1,0)</f>
        <v>1</v>
      </c>
      <c r="B30" s="2">
        <f>IF('Training Data'!A30="F",1,0)</f>
        <v>0</v>
      </c>
      <c r="C30" s="2">
        <f>IF('Training Data'!B30="H",1,0)</f>
        <v>0</v>
      </c>
      <c r="D30" s="2">
        <f>IF('Training Data'!B30="A",1,0)</f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7">
        <v>0</v>
      </c>
      <c r="U30" s="5">
        <v>1</v>
      </c>
    </row>
    <row r="31" spans="1:21" x14ac:dyDescent="0.3">
      <c r="A31" s="2">
        <f>IF('Training Data'!A31="M",1,0)</f>
        <v>0</v>
      </c>
      <c r="B31" s="2">
        <f>IF('Training Data'!A31="F",1,0)</f>
        <v>1</v>
      </c>
      <c r="C31" s="2">
        <f>IF('Training Data'!B31="H",1,0)</f>
        <v>0</v>
      </c>
      <c r="D31" s="2">
        <f>IF('Training Data'!B31="A",1,0)</f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7">
        <v>0</v>
      </c>
      <c r="U31" s="5">
        <v>1</v>
      </c>
    </row>
    <row r="32" spans="1:21" x14ac:dyDescent="0.3">
      <c r="A32" s="2">
        <f>IF('Training Data'!A32="M",1,0)</f>
        <v>0</v>
      </c>
      <c r="B32" s="2">
        <f>IF('Training Data'!A32="F",1,0)</f>
        <v>1</v>
      </c>
      <c r="C32" s="2">
        <f>IF('Training Data'!B32="H",1,0)</f>
        <v>0</v>
      </c>
      <c r="D32" s="2">
        <f>IF('Training Data'!B32="A",1,0)</f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7">
        <v>0</v>
      </c>
      <c r="U32" s="5">
        <v>1</v>
      </c>
    </row>
    <row r="33" spans="1:21" x14ac:dyDescent="0.3">
      <c r="A33" s="2">
        <f>IF('Training Data'!A33="M",1,0)</f>
        <v>0</v>
      </c>
      <c r="B33" s="2">
        <f>IF('Training Data'!A33="F",1,0)</f>
        <v>1</v>
      </c>
      <c r="C33" s="2">
        <f>IF('Training Data'!B33="H",1,0)</f>
        <v>0</v>
      </c>
      <c r="D33" s="2">
        <f>IF('Training Data'!B33="A",1,0)</f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7">
        <v>0</v>
      </c>
      <c r="U33" s="5">
        <v>1</v>
      </c>
    </row>
    <row r="34" spans="1:21" x14ac:dyDescent="0.3">
      <c r="A34" s="2">
        <f>IF('Training Data'!A34="M",1,0)</f>
        <v>1</v>
      </c>
      <c r="B34" s="2">
        <f>IF('Training Data'!A34="F",1,0)</f>
        <v>0</v>
      </c>
      <c r="C34" s="2">
        <f>IF('Training Data'!B34="H",1,0)</f>
        <v>1</v>
      </c>
      <c r="D34" s="2">
        <f>IF('Training Data'!B34="A",1,0)</f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7">
        <v>0</v>
      </c>
      <c r="U34" s="5">
        <v>1</v>
      </c>
    </row>
    <row r="35" spans="1:21" x14ac:dyDescent="0.3">
      <c r="A35" s="2">
        <f>IF('Training Data'!A35="M",1,0)</f>
        <v>0</v>
      </c>
      <c r="B35" s="2">
        <f>IF('Training Data'!A35="F",1,0)</f>
        <v>0</v>
      </c>
      <c r="C35" s="2">
        <f>IF('Training Data'!B35="H",1,0)</f>
        <v>0</v>
      </c>
      <c r="D35" s="2">
        <f>IF('Training Data'!B35="A",1,0)</f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7">
        <v>1</v>
      </c>
      <c r="U35" s="5">
        <v>1</v>
      </c>
    </row>
    <row r="36" spans="1:21" x14ac:dyDescent="0.3">
      <c r="A36" s="2">
        <f>IF('Training Data'!A36="M",1,0)</f>
        <v>0</v>
      </c>
      <c r="B36" s="2">
        <f>IF('Training Data'!A36="F",1,0)</f>
        <v>1</v>
      </c>
      <c r="C36" s="2">
        <f>IF('Training Data'!B36="H",1,0)</f>
        <v>0</v>
      </c>
      <c r="D36" s="2">
        <f>IF('Training Data'!B36="A",1,0)</f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7">
        <v>0</v>
      </c>
      <c r="U36" s="5">
        <v>1</v>
      </c>
    </row>
    <row r="37" spans="1:21" x14ac:dyDescent="0.3">
      <c r="A37" s="2">
        <f>IF('Training Data'!A37="M",1,0)</f>
        <v>1</v>
      </c>
      <c r="B37" s="2">
        <f>IF('Training Data'!A37="F",1,0)</f>
        <v>0</v>
      </c>
      <c r="C37" s="2">
        <f>IF('Training Data'!B37="H",1,0)</f>
        <v>1</v>
      </c>
      <c r="D37" s="2">
        <f>IF('Training Data'!B37="A",1,0)</f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7">
        <v>0</v>
      </c>
      <c r="U37" s="5">
        <v>1</v>
      </c>
    </row>
    <row r="38" spans="1:21" x14ac:dyDescent="0.3">
      <c r="A38" s="2">
        <f>IF('Training Data'!A38="M",1,0)</f>
        <v>1</v>
      </c>
      <c r="B38" s="2">
        <f>IF('Training Data'!A38="F",1,0)</f>
        <v>0</v>
      </c>
      <c r="C38" s="2">
        <f>IF('Training Data'!B38="H",1,0)</f>
        <v>1</v>
      </c>
      <c r="D38" s="2">
        <f>IF('Training Data'!B38="A",1,0)</f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7">
        <v>1</v>
      </c>
      <c r="U38" s="5">
        <v>1</v>
      </c>
    </row>
    <row r="39" spans="1:21" x14ac:dyDescent="0.3">
      <c r="A39" s="2">
        <f>IF('Training Data'!A39="M",1,0)</f>
        <v>1</v>
      </c>
      <c r="B39" s="2">
        <f>IF('Training Data'!A39="F",1,0)</f>
        <v>0</v>
      </c>
      <c r="C39" s="2">
        <f>IF('Training Data'!B39="H",1,0)</f>
        <v>0</v>
      </c>
      <c r="D39" s="2">
        <f>IF('Training Data'!B39="A",1,0)</f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0</v>
      </c>
      <c r="U39" s="5">
        <v>1</v>
      </c>
    </row>
    <row r="40" spans="1:21" x14ac:dyDescent="0.3">
      <c r="A40" s="2">
        <f>IF('Training Data'!A40="M",1,0)</f>
        <v>1</v>
      </c>
      <c r="B40" s="2">
        <f>IF('Training Data'!A40="F",1,0)</f>
        <v>0</v>
      </c>
      <c r="C40" s="2">
        <f>IF('Training Data'!B40="H",1,0)</f>
        <v>1</v>
      </c>
      <c r="D40" s="2">
        <f>IF('Training Data'!B40="A",1,0)</f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7">
        <v>0</v>
      </c>
      <c r="U40" s="5">
        <v>1</v>
      </c>
    </row>
    <row r="41" spans="1:21" x14ac:dyDescent="0.3">
      <c r="A41" s="2">
        <f>IF('Training Data'!A41="M",1,0)</f>
        <v>0</v>
      </c>
      <c r="B41" s="2">
        <f>IF('Training Data'!A41="F",1,0)</f>
        <v>1</v>
      </c>
      <c r="C41" s="2">
        <f>IF('Training Data'!B41="H",1,0)</f>
        <v>0</v>
      </c>
      <c r="D41" s="2">
        <f>IF('Training Data'!B41="A",1,0)</f>
        <v>0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7">
        <v>0</v>
      </c>
      <c r="U41" s="5">
        <v>1</v>
      </c>
    </row>
    <row r="42" spans="1:21" x14ac:dyDescent="0.3">
      <c r="A42" s="2">
        <f>IF('Training Data'!A42="M",1,0)</f>
        <v>1</v>
      </c>
      <c r="B42" s="2">
        <f>IF('Training Data'!A42="F",1,0)</f>
        <v>0</v>
      </c>
      <c r="C42" s="2">
        <f>IF('Training Data'!B42="H",1,0)</f>
        <v>0</v>
      </c>
      <c r="D42" s="2">
        <f>IF('Training Data'!B42="A",1,0)</f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7">
        <v>0</v>
      </c>
      <c r="U42" s="5">
        <v>1</v>
      </c>
    </row>
    <row r="43" spans="1:21" x14ac:dyDescent="0.3">
      <c r="A43" s="2">
        <f>IF('Training Data'!A43="M",1,0)</f>
        <v>1</v>
      </c>
      <c r="B43" s="2">
        <f>IF('Training Data'!A43="F",1,0)</f>
        <v>0</v>
      </c>
      <c r="C43" s="2">
        <f>IF('Training Data'!B43="H",1,0)</f>
        <v>0</v>
      </c>
      <c r="D43" s="2">
        <f>IF('Training Data'!B43="A",1,0)</f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7">
        <v>0</v>
      </c>
      <c r="U43" s="5">
        <v>1</v>
      </c>
    </row>
    <row r="44" spans="1:21" x14ac:dyDescent="0.3">
      <c r="A44" s="2">
        <f>IF('Training Data'!A44="M",1,0)</f>
        <v>0</v>
      </c>
      <c r="B44" s="2">
        <f>IF('Training Data'!A44="F",1,0)</f>
        <v>1</v>
      </c>
      <c r="C44" s="2">
        <f>IF('Training Data'!B44="H",1,0)</f>
        <v>0</v>
      </c>
      <c r="D44" s="2">
        <f>IF('Training Data'!B44="A",1,0)</f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7">
        <v>0</v>
      </c>
      <c r="U44" s="5">
        <v>1</v>
      </c>
    </row>
    <row r="45" spans="1:21" x14ac:dyDescent="0.3">
      <c r="A45" s="2">
        <f>IF('Training Data'!A45="M",1,0)</f>
        <v>0</v>
      </c>
      <c r="B45" s="2">
        <f>IF('Training Data'!A45="F",1,0)</f>
        <v>1</v>
      </c>
      <c r="C45" s="2">
        <f>IF('Training Data'!B45="H",1,0)</f>
        <v>0</v>
      </c>
      <c r="D45" s="2">
        <f>IF('Training Data'!B45="A",1,0)</f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7">
        <v>0</v>
      </c>
      <c r="U45" s="5">
        <v>1</v>
      </c>
    </row>
    <row r="46" spans="1:21" x14ac:dyDescent="0.3">
      <c r="A46" s="2">
        <f>IF('Training Data'!A46="M",1,0)</f>
        <v>1</v>
      </c>
      <c r="B46" s="2">
        <f>IF('Training Data'!A46="F",1,0)</f>
        <v>0</v>
      </c>
      <c r="C46" s="2">
        <f>IF('Training Data'!B46="H",1,0)</f>
        <v>0</v>
      </c>
      <c r="D46" s="2">
        <f>IF('Training Data'!B46="A",1,0)</f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7">
        <v>1</v>
      </c>
      <c r="U46" s="5">
        <v>1</v>
      </c>
    </row>
    <row r="47" spans="1:21" x14ac:dyDescent="0.3">
      <c r="A47" s="2">
        <f>IF('Training Data'!A47="M",1,0)</f>
        <v>0</v>
      </c>
      <c r="B47" s="2">
        <f>IF('Training Data'!A47="F",1,0)</f>
        <v>1</v>
      </c>
      <c r="C47" s="2">
        <f>IF('Training Data'!B47="H",1,0)</f>
        <v>1</v>
      </c>
      <c r="D47" s="2">
        <f>IF('Training Data'!B47="A",1,0)</f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7">
        <v>0</v>
      </c>
      <c r="U47" s="5">
        <v>1</v>
      </c>
    </row>
    <row r="48" spans="1:21" x14ac:dyDescent="0.3">
      <c r="A48" s="2">
        <f>IF('Training Data'!A48="M",1,0)</f>
        <v>0</v>
      </c>
      <c r="B48" s="2">
        <f>IF('Training Data'!A48="F",1,0)</f>
        <v>1</v>
      </c>
      <c r="C48" s="2">
        <f>IF('Training Data'!B48="H",1,0)</f>
        <v>1</v>
      </c>
      <c r="D48" s="2">
        <f>IF('Training Data'!B48="A",1,0)</f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7">
        <v>1</v>
      </c>
      <c r="U48" s="5">
        <v>1</v>
      </c>
    </row>
    <row r="49" spans="1:21" x14ac:dyDescent="0.3">
      <c r="A49" s="2">
        <f>IF('Training Data'!A49="M",1,0)</f>
        <v>0</v>
      </c>
      <c r="B49" s="2">
        <f>IF('Training Data'!A49="F",1,0)</f>
        <v>1</v>
      </c>
      <c r="C49" s="2">
        <f>IF('Training Data'!B49="H",1,0)</f>
        <v>0</v>
      </c>
      <c r="D49" s="2">
        <f>IF('Training Data'!B49="A",1,0)</f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7">
        <v>0</v>
      </c>
      <c r="U49" s="5">
        <v>1</v>
      </c>
    </row>
    <row r="50" spans="1:21" x14ac:dyDescent="0.3">
      <c r="A50" s="2">
        <f>IF('Training Data'!A50="M",1,0)</f>
        <v>1</v>
      </c>
      <c r="B50" s="2">
        <f>IF('Training Data'!A50="F",1,0)</f>
        <v>0</v>
      </c>
      <c r="C50" s="2">
        <f>IF('Training Data'!B50="H",1,0)</f>
        <v>1</v>
      </c>
      <c r="D50" s="2">
        <f>IF('Training Data'!B50="A",1,0)</f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7">
        <v>0</v>
      </c>
      <c r="U50" s="5">
        <v>1</v>
      </c>
    </row>
    <row r="51" spans="1:21" x14ac:dyDescent="0.3">
      <c r="A51" s="2">
        <f>IF('Training Data'!A51="M",1,0)</f>
        <v>0</v>
      </c>
      <c r="B51" s="2">
        <f>IF('Training Data'!A51="F",1,0)</f>
        <v>1</v>
      </c>
      <c r="C51" s="2">
        <f>IF('Training Data'!B51="H",1,0)</f>
        <v>1</v>
      </c>
      <c r="D51" s="2">
        <f>IF('Training Data'!B51="A",1,0)</f>
        <v>0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7">
        <v>0</v>
      </c>
      <c r="U51" s="5">
        <v>1</v>
      </c>
    </row>
    <row r="52" spans="1:21" x14ac:dyDescent="0.3">
      <c r="A52" s="2">
        <f>IF('Training Data'!A52="M",1,0)</f>
        <v>1</v>
      </c>
      <c r="B52" s="2">
        <f>IF('Training Data'!A52="F",1,0)</f>
        <v>0</v>
      </c>
      <c r="C52" s="2">
        <f>IF('Training Data'!B52="H",1,0)</f>
        <v>0</v>
      </c>
      <c r="D52" s="2">
        <f>IF('Training Data'!B52="A",1,0)</f>
        <v>1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7">
        <v>0</v>
      </c>
      <c r="U52" s="5">
        <v>1</v>
      </c>
    </row>
    <row r="53" spans="1:21" x14ac:dyDescent="0.3">
      <c r="A53" s="2">
        <f>IF('Training Data'!A53="M",1,0)</f>
        <v>1</v>
      </c>
      <c r="B53" s="2">
        <f>IF('Training Data'!A53="F",1,0)</f>
        <v>0</v>
      </c>
      <c r="C53" s="2">
        <f>IF('Training Data'!B53="H",1,0)</f>
        <v>1</v>
      </c>
      <c r="D53" s="2">
        <f>IF('Training Data'!B53="A",1,0)</f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7">
        <v>0</v>
      </c>
      <c r="U53" s="5">
        <v>1</v>
      </c>
    </row>
    <row r="54" spans="1:21" x14ac:dyDescent="0.3">
      <c r="A54" s="2">
        <f>IF('Training Data'!A54="M",1,0)</f>
        <v>0</v>
      </c>
      <c r="B54" s="2">
        <f>IF('Training Data'!A54="F",1,0)</f>
        <v>0</v>
      </c>
      <c r="C54" s="2">
        <f>IF('Training Data'!B54="H",1,0)</f>
        <v>1</v>
      </c>
      <c r="D54" s="2">
        <f>IF('Training Data'!B54="A",1,0)</f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7">
        <v>0</v>
      </c>
      <c r="U54" s="5">
        <v>1</v>
      </c>
    </row>
    <row r="55" spans="1:21" x14ac:dyDescent="0.3">
      <c r="A55" s="2">
        <f>IF('Training Data'!A55="M",1,0)</f>
        <v>0</v>
      </c>
      <c r="B55" s="2">
        <f>IF('Training Data'!A55="F",1,0)</f>
        <v>1</v>
      </c>
      <c r="C55" s="2">
        <f>IF('Training Data'!B55="H",1,0)</f>
        <v>1</v>
      </c>
      <c r="D55" s="2">
        <f>IF('Training Data'!B55="A",1,0)</f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7">
        <v>1</v>
      </c>
      <c r="U55" s="5">
        <v>1</v>
      </c>
    </row>
    <row r="56" spans="1:21" x14ac:dyDescent="0.3">
      <c r="A56" s="2">
        <f>IF('Training Data'!A56="M",1,0)</f>
        <v>0</v>
      </c>
      <c r="B56" s="2">
        <f>IF('Training Data'!A56="F",1,0)</f>
        <v>1</v>
      </c>
      <c r="C56" s="2">
        <f>IF('Training Data'!B56="H",1,0)</f>
        <v>1</v>
      </c>
      <c r="D56" s="2">
        <f>IF('Training Data'!B56="A",1,0)</f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7">
        <v>0</v>
      </c>
      <c r="U56" s="5">
        <v>1</v>
      </c>
    </row>
    <row r="57" spans="1:21" x14ac:dyDescent="0.3">
      <c r="A57" s="2">
        <f>IF('Training Data'!A57="M",1,0)</f>
        <v>0</v>
      </c>
      <c r="B57" s="2">
        <f>IF('Training Data'!A57="F",1,0)</f>
        <v>0</v>
      </c>
      <c r="C57" s="2">
        <f>IF('Training Data'!B57="H",1,0)</f>
        <v>1</v>
      </c>
      <c r="D57" s="2">
        <f>IF('Training Data'!B57="A",1,0)</f>
        <v>0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7">
        <v>0</v>
      </c>
      <c r="U57" s="5">
        <v>1</v>
      </c>
    </row>
    <row r="58" spans="1:21" x14ac:dyDescent="0.3">
      <c r="A58" s="2">
        <f>IF('Training Data'!A58="M",1,0)</f>
        <v>1</v>
      </c>
      <c r="B58" s="2">
        <f>IF('Training Data'!A58="F",1,0)</f>
        <v>0</v>
      </c>
      <c r="C58" s="2">
        <f>IF('Training Data'!B58="H",1,0)</f>
        <v>0</v>
      </c>
      <c r="D58" s="2">
        <f>IF('Training Data'!B58="A",1,0)</f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7">
        <v>0</v>
      </c>
      <c r="U58" s="5">
        <v>1</v>
      </c>
    </row>
    <row r="59" spans="1:21" x14ac:dyDescent="0.3">
      <c r="A59" s="2">
        <f>IF('Training Data'!A59="M",1,0)</f>
        <v>0</v>
      </c>
      <c r="B59" s="2">
        <f>IF('Training Data'!A59="F",1,0)</f>
        <v>1</v>
      </c>
      <c r="C59" s="2">
        <f>IF('Training Data'!B59="H",1,0)</f>
        <v>1</v>
      </c>
      <c r="D59" s="2">
        <f>IF('Training Data'!B59="A",1,0)</f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7">
        <v>0</v>
      </c>
      <c r="U59" s="5">
        <v>1</v>
      </c>
    </row>
    <row r="60" spans="1:21" x14ac:dyDescent="0.3">
      <c r="A60" s="2">
        <f>IF('Training Data'!A60="M",1,0)</f>
        <v>0</v>
      </c>
      <c r="B60" s="2">
        <f>IF('Training Data'!A60="F",1,0)</f>
        <v>0</v>
      </c>
      <c r="C60" s="2">
        <f>IF('Training Data'!B60="H",1,0)</f>
        <v>0</v>
      </c>
      <c r="D60" s="2">
        <f>IF('Training Data'!B60="A",1,0)</f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7">
        <v>0</v>
      </c>
      <c r="U60" s="5">
        <v>1</v>
      </c>
    </row>
    <row r="61" spans="1:21" x14ac:dyDescent="0.3">
      <c r="A61" s="2">
        <f>IF('Training Data'!A61="M",1,0)</f>
        <v>1</v>
      </c>
      <c r="B61" s="2">
        <f>IF('Training Data'!A61="F",1,0)</f>
        <v>0</v>
      </c>
      <c r="C61" s="2">
        <f>IF('Training Data'!B61="H",1,0)</f>
        <v>0</v>
      </c>
      <c r="D61" s="2">
        <f>IF('Training Data'!B61="A",1,0)</f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7">
        <v>0</v>
      </c>
      <c r="U61" s="5">
        <v>1</v>
      </c>
    </row>
    <row r="62" spans="1:21" x14ac:dyDescent="0.3">
      <c r="A62" s="2">
        <f>IF('Training Data'!A62="M",1,0)</f>
        <v>0</v>
      </c>
      <c r="B62" s="2">
        <f>IF('Training Data'!A62="F",1,0)</f>
        <v>1</v>
      </c>
      <c r="C62" s="2">
        <f>IF('Training Data'!B62="H",1,0)</f>
        <v>1</v>
      </c>
      <c r="D62" s="2">
        <f>IF('Training Data'!B62="A",1,0)</f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7">
        <v>1</v>
      </c>
      <c r="U62" s="5">
        <v>1</v>
      </c>
    </row>
    <row r="63" spans="1:21" x14ac:dyDescent="0.3">
      <c r="A63" s="2">
        <f>IF('Training Data'!A63="M",1,0)</f>
        <v>0</v>
      </c>
      <c r="B63" s="2">
        <f>IF('Training Data'!A63="F",1,0)</f>
        <v>1</v>
      </c>
      <c r="C63" s="2">
        <f>IF('Training Data'!B63="H",1,0)</f>
        <v>0</v>
      </c>
      <c r="D63" s="2">
        <f>IF('Training Data'!B63="A",1,0)</f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7">
        <v>1</v>
      </c>
      <c r="U63" s="5">
        <v>1</v>
      </c>
    </row>
    <row r="64" spans="1:21" x14ac:dyDescent="0.3">
      <c r="A64" s="2">
        <f>IF('Training Data'!A64="M",1,0)</f>
        <v>1</v>
      </c>
      <c r="B64" s="2">
        <f>IF('Training Data'!A64="F",1,0)</f>
        <v>0</v>
      </c>
      <c r="C64" s="2">
        <f>IF('Training Data'!B64="H",1,0)</f>
        <v>0</v>
      </c>
      <c r="D64" s="2">
        <f>IF('Training Data'!B64="A",1,0)</f>
        <v>1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7">
        <v>0</v>
      </c>
      <c r="U64" s="5">
        <v>1</v>
      </c>
    </row>
    <row r="65" spans="1:21" x14ac:dyDescent="0.3">
      <c r="A65" s="2">
        <f>IF('Training Data'!A65="M",1,0)</f>
        <v>0</v>
      </c>
      <c r="B65" s="2">
        <f>IF('Training Data'!A65="F",1,0)</f>
        <v>1</v>
      </c>
      <c r="C65" s="2">
        <f>IF('Training Data'!B65="H",1,0)</f>
        <v>0</v>
      </c>
      <c r="D65" s="2">
        <f>IF('Training Data'!B65="A",1,0)</f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7">
        <v>1</v>
      </c>
      <c r="U65" s="5">
        <v>1</v>
      </c>
    </row>
    <row r="66" spans="1:21" x14ac:dyDescent="0.3">
      <c r="A66" s="2">
        <f>IF('Training Data'!A66="M",1,0)</f>
        <v>1</v>
      </c>
      <c r="B66" s="2">
        <f>IF('Training Data'!A66="F",1,0)</f>
        <v>0</v>
      </c>
      <c r="C66" s="2">
        <f>IF('Training Data'!B66="H",1,0)</f>
        <v>0</v>
      </c>
      <c r="D66" s="2">
        <f>IF('Training Data'!B66="A",1,0)</f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7">
        <v>0</v>
      </c>
      <c r="U66" s="5">
        <v>1</v>
      </c>
    </row>
    <row r="67" spans="1:21" x14ac:dyDescent="0.3">
      <c r="A67" s="2">
        <f>IF('Training Data'!A67="M",1,0)</f>
        <v>1</v>
      </c>
      <c r="B67" s="2">
        <f>IF('Training Data'!A67="F",1,0)</f>
        <v>0</v>
      </c>
      <c r="C67" s="2">
        <f>IF('Training Data'!B67="H",1,0)</f>
        <v>0</v>
      </c>
      <c r="D67" s="2">
        <f>IF('Training Data'!B67="A",1,0)</f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7">
        <v>0</v>
      </c>
      <c r="U67" s="5">
        <v>1</v>
      </c>
    </row>
    <row r="68" spans="1:21" x14ac:dyDescent="0.3">
      <c r="A68" s="2">
        <f>IF('Training Data'!A68="M",1,0)</f>
        <v>1</v>
      </c>
      <c r="B68" s="2">
        <f>IF('Training Data'!A68="F",1,0)</f>
        <v>0</v>
      </c>
      <c r="C68" s="2">
        <f>IF('Training Data'!B68="H",1,0)</f>
        <v>0</v>
      </c>
      <c r="D68" s="2">
        <f>IF('Training Data'!B68="A",1,0)</f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7">
        <v>1</v>
      </c>
      <c r="U68" s="5">
        <v>1</v>
      </c>
    </row>
    <row r="69" spans="1:21" x14ac:dyDescent="0.3">
      <c r="A69" s="2">
        <f>IF('Training Data'!A69="M",1,0)</f>
        <v>0</v>
      </c>
      <c r="B69" s="2">
        <f>IF('Training Data'!A69="F",1,0)</f>
        <v>0</v>
      </c>
      <c r="C69" s="2">
        <f>IF('Training Data'!B69="H",1,0)</f>
        <v>0</v>
      </c>
      <c r="D69" s="2">
        <f>IF('Training Data'!B69="A",1,0)</f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7">
        <v>0</v>
      </c>
      <c r="U69" s="5">
        <v>1</v>
      </c>
    </row>
    <row r="70" spans="1:21" x14ac:dyDescent="0.3">
      <c r="A70" s="2">
        <f>IF('Training Data'!A70="M",1,0)</f>
        <v>1</v>
      </c>
      <c r="B70" s="2">
        <f>IF('Training Data'!A70="F",1,0)</f>
        <v>0</v>
      </c>
      <c r="C70" s="2">
        <f>IF('Training Data'!B70="H",1,0)</f>
        <v>0</v>
      </c>
      <c r="D70" s="2">
        <f>IF('Training Data'!B70="A",1,0)</f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7">
        <v>0</v>
      </c>
      <c r="U70" s="5">
        <v>1</v>
      </c>
    </row>
    <row r="71" spans="1:21" x14ac:dyDescent="0.3">
      <c r="A71" s="2">
        <f>IF('Training Data'!A71="M",1,0)</f>
        <v>0</v>
      </c>
      <c r="B71" s="2">
        <f>IF('Training Data'!A71="F",1,0)</f>
        <v>1</v>
      </c>
      <c r="C71" s="2">
        <f>IF('Training Data'!B71="H",1,0)</f>
        <v>1</v>
      </c>
      <c r="D71" s="2">
        <f>IF('Training Data'!B71="A",1,0)</f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7">
        <v>0</v>
      </c>
      <c r="U71" s="5">
        <v>1</v>
      </c>
    </row>
    <row r="72" spans="1:21" x14ac:dyDescent="0.3">
      <c r="A72" s="2">
        <f>IF('Training Data'!A72="M",1,0)</f>
        <v>0</v>
      </c>
      <c r="B72" s="2">
        <f>IF('Training Data'!A72="F",1,0)</f>
        <v>1</v>
      </c>
      <c r="C72" s="2">
        <f>IF('Training Data'!B72="H",1,0)</f>
        <v>1</v>
      </c>
      <c r="D72" s="2">
        <f>IF('Training Data'!B72="A",1,0)</f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7">
        <v>1</v>
      </c>
      <c r="U72" s="5">
        <v>1</v>
      </c>
    </row>
    <row r="73" spans="1:21" x14ac:dyDescent="0.3">
      <c r="A73" s="2">
        <f>IF('Training Data'!A73="M",1,0)</f>
        <v>0</v>
      </c>
      <c r="B73" s="2">
        <f>IF('Training Data'!A73="F",1,0)</f>
        <v>0</v>
      </c>
      <c r="C73" s="2">
        <f>IF('Training Data'!B73="H",1,0)</f>
        <v>0</v>
      </c>
      <c r="D73" s="2">
        <f>IF('Training Data'!B73="A",1,0)</f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7">
        <v>0</v>
      </c>
      <c r="U73" s="5">
        <v>1</v>
      </c>
    </row>
    <row r="74" spans="1:21" x14ac:dyDescent="0.3">
      <c r="A74" s="2">
        <f>IF('Training Data'!A74="M",1,0)</f>
        <v>1</v>
      </c>
      <c r="B74" s="2">
        <f>IF('Training Data'!A74="F",1,0)</f>
        <v>0</v>
      </c>
      <c r="C74" s="2">
        <f>IF('Training Data'!B74="H",1,0)</f>
        <v>0</v>
      </c>
      <c r="D74" s="2">
        <f>IF('Training Data'!B74="A",1,0)</f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7">
        <v>0</v>
      </c>
      <c r="U74" s="5">
        <v>1</v>
      </c>
    </row>
    <row r="75" spans="1:21" x14ac:dyDescent="0.3">
      <c r="A75" s="2">
        <f>IF('Training Data'!A75="M",1,0)</f>
        <v>1</v>
      </c>
      <c r="B75" s="2">
        <f>IF('Training Data'!A75="F",1,0)</f>
        <v>0</v>
      </c>
      <c r="C75" s="2">
        <f>IF('Training Data'!B75="H",1,0)</f>
        <v>1</v>
      </c>
      <c r="D75" s="2">
        <f>IF('Training Data'!B75="A",1,0)</f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7">
        <v>0</v>
      </c>
      <c r="U75" s="5">
        <v>1</v>
      </c>
    </row>
    <row r="76" spans="1:21" x14ac:dyDescent="0.3">
      <c r="A76" s="2">
        <f>IF('Training Data'!A76="M",1,0)</f>
        <v>0</v>
      </c>
      <c r="B76" s="2">
        <f>IF('Training Data'!A76="F",1,0)</f>
        <v>1</v>
      </c>
      <c r="C76" s="2">
        <f>IF('Training Data'!B76="H",1,0)</f>
        <v>0</v>
      </c>
      <c r="D76" s="2">
        <f>IF('Training Data'!B76="A",1,0)</f>
        <v>1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7">
        <v>1</v>
      </c>
      <c r="U76" s="5">
        <v>1</v>
      </c>
    </row>
    <row r="77" spans="1:21" x14ac:dyDescent="0.3">
      <c r="A77" s="2">
        <f>IF('Training Data'!A77="M",1,0)</f>
        <v>1</v>
      </c>
      <c r="B77" s="2">
        <f>IF('Training Data'!A77="F",1,0)</f>
        <v>0</v>
      </c>
      <c r="C77" s="2">
        <f>IF('Training Data'!B77="H",1,0)</f>
        <v>0</v>
      </c>
      <c r="D77" s="2">
        <f>IF('Training Data'!B77="A",1,0)</f>
        <v>1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7">
        <v>0</v>
      </c>
      <c r="U77" s="5">
        <v>1</v>
      </c>
    </row>
    <row r="78" spans="1:21" x14ac:dyDescent="0.3">
      <c r="A78" s="2">
        <f>IF('Training Data'!A78="M",1,0)</f>
        <v>0</v>
      </c>
      <c r="B78" s="2">
        <f>IF('Training Data'!A78="F",1,0)</f>
        <v>1</v>
      </c>
      <c r="C78" s="2">
        <f>IF('Training Data'!B78="H",1,0)</f>
        <v>0</v>
      </c>
      <c r="D78" s="2">
        <f>IF('Training Data'!B78="A",1,0)</f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7">
        <v>0</v>
      </c>
      <c r="U78" s="5">
        <v>1</v>
      </c>
    </row>
    <row r="79" spans="1:21" x14ac:dyDescent="0.3">
      <c r="A79" s="2">
        <f>IF('Training Data'!A79="M",1,0)</f>
        <v>0</v>
      </c>
      <c r="B79" s="2">
        <f>IF('Training Data'!A79="F",1,0)</f>
        <v>1</v>
      </c>
      <c r="C79" s="2">
        <f>IF('Training Data'!B79="H",1,0)</f>
        <v>0</v>
      </c>
      <c r="D79" s="2">
        <f>IF('Training Data'!B79="A",1,0)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7">
        <v>1</v>
      </c>
      <c r="U79" s="5">
        <v>1</v>
      </c>
    </row>
    <row r="80" spans="1:21" x14ac:dyDescent="0.3">
      <c r="A80" s="2">
        <f>IF('Training Data'!A80="M",1,0)</f>
        <v>0</v>
      </c>
      <c r="B80" s="2">
        <f>IF('Training Data'!A80="F",1,0)</f>
        <v>1</v>
      </c>
      <c r="C80" s="2">
        <f>IF('Training Data'!B80="H",1,0)</f>
        <v>0</v>
      </c>
      <c r="D80" s="2">
        <f>IF('Training Data'!B80="A",1,0)</f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7">
        <v>0</v>
      </c>
      <c r="U80" s="5">
        <v>1</v>
      </c>
    </row>
    <row r="81" spans="1:21" x14ac:dyDescent="0.3">
      <c r="A81" s="2">
        <f>IF('Training Data'!A81="M",1,0)</f>
        <v>0</v>
      </c>
      <c r="B81" s="2">
        <f>IF('Training Data'!A81="F",1,0)</f>
        <v>1</v>
      </c>
      <c r="C81" s="2">
        <f>IF('Training Data'!B81="H",1,0)</f>
        <v>0</v>
      </c>
      <c r="D81" s="2">
        <f>IF('Training Data'!B81="A",1,0)</f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7">
        <v>0</v>
      </c>
      <c r="U81" s="5">
        <v>1</v>
      </c>
    </row>
    <row r="82" spans="1:21" x14ac:dyDescent="0.3">
      <c r="A82" s="2">
        <f>IF('Training Data'!A82="M",1,0)</f>
        <v>0</v>
      </c>
      <c r="B82" s="2">
        <f>IF('Training Data'!A82="F",1,0)</f>
        <v>1</v>
      </c>
      <c r="C82" s="2">
        <f>IF('Training Data'!B82="H",1,0)</f>
        <v>1</v>
      </c>
      <c r="D82" s="2">
        <f>IF('Training Data'!B82="A",1,0)</f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7">
        <v>0</v>
      </c>
      <c r="U82" s="5">
        <v>1</v>
      </c>
    </row>
    <row r="83" spans="1:21" x14ac:dyDescent="0.3">
      <c r="A83" s="2">
        <f>IF('Training Data'!A83="M",1,0)</f>
        <v>1</v>
      </c>
      <c r="B83" s="2">
        <f>IF('Training Data'!A83="F",1,0)</f>
        <v>0</v>
      </c>
      <c r="C83" s="2">
        <f>IF('Training Data'!B83="H",1,0)</f>
        <v>1</v>
      </c>
      <c r="D83" s="2">
        <f>IF('Training Data'!B83="A",1,0)</f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7">
        <v>0</v>
      </c>
      <c r="U83" s="5">
        <v>1</v>
      </c>
    </row>
    <row r="84" spans="1:21" x14ac:dyDescent="0.3">
      <c r="A84" s="2">
        <f>IF('Training Data'!A84="M",1,0)</f>
        <v>0</v>
      </c>
      <c r="B84" s="2">
        <f>IF('Training Data'!A84="F",1,0)</f>
        <v>0</v>
      </c>
      <c r="C84" s="2">
        <f>IF('Training Data'!B84="H",1,0)</f>
        <v>0</v>
      </c>
      <c r="D84" s="2">
        <f>IF('Training Data'!B84="A",1,0)</f>
        <v>0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7">
        <v>0</v>
      </c>
      <c r="U84" s="5">
        <v>1</v>
      </c>
    </row>
    <row r="85" spans="1:21" x14ac:dyDescent="0.3">
      <c r="A85" s="2">
        <f>IF('Training Data'!A85="M",1,0)</f>
        <v>0</v>
      </c>
      <c r="B85" s="2">
        <f>IF('Training Data'!A85="F",1,0)</f>
        <v>1</v>
      </c>
      <c r="C85" s="2">
        <f>IF('Training Data'!B85="H",1,0)</f>
        <v>0</v>
      </c>
      <c r="D85" s="2">
        <f>IF('Training Data'!B85="A",1,0)</f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7">
        <v>0</v>
      </c>
      <c r="U85" s="5">
        <v>1</v>
      </c>
    </row>
    <row r="86" spans="1:21" x14ac:dyDescent="0.3">
      <c r="A86" s="2">
        <f>IF('Training Data'!A86="M",1,0)</f>
        <v>0</v>
      </c>
      <c r="B86" s="2">
        <f>IF('Training Data'!A86="F",1,0)</f>
        <v>1</v>
      </c>
      <c r="C86" s="2">
        <f>IF('Training Data'!B86="H",1,0)</f>
        <v>1</v>
      </c>
      <c r="D86" s="2">
        <f>IF('Training Data'!B86="A",1,0)</f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7">
        <v>0</v>
      </c>
      <c r="U86" s="5">
        <v>1</v>
      </c>
    </row>
    <row r="87" spans="1:21" x14ac:dyDescent="0.3">
      <c r="A87" s="2">
        <f>IF('Training Data'!A87="M",1,0)</f>
        <v>0</v>
      </c>
      <c r="B87" s="2">
        <f>IF('Training Data'!A87="F",1,0)</f>
        <v>1</v>
      </c>
      <c r="C87" s="2">
        <f>IF('Training Data'!B87="H",1,0)</f>
        <v>0</v>
      </c>
      <c r="D87" s="2">
        <f>IF('Training Data'!B87="A",1,0)</f>
        <v>1</v>
      </c>
      <c r="E87" s="2">
        <v>1</v>
      </c>
      <c r="F87" s="2">
        <v>0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7">
        <v>0</v>
      </c>
      <c r="U87" s="5">
        <v>1</v>
      </c>
    </row>
    <row r="88" spans="1:21" x14ac:dyDescent="0.3">
      <c r="A88" s="2">
        <f>IF('Training Data'!A88="M",1,0)</f>
        <v>0</v>
      </c>
      <c r="B88" s="2">
        <f>IF('Training Data'!A88="F",1,0)</f>
        <v>0</v>
      </c>
      <c r="C88" s="2">
        <f>IF('Training Data'!B88="H",1,0)</f>
        <v>0</v>
      </c>
      <c r="D88" s="2">
        <f>IF('Training Data'!B88="A",1,0)</f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7">
        <v>0</v>
      </c>
      <c r="U88" s="5">
        <v>1</v>
      </c>
    </row>
    <row r="89" spans="1:21" x14ac:dyDescent="0.3">
      <c r="A89" s="2">
        <f>IF('Training Data'!A89="M",1,0)</f>
        <v>0</v>
      </c>
      <c r="B89" s="2">
        <f>IF('Training Data'!A89="F",1,0)</f>
        <v>1</v>
      </c>
      <c r="C89" s="2">
        <f>IF('Training Data'!B89="H",1,0)</f>
        <v>1</v>
      </c>
      <c r="D89" s="2">
        <f>IF('Training Data'!B89="A",1,0)</f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7">
        <v>0</v>
      </c>
      <c r="U89" s="5">
        <v>1</v>
      </c>
    </row>
    <row r="90" spans="1:21" x14ac:dyDescent="0.3">
      <c r="A90" s="2">
        <f>IF('Training Data'!A90="M",1,0)</f>
        <v>0</v>
      </c>
      <c r="B90" s="2">
        <f>IF('Training Data'!A90="F",1,0)</f>
        <v>0</v>
      </c>
      <c r="C90" s="2">
        <f>IF('Training Data'!B90="H",1,0)</f>
        <v>0</v>
      </c>
      <c r="D90" s="2">
        <f>IF('Training Data'!B90="A",1,0)</f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7">
        <v>0</v>
      </c>
      <c r="U90" s="5">
        <v>1</v>
      </c>
    </row>
    <row r="91" spans="1:21" x14ac:dyDescent="0.3">
      <c r="A91" s="2">
        <f>IF('Training Data'!A91="M",1,0)</f>
        <v>1</v>
      </c>
      <c r="B91" s="2">
        <f>IF('Training Data'!A91="F",1,0)</f>
        <v>0</v>
      </c>
      <c r="C91" s="2">
        <f>IF('Training Data'!B91="H",1,0)</f>
        <v>1</v>
      </c>
      <c r="D91" s="2">
        <f>IF('Training Data'!B91="A",1,0)</f>
        <v>0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7">
        <v>0</v>
      </c>
      <c r="U91" s="5">
        <v>1</v>
      </c>
    </row>
    <row r="92" spans="1:21" x14ac:dyDescent="0.3">
      <c r="A92" s="2">
        <f>IF('Training Data'!A92="M",1,0)</f>
        <v>0</v>
      </c>
      <c r="B92" s="2">
        <f>IF('Training Data'!A92="F",1,0)</f>
        <v>1</v>
      </c>
      <c r="C92" s="2">
        <f>IF('Training Data'!B92="H",1,0)</f>
        <v>0</v>
      </c>
      <c r="D92" s="2">
        <f>IF('Training Data'!B92="A",1,0)</f>
        <v>1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7">
        <v>0</v>
      </c>
      <c r="U92" s="5">
        <v>1</v>
      </c>
    </row>
    <row r="93" spans="1:21" x14ac:dyDescent="0.3">
      <c r="A93" s="2">
        <f>IF('Training Data'!A93="M",1,0)</f>
        <v>0</v>
      </c>
      <c r="B93" s="2">
        <f>IF('Training Data'!A93="F",1,0)</f>
        <v>1</v>
      </c>
      <c r="C93" s="2">
        <f>IF('Training Data'!B93="H",1,0)</f>
        <v>1</v>
      </c>
      <c r="D93" s="2">
        <f>IF('Training Data'!B93="A",1,0)</f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7">
        <v>1</v>
      </c>
      <c r="U93" s="5">
        <v>1</v>
      </c>
    </row>
    <row r="94" spans="1:21" x14ac:dyDescent="0.3">
      <c r="A94" s="2">
        <f>IF('Training Data'!A94="M",1,0)</f>
        <v>0</v>
      </c>
      <c r="B94" s="2">
        <f>IF('Training Data'!A94="F",1,0)</f>
        <v>1</v>
      </c>
      <c r="C94" s="2">
        <f>IF('Training Data'!B94="H",1,0)</f>
        <v>0</v>
      </c>
      <c r="D94" s="2">
        <f>IF('Training Data'!B94="A",1,0)</f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7">
        <v>0</v>
      </c>
      <c r="U94" s="5">
        <v>1</v>
      </c>
    </row>
    <row r="95" spans="1:21" x14ac:dyDescent="0.3">
      <c r="A95" s="2">
        <f>IF('Training Data'!A95="M",1,0)</f>
        <v>1</v>
      </c>
      <c r="B95" s="2">
        <f>IF('Training Data'!A95="F",1,0)</f>
        <v>0</v>
      </c>
      <c r="C95" s="2">
        <f>IF('Training Data'!B95="H",1,0)</f>
        <v>1</v>
      </c>
      <c r="D95" s="2">
        <f>IF('Training Data'!B95="A",1,0)</f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7">
        <v>1</v>
      </c>
      <c r="U95" s="5">
        <v>1</v>
      </c>
    </row>
    <row r="96" spans="1:21" x14ac:dyDescent="0.3">
      <c r="A96" s="2">
        <f>IF('Training Data'!A96="M",1,0)</f>
        <v>1</v>
      </c>
      <c r="B96" s="2">
        <f>IF('Training Data'!A96="F",1,0)</f>
        <v>0</v>
      </c>
      <c r="C96" s="2">
        <f>IF('Training Data'!B96="H",1,0)</f>
        <v>0</v>
      </c>
      <c r="D96" s="2">
        <f>IF('Training Data'!B96="A",1,0)</f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7">
        <v>0</v>
      </c>
      <c r="U96" s="5">
        <v>1</v>
      </c>
    </row>
    <row r="97" spans="1:21" x14ac:dyDescent="0.3">
      <c r="A97" s="2">
        <f>IF('Training Data'!A97="M",1,0)</f>
        <v>0</v>
      </c>
      <c r="B97" s="2">
        <f>IF('Training Data'!A97="F",1,0)</f>
        <v>1</v>
      </c>
      <c r="C97" s="2">
        <f>IF('Training Data'!B97="H",1,0)</f>
        <v>0</v>
      </c>
      <c r="D97" s="2">
        <f>IF('Training Data'!B97="A",1,0)</f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7">
        <v>0</v>
      </c>
      <c r="U97" s="5">
        <v>1</v>
      </c>
    </row>
    <row r="98" spans="1:21" x14ac:dyDescent="0.3">
      <c r="A98" s="2">
        <f>IF('Training Data'!A98="M",1,0)</f>
        <v>0</v>
      </c>
      <c r="B98" s="2">
        <f>IF('Training Data'!A98="F",1,0)</f>
        <v>1</v>
      </c>
      <c r="C98" s="2">
        <f>IF('Training Data'!B98="H",1,0)</f>
        <v>0</v>
      </c>
      <c r="D98" s="2">
        <f>IF('Training Data'!B98="A",1,0)</f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7">
        <v>0</v>
      </c>
      <c r="U98" s="5">
        <v>1</v>
      </c>
    </row>
    <row r="99" spans="1:21" x14ac:dyDescent="0.3">
      <c r="A99" s="2">
        <f>IF('Training Data'!A99="M",1,0)</f>
        <v>1</v>
      </c>
      <c r="B99" s="2">
        <f>IF('Training Data'!A99="F",1,0)</f>
        <v>0</v>
      </c>
      <c r="C99" s="2">
        <f>IF('Training Data'!B99="H",1,0)</f>
        <v>1</v>
      </c>
      <c r="D99" s="2">
        <f>IF('Training Data'!B99="A",1,0)</f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7">
        <v>0</v>
      </c>
      <c r="U99" s="5">
        <v>1</v>
      </c>
    </row>
    <row r="100" spans="1:21" x14ac:dyDescent="0.3">
      <c r="A100" s="2">
        <f>IF('Training Data'!A100="M",1,0)</f>
        <v>0</v>
      </c>
      <c r="B100" s="2">
        <f>IF('Training Data'!A100="F",1,0)</f>
        <v>0</v>
      </c>
      <c r="C100" s="2">
        <f>IF('Training Data'!B100="H",1,0)</f>
        <v>0</v>
      </c>
      <c r="D100" s="2">
        <f>IF('Training Data'!B100="A",1,0)</f>
        <v>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7">
        <v>0</v>
      </c>
      <c r="U100" s="5">
        <v>1</v>
      </c>
    </row>
    <row r="101" spans="1:21" x14ac:dyDescent="0.3">
      <c r="A101" s="2">
        <f>IF('Training Data'!A101="M",1,0)</f>
        <v>1</v>
      </c>
      <c r="B101" s="2">
        <f>IF('Training Data'!A101="F",1,0)</f>
        <v>0</v>
      </c>
      <c r="C101" s="2">
        <f>IF('Training Data'!B101="H",1,0)</f>
        <v>1</v>
      </c>
      <c r="D101" s="2">
        <f>IF('Training Data'!B101="A",1,0)</f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7">
        <v>0</v>
      </c>
      <c r="U101" s="5">
        <v>1</v>
      </c>
    </row>
    <row r="102" spans="1:21" x14ac:dyDescent="0.3">
      <c r="A102" s="2">
        <f>IF('Training Data'!A102="M",1,0)</f>
        <v>1</v>
      </c>
      <c r="B102" s="2">
        <f>IF('Training Data'!A102="F",1,0)</f>
        <v>0</v>
      </c>
      <c r="C102" s="2">
        <f>IF('Training Data'!B102="H",1,0)</f>
        <v>1</v>
      </c>
      <c r="D102" s="2">
        <f>IF('Training Data'!B102="A",1,0)</f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7">
        <v>0</v>
      </c>
      <c r="U102" s="5">
        <v>1</v>
      </c>
    </row>
    <row r="103" spans="1:21" x14ac:dyDescent="0.3">
      <c r="A103" s="2">
        <f>IF('Training Data'!A103="M",1,0)</f>
        <v>0</v>
      </c>
      <c r="B103" s="2">
        <f>IF('Training Data'!A103="F",1,0)</f>
        <v>1</v>
      </c>
      <c r="C103" s="2">
        <f>IF('Training Data'!B103="H",1,0)</f>
        <v>0</v>
      </c>
      <c r="D103" s="2">
        <f>IF('Training Data'!B103="A",1,0)</f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7">
        <v>0</v>
      </c>
      <c r="U103" s="5">
        <v>1</v>
      </c>
    </row>
    <row r="104" spans="1:21" x14ac:dyDescent="0.3">
      <c r="A104" s="2">
        <f>IF('Training Data'!A104="M",1,0)</f>
        <v>0</v>
      </c>
      <c r="B104" s="2">
        <f>IF('Training Data'!A104="F",1,0)</f>
        <v>1</v>
      </c>
      <c r="C104" s="2">
        <f>IF('Training Data'!B104="H",1,0)</f>
        <v>1</v>
      </c>
      <c r="D104" s="2">
        <f>IF('Training Data'!B104="A",1,0)</f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7">
        <v>0</v>
      </c>
      <c r="U104" s="5">
        <v>1</v>
      </c>
    </row>
    <row r="105" spans="1:21" x14ac:dyDescent="0.3">
      <c r="A105" s="2">
        <f>IF('Training Data'!A105="M",1,0)</f>
        <v>1</v>
      </c>
      <c r="B105" s="2">
        <f>IF('Training Data'!A105="F",1,0)</f>
        <v>0</v>
      </c>
      <c r="C105" s="2">
        <f>IF('Training Data'!B105="H",1,0)</f>
        <v>0</v>
      </c>
      <c r="D105" s="2">
        <f>IF('Training Data'!B105="A",1,0)</f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7">
        <v>0</v>
      </c>
      <c r="U105" s="5">
        <v>1</v>
      </c>
    </row>
    <row r="106" spans="1:21" x14ac:dyDescent="0.3">
      <c r="A106" s="2">
        <f>IF('Training Data'!A106="M",1,0)</f>
        <v>0</v>
      </c>
      <c r="B106" s="2">
        <f>IF('Training Data'!A106="F",1,0)</f>
        <v>0</v>
      </c>
      <c r="C106" s="2">
        <f>IF('Training Data'!B106="H",1,0)</f>
        <v>1</v>
      </c>
      <c r="D106" s="2">
        <f>IF('Training Data'!B106="A",1,0)</f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7">
        <v>1</v>
      </c>
      <c r="U106" s="5">
        <v>1</v>
      </c>
    </row>
    <row r="107" spans="1:21" x14ac:dyDescent="0.3">
      <c r="A107" s="2">
        <f>IF('Training Data'!A107="M",1,0)</f>
        <v>1</v>
      </c>
      <c r="B107" s="2">
        <f>IF('Training Data'!A107="F",1,0)</f>
        <v>0</v>
      </c>
      <c r="C107" s="2">
        <f>IF('Training Data'!B107="H",1,0)</f>
        <v>0</v>
      </c>
      <c r="D107" s="2">
        <f>IF('Training Data'!B107="A",1,0)</f>
        <v>1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7">
        <v>0</v>
      </c>
      <c r="U107" s="5">
        <v>1</v>
      </c>
    </row>
    <row r="108" spans="1:21" x14ac:dyDescent="0.3">
      <c r="A108" s="2">
        <f>IF('Training Data'!A108="M",1,0)</f>
        <v>1</v>
      </c>
      <c r="B108" s="2">
        <f>IF('Training Data'!A108="F",1,0)</f>
        <v>0</v>
      </c>
      <c r="C108" s="2">
        <f>IF('Training Data'!B108="H",1,0)</f>
        <v>0</v>
      </c>
      <c r="D108" s="2">
        <f>IF('Training Data'!B108="A",1,0)</f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7">
        <v>1</v>
      </c>
      <c r="U108" s="5">
        <v>1</v>
      </c>
    </row>
    <row r="109" spans="1:21" x14ac:dyDescent="0.3">
      <c r="A109" s="2">
        <f>IF('Training Data'!A109="M",1,0)</f>
        <v>0</v>
      </c>
      <c r="B109" s="2">
        <f>IF('Training Data'!A109="F",1,0)</f>
        <v>1</v>
      </c>
      <c r="C109" s="2">
        <f>IF('Training Data'!B109="H",1,0)</f>
        <v>1</v>
      </c>
      <c r="D109" s="2">
        <f>IF('Training Data'!B109="A",1,0)</f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7">
        <v>1</v>
      </c>
      <c r="U109" s="5">
        <v>1</v>
      </c>
    </row>
    <row r="110" spans="1:21" x14ac:dyDescent="0.3">
      <c r="A110" s="2">
        <f>IF('Training Data'!A110="M",1,0)</f>
        <v>0</v>
      </c>
      <c r="B110" s="2">
        <f>IF('Training Data'!A110="F",1,0)</f>
        <v>1</v>
      </c>
      <c r="C110" s="2">
        <f>IF('Training Data'!B110="H",1,0)</f>
        <v>0</v>
      </c>
      <c r="D110" s="2">
        <f>IF('Training Data'!B110="A",1,0)</f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7">
        <v>0</v>
      </c>
      <c r="U110" s="5">
        <v>1</v>
      </c>
    </row>
    <row r="111" spans="1:21" x14ac:dyDescent="0.3">
      <c r="A111" s="2">
        <f>IF('Training Data'!A111="M",1,0)</f>
        <v>1</v>
      </c>
      <c r="B111" s="2">
        <f>IF('Training Data'!A111="F",1,0)</f>
        <v>0</v>
      </c>
      <c r="C111" s="2">
        <f>IF('Training Data'!B111="H",1,0)</f>
        <v>1</v>
      </c>
      <c r="D111" s="2">
        <f>IF('Training Data'!B111="A",1,0)</f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7">
        <v>0</v>
      </c>
      <c r="U111" s="5">
        <v>1</v>
      </c>
    </row>
    <row r="112" spans="1:21" x14ac:dyDescent="0.3">
      <c r="A112" s="2">
        <f>IF('Training Data'!A112="M",1,0)</f>
        <v>1</v>
      </c>
      <c r="B112" s="2">
        <f>IF('Training Data'!A112="F",1,0)</f>
        <v>0</v>
      </c>
      <c r="C112" s="2">
        <f>IF('Training Data'!B112="H",1,0)</f>
        <v>1</v>
      </c>
      <c r="D112" s="2">
        <f>IF('Training Data'!B112="A",1,0)</f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7">
        <v>0</v>
      </c>
      <c r="U112" s="5">
        <v>1</v>
      </c>
    </row>
    <row r="113" spans="1:21" x14ac:dyDescent="0.3">
      <c r="A113" s="2">
        <f>IF('Training Data'!A113="M",1,0)</f>
        <v>1</v>
      </c>
      <c r="B113" s="2">
        <f>IF('Training Data'!A113="F",1,0)</f>
        <v>0</v>
      </c>
      <c r="C113" s="2">
        <f>IF('Training Data'!B113="H",1,0)</f>
        <v>1</v>
      </c>
      <c r="D113" s="2">
        <f>IF('Training Data'!B113="A",1,0)</f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7">
        <v>0</v>
      </c>
      <c r="U113" s="5">
        <v>1</v>
      </c>
    </row>
    <row r="114" spans="1:21" x14ac:dyDescent="0.3">
      <c r="A114" s="2">
        <f>IF('Training Data'!A114="M",1,0)</f>
        <v>0</v>
      </c>
      <c r="B114" s="2">
        <f>IF('Training Data'!A114="F",1,0)</f>
        <v>1</v>
      </c>
      <c r="C114" s="2">
        <f>IF('Training Data'!B114="H",1,0)</f>
        <v>0</v>
      </c>
      <c r="D114" s="2">
        <f>IF('Training Data'!B114="A",1,0)</f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7">
        <v>0</v>
      </c>
      <c r="U114" s="5">
        <v>1</v>
      </c>
    </row>
    <row r="115" spans="1:21" x14ac:dyDescent="0.3">
      <c r="A115" s="2">
        <f>IF('Training Data'!A115="M",1,0)</f>
        <v>1</v>
      </c>
      <c r="B115" s="2">
        <f>IF('Training Data'!A115="F",1,0)</f>
        <v>0</v>
      </c>
      <c r="C115" s="2">
        <f>IF('Training Data'!B115="H",1,0)</f>
        <v>0</v>
      </c>
      <c r="D115" s="2">
        <f>IF('Training Data'!B115="A",1,0)</f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7">
        <v>0</v>
      </c>
      <c r="U115" s="5">
        <v>1</v>
      </c>
    </row>
    <row r="116" spans="1:21" x14ac:dyDescent="0.3">
      <c r="A116" s="2">
        <f>IF('Training Data'!A116="M",1,0)</f>
        <v>1</v>
      </c>
      <c r="B116" s="2">
        <f>IF('Training Data'!A116="F",1,0)</f>
        <v>0</v>
      </c>
      <c r="C116" s="2">
        <f>IF('Training Data'!B116="H",1,0)</f>
        <v>0</v>
      </c>
      <c r="D116" s="2">
        <f>IF('Training Data'!B116="A",1,0)</f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7">
        <v>0</v>
      </c>
      <c r="U116" s="5">
        <v>1</v>
      </c>
    </row>
    <row r="117" spans="1:21" x14ac:dyDescent="0.3">
      <c r="A117" s="2">
        <f>IF('Training Data'!A117="M",1,0)</f>
        <v>1</v>
      </c>
      <c r="B117" s="2">
        <f>IF('Training Data'!A117="F",1,0)</f>
        <v>0</v>
      </c>
      <c r="C117" s="2">
        <f>IF('Training Data'!B117="H",1,0)</f>
        <v>1</v>
      </c>
      <c r="D117" s="2">
        <f>IF('Training Data'!B117="A",1,0)</f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7">
        <v>0</v>
      </c>
      <c r="U117" s="5">
        <v>1</v>
      </c>
    </row>
    <row r="118" spans="1:21" x14ac:dyDescent="0.3">
      <c r="A118" s="2">
        <f>IF('Training Data'!A118="M",1,0)</f>
        <v>1</v>
      </c>
      <c r="B118" s="2">
        <f>IF('Training Data'!A118="F",1,0)</f>
        <v>0</v>
      </c>
      <c r="C118" s="2">
        <f>IF('Training Data'!B118="H",1,0)</f>
        <v>0</v>
      </c>
      <c r="D118" s="2">
        <f>IF('Training Data'!B118="A",1,0)</f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7">
        <v>0</v>
      </c>
      <c r="U118" s="5">
        <v>1</v>
      </c>
    </row>
    <row r="119" spans="1:21" x14ac:dyDescent="0.3">
      <c r="A119" s="2">
        <f>IF('Training Data'!A119="M",1,0)</f>
        <v>0</v>
      </c>
      <c r="B119" s="2">
        <f>IF('Training Data'!A119="F",1,0)</f>
        <v>1</v>
      </c>
      <c r="C119" s="2">
        <f>IF('Training Data'!B119="H",1,0)</f>
        <v>1</v>
      </c>
      <c r="D119" s="2">
        <f>IF('Training Data'!B119="A",1,0)</f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7">
        <v>1</v>
      </c>
      <c r="U119" s="5">
        <v>1</v>
      </c>
    </row>
    <row r="120" spans="1:21" x14ac:dyDescent="0.3">
      <c r="A120" s="2">
        <f>IF('Training Data'!A120="M",1,0)</f>
        <v>0</v>
      </c>
      <c r="B120" s="2">
        <f>IF('Training Data'!A120="F",1,0)</f>
        <v>0</v>
      </c>
      <c r="C120" s="2">
        <f>IF('Training Data'!B120="H",1,0)</f>
        <v>1</v>
      </c>
      <c r="D120" s="2">
        <f>IF('Training Data'!B120="A",1,0)</f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7">
        <v>1</v>
      </c>
      <c r="U120" s="5">
        <v>1</v>
      </c>
    </row>
    <row r="121" spans="1:21" x14ac:dyDescent="0.3">
      <c r="A121" s="2">
        <f>IF('Training Data'!A121="M",1,0)</f>
        <v>1</v>
      </c>
      <c r="B121" s="2">
        <f>IF('Training Data'!A121="F",1,0)</f>
        <v>0</v>
      </c>
      <c r="C121" s="2">
        <f>IF('Training Data'!B121="H",1,0)</f>
        <v>1</v>
      </c>
      <c r="D121" s="2">
        <f>IF('Training Data'!B121="A",1,0)</f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7">
        <v>1</v>
      </c>
      <c r="U121" s="5">
        <v>1</v>
      </c>
    </row>
    <row r="122" spans="1:21" x14ac:dyDescent="0.3">
      <c r="A122" s="2">
        <f>IF('Training Data'!A122="M",1,0)</f>
        <v>0</v>
      </c>
      <c r="B122" s="2">
        <f>IF('Training Data'!A122="F",1,0)</f>
        <v>1</v>
      </c>
      <c r="C122" s="2">
        <f>IF('Training Data'!B122="H",1,0)</f>
        <v>0</v>
      </c>
      <c r="D122" s="2">
        <f>IF('Training Data'!B122="A",1,0)</f>
        <v>1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7">
        <v>0</v>
      </c>
      <c r="U122" s="5">
        <v>1</v>
      </c>
    </row>
    <row r="123" spans="1:21" x14ac:dyDescent="0.3">
      <c r="A123" s="2">
        <f>IF('Training Data'!A123="M",1,0)</f>
        <v>1</v>
      </c>
      <c r="B123" s="2">
        <f>IF('Training Data'!A123="F",1,0)</f>
        <v>0</v>
      </c>
      <c r="C123" s="2">
        <f>IF('Training Data'!B123="H",1,0)</f>
        <v>0</v>
      </c>
      <c r="D123" s="2">
        <f>IF('Training Data'!B123="A",1,0)</f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7">
        <v>1</v>
      </c>
      <c r="U123" s="5">
        <v>1</v>
      </c>
    </row>
    <row r="124" spans="1:21" x14ac:dyDescent="0.3">
      <c r="A124" s="2">
        <f>IF('Training Data'!A124="M",1,0)</f>
        <v>1</v>
      </c>
      <c r="B124" s="2">
        <f>IF('Training Data'!A124="F",1,0)</f>
        <v>0</v>
      </c>
      <c r="C124" s="2">
        <f>IF('Training Data'!B124="H",1,0)</f>
        <v>1</v>
      </c>
      <c r="D124" s="2">
        <f>IF('Training Data'!B124="A",1,0)</f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7">
        <v>0</v>
      </c>
      <c r="U124" s="5">
        <v>1</v>
      </c>
    </row>
    <row r="125" spans="1:21" x14ac:dyDescent="0.3">
      <c r="A125" s="2">
        <f>IF('Training Data'!A125="M",1,0)</f>
        <v>0</v>
      </c>
      <c r="B125" s="2">
        <f>IF('Training Data'!A125="F",1,0)</f>
        <v>1</v>
      </c>
      <c r="C125" s="2">
        <f>IF('Training Data'!B125="H",1,0)</f>
        <v>0</v>
      </c>
      <c r="D125" s="2">
        <f>IF('Training Data'!B125="A",1,0)</f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7">
        <v>0</v>
      </c>
      <c r="U125" s="5">
        <v>1</v>
      </c>
    </row>
    <row r="126" spans="1:21" x14ac:dyDescent="0.3">
      <c r="A126" s="2">
        <f>IF('Training Data'!A126="M",1,0)</f>
        <v>0</v>
      </c>
      <c r="B126" s="2">
        <f>IF('Training Data'!A126="F",1,0)</f>
        <v>1</v>
      </c>
      <c r="C126" s="2">
        <f>IF('Training Data'!B126="H",1,0)</f>
        <v>1</v>
      </c>
      <c r="D126" s="2">
        <f>IF('Training Data'!B126="A",1,0)</f>
        <v>0</v>
      </c>
      <c r="E126" s="2">
        <v>1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7">
        <v>1</v>
      </c>
      <c r="U126" s="5">
        <v>1</v>
      </c>
    </row>
    <row r="127" spans="1:21" x14ac:dyDescent="0.3">
      <c r="A127" s="2">
        <f>IF('Training Data'!A127="M",1,0)</f>
        <v>0</v>
      </c>
      <c r="B127" s="2">
        <f>IF('Training Data'!A127="F",1,0)</f>
        <v>0</v>
      </c>
      <c r="C127" s="2">
        <f>IF('Training Data'!B127="H",1,0)</f>
        <v>0</v>
      </c>
      <c r="D127" s="2">
        <f>IF('Training Data'!B127="A",1,0)</f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7">
        <v>0</v>
      </c>
      <c r="U127" s="5">
        <v>1</v>
      </c>
    </row>
    <row r="128" spans="1:21" x14ac:dyDescent="0.3">
      <c r="A128" s="2">
        <f>IF('Training Data'!A128="M",1,0)</f>
        <v>0</v>
      </c>
      <c r="B128" s="2">
        <f>IF('Training Data'!A128="F",1,0)</f>
        <v>1</v>
      </c>
      <c r="C128" s="2">
        <f>IF('Training Data'!B128="H",1,0)</f>
        <v>0</v>
      </c>
      <c r="D128" s="2">
        <f>IF('Training Data'!B128="A",1,0)</f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7">
        <v>0</v>
      </c>
      <c r="U128" s="5">
        <v>1</v>
      </c>
    </row>
    <row r="129" spans="1:21" x14ac:dyDescent="0.3">
      <c r="A129" s="2">
        <f>IF('Training Data'!A129="M",1,0)</f>
        <v>0</v>
      </c>
      <c r="B129" s="2">
        <f>IF('Training Data'!A129="F",1,0)</f>
        <v>1</v>
      </c>
      <c r="C129" s="2">
        <f>IF('Training Data'!B129="H",1,0)</f>
        <v>1</v>
      </c>
      <c r="D129" s="2">
        <f>IF('Training Data'!B129="A",1,0)</f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7">
        <v>1</v>
      </c>
      <c r="U129" s="5">
        <v>1</v>
      </c>
    </row>
    <row r="130" spans="1:21" x14ac:dyDescent="0.3">
      <c r="A130" s="2">
        <f>IF('Training Data'!A130="M",1,0)</f>
        <v>1</v>
      </c>
      <c r="B130" s="2">
        <f>IF('Training Data'!A130="F",1,0)</f>
        <v>0</v>
      </c>
      <c r="C130" s="2">
        <f>IF('Training Data'!B130="H",1,0)</f>
        <v>1</v>
      </c>
      <c r="D130" s="2">
        <f>IF('Training Data'!B130="A",1,0)</f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7">
        <v>0</v>
      </c>
      <c r="U130" s="5">
        <v>1</v>
      </c>
    </row>
    <row r="131" spans="1:21" x14ac:dyDescent="0.3">
      <c r="A131" s="2">
        <f>IF('Training Data'!A131="M",1,0)</f>
        <v>0</v>
      </c>
      <c r="B131" s="2">
        <f>IF('Training Data'!A131="F",1,0)</f>
        <v>1</v>
      </c>
      <c r="C131" s="2">
        <f>IF('Training Data'!B131="H",1,0)</f>
        <v>0</v>
      </c>
      <c r="D131" s="2">
        <f>IF('Training Data'!B131="A",1,0)</f>
        <v>1</v>
      </c>
      <c r="E131" s="2">
        <v>1</v>
      </c>
      <c r="F131" s="2">
        <v>0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7">
        <v>0</v>
      </c>
      <c r="U131" s="5">
        <v>1</v>
      </c>
    </row>
    <row r="132" spans="1:21" x14ac:dyDescent="0.3">
      <c r="A132" s="2">
        <f>IF('Training Data'!A132="M",1,0)</f>
        <v>1</v>
      </c>
      <c r="B132" s="2">
        <f>IF('Training Data'!A132="F",1,0)</f>
        <v>0</v>
      </c>
      <c r="C132" s="2">
        <f>IF('Training Data'!B132="H",1,0)</f>
        <v>1</v>
      </c>
      <c r="D132" s="2">
        <f>IF('Training Data'!B132="A",1,0)</f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7">
        <v>0</v>
      </c>
      <c r="U132" s="5">
        <v>1</v>
      </c>
    </row>
    <row r="133" spans="1:21" x14ac:dyDescent="0.3">
      <c r="A133" s="2">
        <f>IF('Training Data'!A133="M",1,0)</f>
        <v>0</v>
      </c>
      <c r="B133" s="2">
        <f>IF('Training Data'!A133="F",1,0)</f>
        <v>1</v>
      </c>
      <c r="C133" s="2">
        <f>IF('Training Data'!B133="H",1,0)</f>
        <v>1</v>
      </c>
      <c r="D133" s="2">
        <f>IF('Training Data'!B133="A",1,0)</f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7">
        <v>0</v>
      </c>
      <c r="U133" s="5">
        <v>1</v>
      </c>
    </row>
    <row r="134" spans="1:21" x14ac:dyDescent="0.3">
      <c r="A134" s="2">
        <f>IF('Training Data'!A134="M",1,0)</f>
        <v>0</v>
      </c>
      <c r="B134" s="2">
        <f>IF('Training Data'!A134="F",1,0)</f>
        <v>0</v>
      </c>
      <c r="C134" s="2">
        <f>IF('Training Data'!B134="H",1,0)</f>
        <v>1</v>
      </c>
      <c r="D134" s="2">
        <f>IF('Training Data'!B134="A",1,0)</f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7">
        <v>1</v>
      </c>
      <c r="U134" s="5">
        <v>1</v>
      </c>
    </row>
    <row r="135" spans="1:21" x14ac:dyDescent="0.3">
      <c r="A135" s="2">
        <f>IF('Training Data'!A135="M",1,0)</f>
        <v>1</v>
      </c>
      <c r="B135" s="2">
        <f>IF('Training Data'!A135="F",1,0)</f>
        <v>0</v>
      </c>
      <c r="C135" s="2">
        <f>IF('Training Data'!B135="H",1,0)</f>
        <v>1</v>
      </c>
      <c r="D135" s="2">
        <f>IF('Training Data'!B135="A",1,0)</f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7">
        <v>0</v>
      </c>
      <c r="U135" s="5">
        <v>1</v>
      </c>
    </row>
    <row r="136" spans="1:21" x14ac:dyDescent="0.3">
      <c r="A136" s="2">
        <f>IF('Training Data'!A136="M",1,0)</f>
        <v>0</v>
      </c>
      <c r="B136" s="2">
        <f>IF('Training Data'!A136="F",1,0)</f>
        <v>1</v>
      </c>
      <c r="C136" s="2">
        <f>IF('Training Data'!B136="H",1,0)</f>
        <v>1</v>
      </c>
      <c r="D136" s="2">
        <f>IF('Training Data'!B136="A",1,0)</f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7">
        <v>0</v>
      </c>
      <c r="U136" s="5">
        <v>1</v>
      </c>
    </row>
    <row r="137" spans="1:21" x14ac:dyDescent="0.3">
      <c r="A137" s="2">
        <f>IF('Training Data'!A137="M",1,0)</f>
        <v>1</v>
      </c>
      <c r="B137" s="2">
        <f>IF('Training Data'!A137="F",1,0)</f>
        <v>0</v>
      </c>
      <c r="C137" s="2">
        <f>IF('Training Data'!B137="H",1,0)</f>
        <v>1</v>
      </c>
      <c r="D137" s="2">
        <f>IF('Training Data'!B137="A",1,0)</f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7">
        <v>0</v>
      </c>
      <c r="U137" s="5">
        <v>1</v>
      </c>
    </row>
    <row r="138" spans="1:21" x14ac:dyDescent="0.3">
      <c r="A138" s="2">
        <f>IF('Training Data'!A138="M",1,0)</f>
        <v>0</v>
      </c>
      <c r="B138" s="2">
        <f>IF('Training Data'!A138="F",1,0)</f>
        <v>1</v>
      </c>
      <c r="C138" s="2">
        <f>IF('Training Data'!B138="H",1,0)</f>
        <v>0</v>
      </c>
      <c r="D138" s="2">
        <f>IF('Training Data'!B138="A",1,0)</f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7">
        <v>0</v>
      </c>
      <c r="U138" s="5">
        <v>1</v>
      </c>
    </row>
    <row r="139" spans="1:21" x14ac:dyDescent="0.3">
      <c r="A139" s="2">
        <f>IF('Training Data'!A139="M",1,0)</f>
        <v>1</v>
      </c>
      <c r="B139" s="2">
        <f>IF('Training Data'!A139="F",1,0)</f>
        <v>0</v>
      </c>
      <c r="C139" s="2">
        <f>IF('Training Data'!B139="H",1,0)</f>
        <v>1</v>
      </c>
      <c r="D139" s="2">
        <f>IF('Training Data'!B139="A",1,0)</f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7">
        <v>0</v>
      </c>
      <c r="U139" s="5">
        <v>1</v>
      </c>
    </row>
    <row r="140" spans="1:21" x14ac:dyDescent="0.3">
      <c r="A140" s="2">
        <f>IF('Training Data'!A140="M",1,0)</f>
        <v>1</v>
      </c>
      <c r="B140" s="2">
        <f>IF('Training Data'!A140="F",1,0)</f>
        <v>0</v>
      </c>
      <c r="C140" s="2">
        <f>IF('Training Data'!B140="H",1,0)</f>
        <v>1</v>
      </c>
      <c r="D140" s="2">
        <f>IF('Training Data'!B140="A",1,0)</f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0</v>
      </c>
      <c r="S140" s="7">
        <v>0</v>
      </c>
      <c r="U140" s="5">
        <v>1</v>
      </c>
    </row>
    <row r="141" spans="1:21" x14ac:dyDescent="0.3">
      <c r="A141" s="2">
        <f>IF('Training Data'!A141="M",1,0)</f>
        <v>0</v>
      </c>
      <c r="B141" s="2">
        <f>IF('Training Data'!A141="F",1,0)</f>
        <v>0</v>
      </c>
      <c r="C141" s="2">
        <f>IF('Training Data'!B141="H",1,0)</f>
        <v>1</v>
      </c>
      <c r="D141" s="2">
        <f>IF('Training Data'!B141="A",1,0)</f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7">
        <v>0</v>
      </c>
      <c r="U141" s="5">
        <v>1</v>
      </c>
    </row>
    <row r="142" spans="1:21" x14ac:dyDescent="0.3">
      <c r="A142" s="2">
        <f>IF('Training Data'!A142="M",1,0)</f>
        <v>0</v>
      </c>
      <c r="B142" s="2">
        <f>IF('Training Data'!A142="F",1,0)</f>
        <v>1</v>
      </c>
      <c r="C142" s="2">
        <f>IF('Training Data'!B142="H",1,0)</f>
        <v>0</v>
      </c>
      <c r="D142" s="2">
        <f>IF('Training Data'!B142="A",1,0)</f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7">
        <v>0</v>
      </c>
      <c r="U142" s="5">
        <v>1</v>
      </c>
    </row>
    <row r="143" spans="1:21" x14ac:dyDescent="0.3">
      <c r="A143" s="2">
        <f>IF('Training Data'!A143="M",1,0)</f>
        <v>0</v>
      </c>
      <c r="B143" s="2">
        <f>IF('Training Data'!A143="F",1,0)</f>
        <v>0</v>
      </c>
      <c r="C143" s="2">
        <f>IF('Training Data'!B143="H",1,0)</f>
        <v>0</v>
      </c>
      <c r="D143" s="2">
        <f>IF('Training Data'!B143="A",1,0)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7">
        <v>0</v>
      </c>
      <c r="U143" s="5">
        <v>1</v>
      </c>
    </row>
    <row r="144" spans="1:21" x14ac:dyDescent="0.3">
      <c r="A144" s="2">
        <f>IF('Training Data'!A144="M",1,0)</f>
        <v>0</v>
      </c>
      <c r="B144" s="2">
        <f>IF('Training Data'!A144="F",1,0)</f>
        <v>1</v>
      </c>
      <c r="C144" s="2">
        <f>IF('Training Data'!B144="H",1,0)</f>
        <v>1</v>
      </c>
      <c r="D144" s="2">
        <f>IF('Training Data'!B144="A",1,0)</f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7">
        <v>0</v>
      </c>
      <c r="U144" s="5">
        <v>1</v>
      </c>
    </row>
    <row r="145" spans="1:21" x14ac:dyDescent="0.3">
      <c r="A145" s="2">
        <f>IF('Training Data'!A145="M",1,0)</f>
        <v>1</v>
      </c>
      <c r="B145" s="2">
        <f>IF('Training Data'!A145="F",1,0)</f>
        <v>0</v>
      </c>
      <c r="C145" s="2">
        <f>IF('Training Data'!B145="H",1,0)</f>
        <v>1</v>
      </c>
      <c r="D145" s="2">
        <f>IF('Training Data'!B145="A",1,0)</f>
        <v>0</v>
      </c>
      <c r="E145" s="2">
        <v>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7">
        <v>0</v>
      </c>
      <c r="U145" s="5">
        <v>1</v>
      </c>
    </row>
    <row r="146" spans="1:21" x14ac:dyDescent="0.3">
      <c r="A146" s="2">
        <f>IF('Training Data'!A146="M",1,0)</f>
        <v>0</v>
      </c>
      <c r="B146" s="2">
        <f>IF('Training Data'!A146="F",1,0)</f>
        <v>1</v>
      </c>
      <c r="C146" s="2">
        <f>IF('Training Data'!B146="H",1,0)</f>
        <v>0</v>
      </c>
      <c r="D146" s="2">
        <f>IF('Training Data'!B146="A",1,0)</f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7">
        <v>0</v>
      </c>
      <c r="U146" s="5">
        <v>1</v>
      </c>
    </row>
    <row r="147" spans="1:21" x14ac:dyDescent="0.3">
      <c r="A147" s="2">
        <f>IF('Training Data'!A147="M",1,0)</f>
        <v>0</v>
      </c>
      <c r="B147" s="2">
        <f>IF('Training Data'!A147="F",1,0)</f>
        <v>1</v>
      </c>
      <c r="C147" s="2">
        <f>IF('Training Data'!B147="H",1,0)</f>
        <v>0</v>
      </c>
      <c r="D147" s="2">
        <f>IF('Training Data'!B147="A",1,0)</f>
        <v>1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7">
        <v>0</v>
      </c>
      <c r="U147" s="5">
        <v>1</v>
      </c>
    </row>
    <row r="148" spans="1:21" x14ac:dyDescent="0.3">
      <c r="A148" s="2">
        <f>IF('Training Data'!A148="M",1,0)</f>
        <v>0</v>
      </c>
      <c r="B148" s="2">
        <f>IF('Training Data'!A148="F",1,0)</f>
        <v>1</v>
      </c>
      <c r="C148" s="2">
        <f>IF('Training Data'!B148="H",1,0)</f>
        <v>1</v>
      </c>
      <c r="D148" s="2">
        <f>IF('Training Data'!B148="A",1,0)</f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7">
        <v>0</v>
      </c>
      <c r="U148" s="5">
        <v>1</v>
      </c>
    </row>
    <row r="149" spans="1:21" x14ac:dyDescent="0.3">
      <c r="A149" s="2">
        <f>IF('Training Data'!A149="M",1,0)</f>
        <v>0</v>
      </c>
      <c r="B149" s="2">
        <f>IF('Training Data'!A149="F",1,0)</f>
        <v>1</v>
      </c>
      <c r="C149" s="2">
        <f>IF('Training Data'!B149="H",1,0)</f>
        <v>1</v>
      </c>
      <c r="D149" s="2">
        <f>IF('Training Data'!B149="A",1,0)</f>
        <v>0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7">
        <v>0</v>
      </c>
      <c r="U149" s="5">
        <v>1</v>
      </c>
    </row>
    <row r="150" spans="1:21" x14ac:dyDescent="0.3">
      <c r="A150" s="2">
        <f>IF('Training Data'!A150="M",1,0)</f>
        <v>1</v>
      </c>
      <c r="B150" s="2">
        <f>IF('Training Data'!A150="F",1,0)</f>
        <v>0</v>
      </c>
      <c r="C150" s="2">
        <f>IF('Training Data'!B150="H",1,0)</f>
        <v>1</v>
      </c>
      <c r="D150" s="2">
        <f>IF('Training Data'!B150="A",1,0)</f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7">
        <v>1</v>
      </c>
      <c r="U150" s="5">
        <v>1</v>
      </c>
    </row>
    <row r="151" spans="1:21" x14ac:dyDescent="0.3">
      <c r="A151" s="2">
        <f>IF('Training Data'!A151="M",1,0)</f>
        <v>0</v>
      </c>
      <c r="B151" s="2">
        <f>IF('Training Data'!A151="F",1,0)</f>
        <v>1</v>
      </c>
      <c r="C151" s="2">
        <f>IF('Training Data'!B151="H",1,0)</f>
        <v>1</v>
      </c>
      <c r="D151" s="2">
        <f>IF('Training Data'!B151="A",1,0)</f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7">
        <v>0</v>
      </c>
      <c r="U151" s="5">
        <v>1</v>
      </c>
    </row>
    <row r="152" spans="1:21" x14ac:dyDescent="0.3">
      <c r="A152" s="2">
        <f>IF('Training Data'!A152="M",1,0)</f>
        <v>0</v>
      </c>
      <c r="B152" s="2">
        <f>IF('Training Data'!A152="F",1,0)</f>
        <v>1</v>
      </c>
      <c r="C152" s="2">
        <f>IF('Training Data'!B152="H",1,0)</f>
        <v>0</v>
      </c>
      <c r="D152" s="2">
        <f>IF('Training Data'!B152="A",1,0)</f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7">
        <v>0</v>
      </c>
      <c r="U152" s="5">
        <v>1</v>
      </c>
    </row>
    <row r="153" spans="1:21" x14ac:dyDescent="0.3">
      <c r="A153" s="2">
        <f>IF('Training Data'!A153="M",1,0)</f>
        <v>1</v>
      </c>
      <c r="B153" s="2">
        <f>IF('Training Data'!A153="F",1,0)</f>
        <v>0</v>
      </c>
      <c r="C153" s="2">
        <f>IF('Training Data'!B153="H",1,0)</f>
        <v>0</v>
      </c>
      <c r="D153" s="2">
        <f>IF('Training Data'!B153="A",1,0)</f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7">
        <v>0</v>
      </c>
      <c r="U153" s="5">
        <v>1</v>
      </c>
    </row>
    <row r="154" spans="1:21" x14ac:dyDescent="0.3">
      <c r="A154" s="2">
        <f>IF('Training Data'!A154="M",1,0)</f>
        <v>0</v>
      </c>
      <c r="B154" s="2">
        <f>IF('Training Data'!A154="F",1,0)</f>
        <v>1</v>
      </c>
      <c r="C154" s="2">
        <f>IF('Training Data'!B154="H",1,0)</f>
        <v>0</v>
      </c>
      <c r="D154" s="2">
        <f>IF('Training Data'!B154="A",1,0)</f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7">
        <v>0</v>
      </c>
      <c r="U154" s="5">
        <v>1</v>
      </c>
    </row>
    <row r="155" spans="1:21" x14ac:dyDescent="0.3">
      <c r="A155" s="2">
        <f>IF('Training Data'!A155="M",1,0)</f>
        <v>0</v>
      </c>
      <c r="B155" s="2">
        <f>IF('Training Data'!A155="F",1,0)</f>
        <v>1</v>
      </c>
      <c r="C155" s="2">
        <f>IF('Training Data'!B155="H",1,0)</f>
        <v>1</v>
      </c>
      <c r="D155" s="2">
        <f>IF('Training Data'!B155="A",1,0)</f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7">
        <v>1</v>
      </c>
      <c r="U155" s="5">
        <v>1</v>
      </c>
    </row>
    <row r="156" spans="1:21" x14ac:dyDescent="0.3">
      <c r="A156" s="2">
        <f>IF('Training Data'!A156="M",1,0)</f>
        <v>0</v>
      </c>
      <c r="B156" s="2">
        <f>IF('Training Data'!A156="F",1,0)</f>
        <v>1</v>
      </c>
      <c r="C156" s="2">
        <f>IF('Training Data'!B156="H",1,0)</f>
        <v>1</v>
      </c>
      <c r="D156" s="2">
        <f>IF('Training Data'!B156="A",1,0)</f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0</v>
      </c>
      <c r="S156" s="7">
        <v>0</v>
      </c>
      <c r="U156" s="5">
        <v>1</v>
      </c>
    </row>
    <row r="157" spans="1:21" x14ac:dyDescent="0.3">
      <c r="A157" s="2">
        <f>IF('Training Data'!A157="M",1,0)</f>
        <v>0</v>
      </c>
      <c r="B157" s="2">
        <f>IF('Training Data'!A157="F",1,0)</f>
        <v>1</v>
      </c>
      <c r="C157" s="2">
        <f>IF('Training Data'!B157="H",1,0)</f>
        <v>1</v>
      </c>
      <c r="D157" s="2">
        <f>IF('Training Data'!B157="A",1,0)</f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7">
        <v>0</v>
      </c>
      <c r="U157" s="5">
        <v>1</v>
      </c>
    </row>
    <row r="158" spans="1:21" x14ac:dyDescent="0.3">
      <c r="A158" s="2">
        <f>IF('Training Data'!A158="M",1,0)</f>
        <v>0</v>
      </c>
      <c r="B158" s="2">
        <f>IF('Training Data'!A158="F",1,0)</f>
        <v>0</v>
      </c>
      <c r="C158" s="2">
        <f>IF('Training Data'!B158="H",1,0)</f>
        <v>0</v>
      </c>
      <c r="D158" s="2">
        <f>IF('Training Data'!B158="A",1,0)</f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7">
        <v>1</v>
      </c>
      <c r="U158" s="5">
        <v>1</v>
      </c>
    </row>
    <row r="159" spans="1:21" x14ac:dyDescent="0.3">
      <c r="A159" s="2">
        <f>IF('Training Data'!A159="M",1,0)</f>
        <v>0</v>
      </c>
      <c r="B159" s="2">
        <f>IF('Training Data'!A159="F",1,0)</f>
        <v>0</v>
      </c>
      <c r="C159" s="2">
        <f>IF('Training Data'!B159="H",1,0)</f>
        <v>0</v>
      </c>
      <c r="D159" s="2">
        <f>IF('Training Data'!B159="A",1,0)</f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7">
        <v>0</v>
      </c>
      <c r="U159" s="5">
        <v>1</v>
      </c>
    </row>
    <row r="160" spans="1:21" x14ac:dyDescent="0.3">
      <c r="A160" s="2">
        <f>IF('Training Data'!A160="M",1,0)</f>
        <v>1</v>
      </c>
      <c r="B160" s="2">
        <f>IF('Training Data'!A160="F",1,0)</f>
        <v>0</v>
      </c>
      <c r="C160" s="2">
        <f>IF('Training Data'!B160="H",1,0)</f>
        <v>1</v>
      </c>
      <c r="D160" s="2">
        <f>IF('Training Data'!B160="A",1,0)</f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7">
        <v>1</v>
      </c>
      <c r="U160" s="5">
        <v>1</v>
      </c>
    </row>
    <row r="161" spans="1:21" x14ac:dyDescent="0.3">
      <c r="A161" s="2">
        <f>IF('Training Data'!A161="M",1,0)</f>
        <v>0</v>
      </c>
      <c r="B161" s="2">
        <f>IF('Training Data'!A161="F",1,0)</f>
        <v>1</v>
      </c>
      <c r="C161" s="2">
        <f>IF('Training Data'!B161="H",1,0)</f>
        <v>1</v>
      </c>
      <c r="D161" s="2">
        <f>IF('Training Data'!B161="A",1,0)</f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7">
        <v>1</v>
      </c>
      <c r="U161" s="5">
        <v>1</v>
      </c>
    </row>
    <row r="162" spans="1:21" x14ac:dyDescent="0.3">
      <c r="A162" s="2">
        <f>IF('Training Data'!A162="M",1,0)</f>
        <v>1</v>
      </c>
      <c r="B162" s="2">
        <f>IF('Training Data'!A162="F",1,0)</f>
        <v>0</v>
      </c>
      <c r="C162" s="2">
        <f>IF('Training Data'!B162="H",1,0)</f>
        <v>0</v>
      </c>
      <c r="D162" s="2">
        <f>IF('Training Data'!B162="A",1,0)</f>
        <v>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7">
        <v>0</v>
      </c>
      <c r="U162" s="5">
        <v>1</v>
      </c>
    </row>
    <row r="163" spans="1:21" x14ac:dyDescent="0.3">
      <c r="A163" s="2">
        <f>IF('Training Data'!A163="M",1,0)</f>
        <v>1</v>
      </c>
      <c r="B163" s="2">
        <f>IF('Training Data'!A163="F",1,0)</f>
        <v>0</v>
      </c>
      <c r="C163" s="2">
        <f>IF('Training Data'!B163="H",1,0)</f>
        <v>0</v>
      </c>
      <c r="D163" s="2">
        <f>IF('Training Data'!B163="A",1,0)</f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7">
        <v>0</v>
      </c>
      <c r="U163" s="5">
        <v>1</v>
      </c>
    </row>
    <row r="164" spans="1:21" x14ac:dyDescent="0.3">
      <c r="A164" s="2">
        <f>IF('Training Data'!A164="M",1,0)</f>
        <v>0</v>
      </c>
      <c r="B164" s="2">
        <f>IF('Training Data'!A164="F",1,0)</f>
        <v>1</v>
      </c>
      <c r="C164" s="2">
        <f>IF('Training Data'!B164="H",1,0)</f>
        <v>1</v>
      </c>
      <c r="D164" s="2">
        <f>IF('Training Data'!B164="A",1,0)</f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7">
        <v>1</v>
      </c>
      <c r="U164" s="5">
        <v>1</v>
      </c>
    </row>
    <row r="165" spans="1:21" x14ac:dyDescent="0.3">
      <c r="A165" s="2">
        <f>IF('Training Data'!A165="M",1,0)</f>
        <v>1</v>
      </c>
      <c r="B165" s="2">
        <f>IF('Training Data'!A165="F",1,0)</f>
        <v>0</v>
      </c>
      <c r="C165" s="2">
        <f>IF('Training Data'!B165="H",1,0)</f>
        <v>0</v>
      </c>
      <c r="D165" s="2">
        <f>IF('Training Data'!B165="A",1,0)</f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7">
        <v>0</v>
      </c>
      <c r="U165" s="5">
        <v>1</v>
      </c>
    </row>
    <row r="166" spans="1:21" x14ac:dyDescent="0.3">
      <c r="A166" s="2">
        <f>IF('Training Data'!A166="M",1,0)</f>
        <v>0</v>
      </c>
      <c r="B166" s="2">
        <f>IF('Training Data'!A166="F",1,0)</f>
        <v>1</v>
      </c>
      <c r="C166" s="2">
        <f>IF('Training Data'!B166="H",1,0)</f>
        <v>1</v>
      </c>
      <c r="D166" s="2">
        <f>IF('Training Data'!B166="A",1,0)</f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7">
        <v>0</v>
      </c>
      <c r="U166" s="5">
        <v>1</v>
      </c>
    </row>
    <row r="167" spans="1:21" x14ac:dyDescent="0.3">
      <c r="A167" s="2">
        <f>IF('Training Data'!A167="M",1,0)</f>
        <v>1</v>
      </c>
      <c r="B167" s="2">
        <f>IF('Training Data'!A167="F",1,0)</f>
        <v>0</v>
      </c>
      <c r="C167" s="2">
        <f>IF('Training Data'!B167="H",1,0)</f>
        <v>1</v>
      </c>
      <c r="D167" s="2">
        <f>IF('Training Data'!B167="A",1,0)</f>
        <v>0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7">
        <v>1</v>
      </c>
      <c r="U167" s="5">
        <v>1</v>
      </c>
    </row>
    <row r="168" spans="1:21" x14ac:dyDescent="0.3">
      <c r="A168" s="2">
        <f>IF('Training Data'!A168="M",1,0)</f>
        <v>0</v>
      </c>
      <c r="B168" s="2">
        <f>IF('Training Data'!A168="F",1,0)</f>
        <v>0</v>
      </c>
      <c r="C168" s="2">
        <f>IF('Training Data'!B168="H",1,0)</f>
        <v>1</v>
      </c>
      <c r="D168" s="2">
        <f>IF('Training Data'!B168="A",1,0)</f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7">
        <v>0</v>
      </c>
      <c r="U168" s="5">
        <v>1</v>
      </c>
    </row>
    <row r="169" spans="1:21" x14ac:dyDescent="0.3">
      <c r="A169" s="2">
        <f>IF('Training Data'!A169="M",1,0)</f>
        <v>1</v>
      </c>
      <c r="B169" s="2">
        <f>IF('Training Data'!A169="F",1,0)</f>
        <v>0</v>
      </c>
      <c r="C169" s="2">
        <f>IF('Training Data'!B169="H",1,0)</f>
        <v>0</v>
      </c>
      <c r="D169" s="2">
        <f>IF('Training Data'!B169="A",1,0)</f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7">
        <v>0</v>
      </c>
      <c r="U169" s="5">
        <v>1</v>
      </c>
    </row>
    <row r="170" spans="1:21" x14ac:dyDescent="0.3">
      <c r="A170" s="2">
        <f>IF('Training Data'!A170="M",1,0)</f>
        <v>0</v>
      </c>
      <c r="B170" s="2">
        <f>IF('Training Data'!A170="F",1,0)</f>
        <v>0</v>
      </c>
      <c r="C170" s="2">
        <f>IF('Training Data'!B170="H",1,0)</f>
        <v>0</v>
      </c>
      <c r="D170" s="2">
        <f>IF('Training Data'!B170="A",1,0)</f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7">
        <v>0</v>
      </c>
      <c r="U170" s="5">
        <v>1</v>
      </c>
    </row>
    <row r="171" spans="1:21" x14ac:dyDescent="0.3">
      <c r="A171" s="2">
        <f>IF('Training Data'!A171="M",1,0)</f>
        <v>0</v>
      </c>
      <c r="B171" s="2">
        <f>IF('Training Data'!A171="F",1,0)</f>
        <v>1</v>
      </c>
      <c r="C171" s="2">
        <f>IF('Training Data'!B171="H",1,0)</f>
        <v>0</v>
      </c>
      <c r="D171" s="2">
        <f>IF('Training Data'!B171="A",1,0)</f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7">
        <v>0</v>
      </c>
      <c r="U171" s="5">
        <v>1</v>
      </c>
    </row>
    <row r="172" spans="1:21" x14ac:dyDescent="0.3">
      <c r="A172" s="2">
        <f>IF('Training Data'!A172="M",1,0)</f>
        <v>1</v>
      </c>
      <c r="B172" s="2">
        <f>IF('Training Data'!A172="F",1,0)</f>
        <v>0</v>
      </c>
      <c r="C172" s="2">
        <f>IF('Training Data'!B172="H",1,0)</f>
        <v>1</v>
      </c>
      <c r="D172" s="2">
        <f>IF('Training Data'!B172="A",1,0)</f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0</v>
      </c>
      <c r="S172" s="7">
        <v>0</v>
      </c>
      <c r="U172" s="5">
        <v>1</v>
      </c>
    </row>
    <row r="173" spans="1:21" x14ac:dyDescent="0.3">
      <c r="A173" s="2">
        <f>IF('Training Data'!A173="M",1,0)</f>
        <v>1</v>
      </c>
      <c r="B173" s="2">
        <f>IF('Training Data'!A173="F",1,0)</f>
        <v>0</v>
      </c>
      <c r="C173" s="2">
        <f>IF('Training Data'!B173="H",1,0)</f>
        <v>0</v>
      </c>
      <c r="D173" s="2">
        <f>IF('Training Data'!B173="A",1,0)</f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7">
        <v>0</v>
      </c>
      <c r="U173" s="5">
        <v>1</v>
      </c>
    </row>
    <row r="174" spans="1:21" x14ac:dyDescent="0.3">
      <c r="A174" s="2">
        <f>IF('Training Data'!A174="M",1,0)</f>
        <v>1</v>
      </c>
      <c r="B174" s="2">
        <f>IF('Training Data'!A174="F",1,0)</f>
        <v>0</v>
      </c>
      <c r="C174" s="2">
        <f>IF('Training Data'!B174="H",1,0)</f>
        <v>0</v>
      </c>
      <c r="D174" s="2">
        <f>IF('Training Data'!B174="A",1,0)</f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7">
        <v>0</v>
      </c>
      <c r="U174" s="5">
        <v>1</v>
      </c>
    </row>
    <row r="175" spans="1:21" x14ac:dyDescent="0.3">
      <c r="A175" s="2">
        <f>IF('Training Data'!A175="M",1,0)</f>
        <v>0</v>
      </c>
      <c r="B175" s="2">
        <f>IF('Training Data'!A175="F",1,0)</f>
        <v>1</v>
      </c>
      <c r="C175" s="2">
        <f>IF('Training Data'!B175="H",1,0)</f>
        <v>1</v>
      </c>
      <c r="D175" s="2">
        <f>IF('Training Data'!B175="A",1,0)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7">
        <v>1</v>
      </c>
      <c r="U175" s="5">
        <v>1</v>
      </c>
    </row>
    <row r="176" spans="1:21" x14ac:dyDescent="0.3">
      <c r="A176" s="2">
        <f>IF('Training Data'!A176="M",1,0)</f>
        <v>0</v>
      </c>
      <c r="B176" s="2">
        <f>IF('Training Data'!A176="F",1,0)</f>
        <v>1</v>
      </c>
      <c r="C176" s="2">
        <f>IF('Training Data'!B176="H",1,0)</f>
        <v>0</v>
      </c>
      <c r="D176" s="2">
        <f>IF('Training Data'!B176="A",1,0)</f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7">
        <v>0</v>
      </c>
      <c r="U176" s="5">
        <v>1</v>
      </c>
    </row>
    <row r="177" spans="1:21" x14ac:dyDescent="0.3">
      <c r="A177" s="2">
        <f>IF('Training Data'!A177="M",1,0)</f>
        <v>0</v>
      </c>
      <c r="B177" s="2">
        <f>IF('Training Data'!A177="F",1,0)</f>
        <v>0</v>
      </c>
      <c r="C177" s="2">
        <f>IF('Training Data'!B177="H",1,0)</f>
        <v>0</v>
      </c>
      <c r="D177" s="2">
        <f>IF('Training Data'!B177="A",1,0)</f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7">
        <v>0</v>
      </c>
      <c r="U177" s="5">
        <v>1</v>
      </c>
    </row>
    <row r="178" spans="1:21" x14ac:dyDescent="0.3">
      <c r="A178" s="2">
        <f>IF('Training Data'!A178="M",1,0)</f>
        <v>0</v>
      </c>
      <c r="B178" s="2">
        <f>IF('Training Data'!A178="F",1,0)</f>
        <v>0</v>
      </c>
      <c r="C178" s="2">
        <f>IF('Training Data'!B178="H",1,0)</f>
        <v>0</v>
      </c>
      <c r="D178" s="2">
        <f>IF('Training Data'!B178="A",1,0)</f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7">
        <v>1</v>
      </c>
      <c r="U178" s="5">
        <v>1</v>
      </c>
    </row>
    <row r="179" spans="1:21" x14ac:dyDescent="0.3">
      <c r="A179" s="2">
        <f>IF('Training Data'!A179="M",1,0)</f>
        <v>0</v>
      </c>
      <c r="B179" s="2">
        <f>IF('Training Data'!A179="F",1,0)</f>
        <v>1</v>
      </c>
      <c r="C179" s="2">
        <f>IF('Training Data'!B179="H",1,0)</f>
        <v>1</v>
      </c>
      <c r="D179" s="2">
        <f>IF('Training Data'!B179="A",1,0)</f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7">
        <v>0</v>
      </c>
      <c r="U179" s="5">
        <v>1</v>
      </c>
    </row>
    <row r="180" spans="1:21" x14ac:dyDescent="0.3">
      <c r="A180" s="2">
        <f>IF('Training Data'!A180="M",1,0)</f>
        <v>0</v>
      </c>
      <c r="B180" s="2">
        <f>IF('Training Data'!A180="F",1,0)</f>
        <v>1</v>
      </c>
      <c r="C180" s="2">
        <f>IF('Training Data'!B180="H",1,0)</f>
        <v>1</v>
      </c>
      <c r="D180" s="2">
        <f>IF('Training Data'!B180="A",1,0)</f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7">
        <v>0</v>
      </c>
      <c r="U180" s="5">
        <v>1</v>
      </c>
    </row>
    <row r="181" spans="1:21" x14ac:dyDescent="0.3">
      <c r="A181" s="2">
        <f>IF('Training Data'!A181="M",1,0)</f>
        <v>0</v>
      </c>
      <c r="B181" s="2">
        <f>IF('Training Data'!A181="F",1,0)</f>
        <v>1</v>
      </c>
      <c r="C181" s="2">
        <f>IF('Training Data'!B181="H",1,0)</f>
        <v>1</v>
      </c>
      <c r="D181" s="2">
        <f>IF('Training Data'!B181="A",1,0)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7">
        <v>1</v>
      </c>
      <c r="U181" s="5">
        <v>1</v>
      </c>
    </row>
    <row r="182" spans="1:21" x14ac:dyDescent="0.3">
      <c r="A182" s="2">
        <f>IF('Training Data'!A182="M",1,0)</f>
        <v>0</v>
      </c>
      <c r="B182" s="2">
        <f>IF('Training Data'!A182="F",1,0)</f>
        <v>1</v>
      </c>
      <c r="C182" s="2">
        <f>IF('Training Data'!B182="H",1,0)</f>
        <v>1</v>
      </c>
      <c r="D182" s="2">
        <f>IF('Training Data'!B182="A",1,0)</f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7">
        <v>0</v>
      </c>
      <c r="U182" s="5">
        <v>1</v>
      </c>
    </row>
    <row r="183" spans="1:21" x14ac:dyDescent="0.3">
      <c r="A183" s="2">
        <f>IF('Training Data'!A183="M",1,0)</f>
        <v>0</v>
      </c>
      <c r="B183" s="2">
        <f>IF('Training Data'!A183="F",1,0)</f>
        <v>1</v>
      </c>
      <c r="C183" s="2">
        <f>IF('Training Data'!B183="H",1,0)</f>
        <v>0</v>
      </c>
      <c r="D183" s="2">
        <f>IF('Training Data'!B183="A",1,0)</f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7">
        <v>0</v>
      </c>
      <c r="U183" s="5">
        <v>1</v>
      </c>
    </row>
    <row r="184" spans="1:21" x14ac:dyDescent="0.3">
      <c r="A184" s="2">
        <f>IF('Training Data'!A184="M",1,0)</f>
        <v>0</v>
      </c>
      <c r="B184" s="2">
        <f>IF('Training Data'!A184="F",1,0)</f>
        <v>1</v>
      </c>
      <c r="C184" s="2">
        <f>IF('Training Data'!B184="H",1,0)</f>
        <v>0</v>
      </c>
      <c r="D184" s="2">
        <f>IF('Training Data'!B184="A",1,0)</f>
        <v>1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7">
        <v>1</v>
      </c>
      <c r="U184" s="5">
        <v>1</v>
      </c>
    </row>
    <row r="185" spans="1:21" x14ac:dyDescent="0.3">
      <c r="A185" s="2">
        <f>IF('Training Data'!A185="M",1,0)</f>
        <v>1</v>
      </c>
      <c r="B185" s="2">
        <f>IF('Training Data'!A185="F",1,0)</f>
        <v>0</v>
      </c>
      <c r="C185" s="2">
        <f>IF('Training Data'!B185="H",1,0)</f>
        <v>0</v>
      </c>
      <c r="D185" s="2">
        <f>IF('Training Data'!B185="A",1,0)</f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7">
        <v>1</v>
      </c>
      <c r="U185" s="5">
        <v>1</v>
      </c>
    </row>
    <row r="186" spans="1:21" x14ac:dyDescent="0.3">
      <c r="A186" s="2">
        <f>IF('Training Data'!A186="M",1,0)</f>
        <v>0</v>
      </c>
      <c r="B186" s="2">
        <f>IF('Training Data'!A186="F",1,0)</f>
        <v>1</v>
      </c>
      <c r="C186" s="2">
        <f>IF('Training Data'!B186="H",1,0)</f>
        <v>1</v>
      </c>
      <c r="D186" s="2">
        <f>IF('Training Data'!B186="A",1,0)</f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7">
        <v>0</v>
      </c>
      <c r="U186" s="5">
        <v>1</v>
      </c>
    </row>
    <row r="187" spans="1:21" x14ac:dyDescent="0.3">
      <c r="A187" s="2">
        <f>IF('Training Data'!A187="M",1,0)</f>
        <v>0</v>
      </c>
      <c r="B187" s="2">
        <f>IF('Training Data'!A187="F",1,0)</f>
        <v>0</v>
      </c>
      <c r="C187" s="2">
        <f>IF('Training Data'!B187="H",1,0)</f>
        <v>1</v>
      </c>
      <c r="D187" s="2">
        <f>IF('Training Data'!B187="A",1,0)</f>
        <v>0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7">
        <v>0</v>
      </c>
      <c r="U187" s="5">
        <v>1</v>
      </c>
    </row>
    <row r="188" spans="1:21" x14ac:dyDescent="0.3">
      <c r="A188" s="2">
        <f>IF('Training Data'!A188="M",1,0)</f>
        <v>0</v>
      </c>
      <c r="B188" s="2">
        <f>IF('Training Data'!A188="F",1,0)</f>
        <v>1</v>
      </c>
      <c r="C188" s="2">
        <f>IF('Training Data'!B188="H",1,0)</f>
        <v>0</v>
      </c>
      <c r="D188" s="2">
        <f>IF('Training Data'!B188="A",1,0)</f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7">
        <v>0</v>
      </c>
      <c r="U188" s="5">
        <v>1</v>
      </c>
    </row>
    <row r="189" spans="1:21" x14ac:dyDescent="0.3">
      <c r="A189" s="2">
        <f>IF('Training Data'!A189="M",1,0)</f>
        <v>1</v>
      </c>
      <c r="B189" s="2">
        <f>IF('Training Data'!A189="F",1,0)</f>
        <v>0</v>
      </c>
      <c r="C189" s="2">
        <f>IF('Training Data'!B189="H",1,0)</f>
        <v>0</v>
      </c>
      <c r="D189" s="2">
        <f>IF('Training Data'!B189="A",1,0)</f>
        <v>0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7">
        <v>1</v>
      </c>
      <c r="U189" s="5">
        <v>1</v>
      </c>
    </row>
    <row r="190" spans="1:21" x14ac:dyDescent="0.3">
      <c r="A190" s="2">
        <f>IF('Training Data'!A190="M",1,0)</f>
        <v>1</v>
      </c>
      <c r="B190" s="2">
        <f>IF('Training Data'!A190="F",1,0)</f>
        <v>0</v>
      </c>
      <c r="C190" s="2">
        <f>IF('Training Data'!B190="H",1,0)</f>
        <v>0</v>
      </c>
      <c r="D190" s="2">
        <f>IF('Training Data'!B190="A",1,0)</f>
        <v>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7">
        <v>1</v>
      </c>
      <c r="U190" s="5">
        <v>1</v>
      </c>
    </row>
    <row r="191" spans="1:21" x14ac:dyDescent="0.3">
      <c r="A191" s="2">
        <f>IF('Training Data'!A191="M",1,0)</f>
        <v>1</v>
      </c>
      <c r="B191" s="2">
        <f>IF('Training Data'!A191="F",1,0)</f>
        <v>0</v>
      </c>
      <c r="C191" s="2">
        <f>IF('Training Data'!B191="H",1,0)</f>
        <v>1</v>
      </c>
      <c r="D191" s="2">
        <f>IF('Training Data'!B191="A",1,0)</f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7">
        <v>1</v>
      </c>
      <c r="U191" s="5">
        <v>1</v>
      </c>
    </row>
    <row r="192" spans="1:21" x14ac:dyDescent="0.3">
      <c r="A192" s="2">
        <f>IF('Training Data'!A192="M",1,0)</f>
        <v>1</v>
      </c>
      <c r="B192" s="2">
        <f>IF('Training Data'!A192="F",1,0)</f>
        <v>0</v>
      </c>
      <c r="C192" s="2">
        <f>IF('Training Data'!B192="H",1,0)</f>
        <v>0</v>
      </c>
      <c r="D192" s="2">
        <f>IF('Training Data'!B192="A",1,0)</f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7">
        <v>0</v>
      </c>
      <c r="U192" s="5">
        <v>1</v>
      </c>
    </row>
    <row r="193" spans="1:21" x14ac:dyDescent="0.3">
      <c r="A193" s="2">
        <f>IF('Training Data'!A193="M",1,0)</f>
        <v>0</v>
      </c>
      <c r="B193" s="2">
        <f>IF('Training Data'!A193="F",1,0)</f>
        <v>1</v>
      </c>
      <c r="C193" s="2">
        <f>IF('Training Data'!B193="H",1,0)</f>
        <v>0</v>
      </c>
      <c r="D193" s="2">
        <f>IF('Training Data'!B193="A",1,0)</f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7">
        <v>0</v>
      </c>
      <c r="U193" s="5">
        <v>1</v>
      </c>
    </row>
    <row r="194" spans="1:21" x14ac:dyDescent="0.3">
      <c r="A194" s="2">
        <f>IF('Training Data'!A194="M",1,0)</f>
        <v>0</v>
      </c>
      <c r="B194" s="2">
        <f>IF('Training Data'!A194="F",1,0)</f>
        <v>1</v>
      </c>
      <c r="C194" s="2">
        <f>IF('Training Data'!B194="H",1,0)</f>
        <v>1</v>
      </c>
      <c r="D194" s="2">
        <f>IF('Training Data'!B194="A",1,0)</f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7">
        <v>0</v>
      </c>
      <c r="U194" s="5">
        <v>1</v>
      </c>
    </row>
    <row r="195" spans="1:21" x14ac:dyDescent="0.3">
      <c r="A195" s="2">
        <f>IF('Training Data'!A195="M",1,0)</f>
        <v>0</v>
      </c>
      <c r="B195" s="2">
        <f>IF('Training Data'!A195="F",1,0)</f>
        <v>1</v>
      </c>
      <c r="C195" s="2">
        <f>IF('Training Data'!B195="H",1,0)</f>
        <v>0</v>
      </c>
      <c r="D195" s="2">
        <f>IF('Training Data'!B195="A",1,0)</f>
        <v>1</v>
      </c>
      <c r="E195" s="2">
        <v>0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7">
        <v>0</v>
      </c>
      <c r="U195" s="5">
        <v>1</v>
      </c>
    </row>
    <row r="196" spans="1:21" x14ac:dyDescent="0.3">
      <c r="A196" s="2">
        <f>IF('Training Data'!A196="M",1,0)</f>
        <v>0</v>
      </c>
      <c r="B196" s="2">
        <f>IF('Training Data'!A196="F",1,0)</f>
        <v>1</v>
      </c>
      <c r="C196" s="2">
        <f>IF('Training Data'!B196="H",1,0)</f>
        <v>0</v>
      </c>
      <c r="D196" s="2">
        <f>IF('Training Data'!B196="A",1,0)</f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7">
        <v>0</v>
      </c>
      <c r="U196" s="5">
        <v>1</v>
      </c>
    </row>
    <row r="197" spans="1:21" x14ac:dyDescent="0.3">
      <c r="A197" s="2">
        <f>IF('Training Data'!A197="M",1,0)</f>
        <v>1</v>
      </c>
      <c r="B197" s="2">
        <f>IF('Training Data'!A197="F",1,0)</f>
        <v>0</v>
      </c>
      <c r="C197" s="2">
        <f>IF('Training Data'!B197="H",1,0)</f>
        <v>0</v>
      </c>
      <c r="D197" s="2">
        <f>IF('Training Data'!B197="A",1,0)</f>
        <v>1</v>
      </c>
      <c r="E197" s="2">
        <v>0</v>
      </c>
      <c r="F197" s="2">
        <v>0</v>
      </c>
      <c r="G197" s="2">
        <v>1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7">
        <v>0</v>
      </c>
      <c r="U197" s="5">
        <v>1</v>
      </c>
    </row>
    <row r="198" spans="1:21" x14ac:dyDescent="0.3">
      <c r="A198" s="2">
        <f>IF('Training Data'!A198="M",1,0)</f>
        <v>1</v>
      </c>
      <c r="B198" s="2">
        <f>IF('Training Data'!A198="F",1,0)</f>
        <v>0</v>
      </c>
      <c r="C198" s="2">
        <f>IF('Training Data'!B198="H",1,0)</f>
        <v>1</v>
      </c>
      <c r="D198" s="2">
        <f>IF('Training Data'!B198="A",1,0)</f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7">
        <v>0</v>
      </c>
      <c r="U198" s="5">
        <v>1</v>
      </c>
    </row>
    <row r="199" spans="1:21" x14ac:dyDescent="0.3">
      <c r="A199" s="2">
        <f>IF('Training Data'!A199="M",1,0)</f>
        <v>0</v>
      </c>
      <c r="B199" s="2">
        <f>IF('Training Data'!A199="F",1,0)</f>
        <v>1</v>
      </c>
      <c r="C199" s="2">
        <f>IF('Training Data'!B199="H",1,0)</f>
        <v>0</v>
      </c>
      <c r="D199" s="2">
        <f>IF('Training Data'!B199="A",1,0)</f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7">
        <v>0</v>
      </c>
      <c r="U199" s="5">
        <v>1</v>
      </c>
    </row>
    <row r="200" spans="1:21" x14ac:dyDescent="0.3">
      <c r="A200" s="2">
        <f>IF('Training Data'!A200="M",1,0)</f>
        <v>0</v>
      </c>
      <c r="B200" s="2">
        <f>IF('Training Data'!A200="F",1,0)</f>
        <v>1</v>
      </c>
      <c r="C200" s="2">
        <f>IF('Training Data'!B200="H",1,0)</f>
        <v>0</v>
      </c>
      <c r="D200" s="2">
        <f>IF('Training Data'!B200="A",1,0)</f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7">
        <v>0</v>
      </c>
      <c r="U200" s="5">
        <v>1</v>
      </c>
    </row>
    <row r="201" spans="1:21" x14ac:dyDescent="0.3">
      <c r="A201" s="2">
        <f>IF('Training Data'!A201="M",1,0)</f>
        <v>1</v>
      </c>
      <c r="B201" s="2">
        <f>IF('Training Data'!A201="F",1,0)</f>
        <v>0</v>
      </c>
      <c r="C201" s="2">
        <f>IF('Training Data'!B201="H",1,0)</f>
        <v>1</v>
      </c>
      <c r="D201" s="2">
        <f>IF('Training Data'!B201="A",1,0)</f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7">
        <v>1</v>
      </c>
      <c r="U201" s="5">
        <v>1</v>
      </c>
    </row>
    <row r="202" spans="1:21" x14ac:dyDescent="0.3">
      <c r="A202" s="2">
        <f>IF('Training Data'!A202="M",1,0)</f>
        <v>0</v>
      </c>
      <c r="B202" s="2">
        <f>IF('Training Data'!A202="F",1,0)</f>
        <v>1</v>
      </c>
      <c r="C202" s="2">
        <f>IF('Training Data'!B202="H",1,0)</f>
        <v>1</v>
      </c>
      <c r="D202" s="2">
        <f>IF('Training Data'!B202="A",1,0)</f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7">
        <v>0</v>
      </c>
      <c r="U202" s="5">
        <v>1</v>
      </c>
    </row>
    <row r="203" spans="1:21" x14ac:dyDescent="0.3">
      <c r="A203" s="2">
        <f>IF('Training Data'!A203="M",1,0)</f>
        <v>0</v>
      </c>
      <c r="B203" s="2">
        <f>IF('Training Data'!A203="F",1,0)</f>
        <v>1</v>
      </c>
      <c r="C203" s="2">
        <f>IF('Training Data'!B203="H",1,0)</f>
        <v>1</v>
      </c>
      <c r="D203" s="2">
        <f>IF('Training Data'!B203="A",1,0)</f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7">
        <v>0</v>
      </c>
      <c r="U203" s="5">
        <v>1</v>
      </c>
    </row>
    <row r="204" spans="1:21" x14ac:dyDescent="0.3">
      <c r="A204" s="2">
        <f>IF('Training Data'!A204="M",1,0)</f>
        <v>1</v>
      </c>
      <c r="B204" s="2">
        <f>IF('Training Data'!A204="F",1,0)</f>
        <v>0</v>
      </c>
      <c r="C204" s="2">
        <f>IF('Training Data'!B204="H",1,0)</f>
        <v>1</v>
      </c>
      <c r="D204" s="2">
        <f>IF('Training Data'!B204="A",1,0)</f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7">
        <v>0</v>
      </c>
      <c r="U204" s="5">
        <v>1</v>
      </c>
    </row>
    <row r="205" spans="1:21" x14ac:dyDescent="0.3">
      <c r="A205" s="2">
        <f>IF('Training Data'!A205="M",1,0)</f>
        <v>1</v>
      </c>
      <c r="B205" s="2">
        <f>IF('Training Data'!A205="F",1,0)</f>
        <v>0</v>
      </c>
      <c r="C205" s="2">
        <f>IF('Training Data'!B205="H",1,0)</f>
        <v>1</v>
      </c>
      <c r="D205" s="2">
        <f>IF('Training Data'!B205="A",1,0)</f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7">
        <v>0</v>
      </c>
      <c r="U205" s="5">
        <v>1</v>
      </c>
    </row>
    <row r="206" spans="1:21" x14ac:dyDescent="0.3">
      <c r="A206" s="2">
        <f>IF('Training Data'!A206="M",1,0)</f>
        <v>0</v>
      </c>
      <c r="B206" s="2">
        <f>IF('Training Data'!A206="F",1,0)</f>
        <v>1</v>
      </c>
      <c r="C206" s="2">
        <f>IF('Training Data'!B206="H",1,0)</f>
        <v>0</v>
      </c>
      <c r="D206" s="2">
        <f>IF('Training Data'!B206="A",1,0)</f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7">
        <v>0</v>
      </c>
      <c r="U206" s="5">
        <v>1</v>
      </c>
    </row>
    <row r="207" spans="1:21" x14ac:dyDescent="0.3">
      <c r="A207" s="2">
        <f>IF('Training Data'!A207="M",1,0)</f>
        <v>0</v>
      </c>
      <c r="B207" s="2">
        <f>IF('Training Data'!A207="F",1,0)</f>
        <v>1</v>
      </c>
      <c r="C207" s="2">
        <f>IF('Training Data'!B207="H",1,0)</f>
        <v>1</v>
      </c>
      <c r="D207" s="2">
        <f>IF('Training Data'!B207="A",1,0)</f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7">
        <v>0</v>
      </c>
      <c r="U207" s="5">
        <v>1</v>
      </c>
    </row>
    <row r="208" spans="1:21" x14ac:dyDescent="0.3">
      <c r="A208" s="2">
        <f>IF('Training Data'!A208="M",1,0)</f>
        <v>0</v>
      </c>
      <c r="B208" s="2">
        <f>IF('Training Data'!A208="F",1,0)</f>
        <v>1</v>
      </c>
      <c r="C208" s="2">
        <f>IF('Training Data'!B208="H",1,0)</f>
        <v>0</v>
      </c>
      <c r="D208" s="2">
        <f>IF('Training Data'!B208="A",1,0)</f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7">
        <v>1</v>
      </c>
      <c r="U208" s="5">
        <v>1</v>
      </c>
    </row>
    <row r="209" spans="1:21" x14ac:dyDescent="0.3">
      <c r="A209" s="2">
        <f>IF('Training Data'!A209="M",1,0)</f>
        <v>0</v>
      </c>
      <c r="B209" s="2">
        <f>IF('Training Data'!A209="F",1,0)</f>
        <v>0</v>
      </c>
      <c r="C209" s="2">
        <f>IF('Training Data'!B209="H",1,0)</f>
        <v>0</v>
      </c>
      <c r="D209" s="2">
        <f>IF('Training Data'!B209="A",1,0)</f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7">
        <v>0</v>
      </c>
      <c r="U209" s="5">
        <v>1</v>
      </c>
    </row>
    <row r="210" spans="1:21" x14ac:dyDescent="0.3">
      <c r="A210" s="2">
        <f>IF('Training Data'!A210="M",1,0)</f>
        <v>0</v>
      </c>
      <c r="B210" s="2">
        <f>IF('Training Data'!A210="F",1,0)</f>
        <v>0</v>
      </c>
      <c r="C210" s="2">
        <f>IF('Training Data'!B210="H",1,0)</f>
        <v>1</v>
      </c>
      <c r="D210" s="2">
        <f>IF('Training Data'!B210="A",1,0)</f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7">
        <v>0</v>
      </c>
      <c r="U210" s="5">
        <v>1</v>
      </c>
    </row>
    <row r="211" spans="1:21" x14ac:dyDescent="0.3">
      <c r="A211" s="2">
        <f>IF('Training Data'!A211="M",1,0)</f>
        <v>1</v>
      </c>
      <c r="B211" s="2">
        <f>IF('Training Data'!A211="F",1,0)</f>
        <v>0</v>
      </c>
      <c r="C211" s="2">
        <f>IF('Training Data'!B211="H",1,0)</f>
        <v>1</v>
      </c>
      <c r="D211" s="2">
        <f>IF('Training Data'!B211="A",1,0)</f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7">
        <v>0</v>
      </c>
      <c r="U211" s="5">
        <v>1</v>
      </c>
    </row>
    <row r="212" spans="1:21" x14ac:dyDescent="0.3">
      <c r="A212" s="2">
        <f>IF('Training Data'!A212="M",1,0)</f>
        <v>0</v>
      </c>
      <c r="B212" s="2">
        <f>IF('Training Data'!A212="F",1,0)</f>
        <v>1</v>
      </c>
      <c r="C212" s="2">
        <f>IF('Training Data'!B212="H",1,0)</f>
        <v>1</v>
      </c>
      <c r="D212" s="2">
        <f>IF('Training Data'!B212="A",1,0)</f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7">
        <v>0</v>
      </c>
      <c r="U212" s="5">
        <v>1</v>
      </c>
    </row>
    <row r="213" spans="1:21" x14ac:dyDescent="0.3">
      <c r="A213" s="2">
        <f>IF('Training Data'!A213="M",1,0)</f>
        <v>1</v>
      </c>
      <c r="B213" s="2">
        <f>IF('Training Data'!A213="F",1,0)</f>
        <v>0</v>
      </c>
      <c r="C213" s="2">
        <f>IF('Training Data'!B213="H",1,0)</f>
        <v>0</v>
      </c>
      <c r="D213" s="2">
        <f>IF('Training Data'!B213="A",1,0)</f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7">
        <v>0</v>
      </c>
      <c r="U213" s="5">
        <v>1</v>
      </c>
    </row>
    <row r="214" spans="1:21" x14ac:dyDescent="0.3">
      <c r="A214" s="2">
        <f>IF('Training Data'!A214="M",1,0)</f>
        <v>0</v>
      </c>
      <c r="B214" s="2">
        <f>IF('Training Data'!A214="F",1,0)</f>
        <v>1</v>
      </c>
      <c r="C214" s="2">
        <f>IF('Training Data'!B214="H",1,0)</f>
        <v>1</v>
      </c>
      <c r="D214" s="2">
        <f>IF('Training Data'!B214="A",1,0)</f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7">
        <v>1</v>
      </c>
      <c r="U214" s="5">
        <v>1</v>
      </c>
    </row>
    <row r="215" spans="1:21" x14ac:dyDescent="0.3">
      <c r="A215" s="2">
        <f>IF('Training Data'!A215="M",1,0)</f>
        <v>0</v>
      </c>
      <c r="B215" s="2">
        <f>IF('Training Data'!A215="F",1,0)</f>
        <v>1</v>
      </c>
      <c r="C215" s="2">
        <f>IF('Training Data'!B215="H",1,0)</f>
        <v>0</v>
      </c>
      <c r="D215" s="2">
        <f>IF('Training Data'!B215="A",1,0)</f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7">
        <v>0</v>
      </c>
      <c r="U215" s="5">
        <v>1</v>
      </c>
    </row>
    <row r="216" spans="1:21" x14ac:dyDescent="0.3">
      <c r="A216" s="2">
        <f>IF('Training Data'!A216="M",1,0)</f>
        <v>0</v>
      </c>
      <c r="B216" s="2">
        <f>IF('Training Data'!A216="F",1,0)</f>
        <v>1</v>
      </c>
      <c r="C216" s="2">
        <f>IF('Training Data'!B216="H",1,0)</f>
        <v>0</v>
      </c>
      <c r="D216" s="2">
        <f>IF('Training Data'!B216="A",1,0)</f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7">
        <v>0</v>
      </c>
      <c r="U216" s="5">
        <v>1</v>
      </c>
    </row>
    <row r="217" spans="1:21" x14ac:dyDescent="0.3">
      <c r="A217" s="2">
        <f>IF('Training Data'!A217="M",1,0)</f>
        <v>0</v>
      </c>
      <c r="B217" s="2">
        <f>IF('Training Data'!A217="F",1,0)</f>
        <v>0</v>
      </c>
      <c r="C217" s="2">
        <f>IF('Training Data'!B217="H",1,0)</f>
        <v>0</v>
      </c>
      <c r="D217" s="2">
        <f>IF('Training Data'!B217="A",1,0)</f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7">
        <v>0</v>
      </c>
      <c r="U217" s="5">
        <v>1</v>
      </c>
    </row>
    <row r="218" spans="1:21" x14ac:dyDescent="0.3">
      <c r="A218" s="2">
        <f>IF('Training Data'!A218="M",1,0)</f>
        <v>0</v>
      </c>
      <c r="B218" s="2">
        <f>IF('Training Data'!A218="F",1,0)</f>
        <v>1</v>
      </c>
      <c r="C218" s="2">
        <f>IF('Training Data'!B218="H",1,0)</f>
        <v>1</v>
      </c>
      <c r="D218" s="2">
        <f>IF('Training Data'!B218="A",1,0)</f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7">
        <v>1</v>
      </c>
      <c r="U218" s="5">
        <v>1</v>
      </c>
    </row>
    <row r="219" spans="1:21" x14ac:dyDescent="0.3">
      <c r="A219" s="2">
        <f>IF('Training Data'!A219="M",1,0)</f>
        <v>1</v>
      </c>
      <c r="B219" s="2">
        <f>IF('Training Data'!A219="F",1,0)</f>
        <v>0</v>
      </c>
      <c r="C219" s="2">
        <f>IF('Training Data'!B219="H",1,0)</f>
        <v>1</v>
      </c>
      <c r="D219" s="2">
        <f>IF('Training Data'!B219="A",1,0)</f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7">
        <v>1</v>
      </c>
      <c r="U219" s="5">
        <v>1</v>
      </c>
    </row>
    <row r="220" spans="1:21" x14ac:dyDescent="0.3">
      <c r="A220" s="2">
        <f>IF('Training Data'!A220="M",1,0)</f>
        <v>0</v>
      </c>
      <c r="B220" s="2">
        <f>IF('Training Data'!A220="F",1,0)</f>
        <v>1</v>
      </c>
      <c r="C220" s="2">
        <f>IF('Training Data'!B220="H",1,0)</f>
        <v>0</v>
      </c>
      <c r="D220" s="2">
        <f>IF('Training Data'!B220="A",1,0)</f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7">
        <v>1</v>
      </c>
      <c r="U220" s="5">
        <v>1</v>
      </c>
    </row>
    <row r="221" spans="1:21" x14ac:dyDescent="0.3">
      <c r="A221" s="2">
        <f>IF('Training Data'!A221="M",1,0)</f>
        <v>0</v>
      </c>
      <c r="B221" s="2">
        <f>IF('Training Data'!A221="F",1,0)</f>
        <v>1</v>
      </c>
      <c r="C221" s="2">
        <f>IF('Training Data'!B221="H",1,0)</f>
        <v>0</v>
      </c>
      <c r="D221" s="2">
        <f>IF('Training Data'!B221="A",1,0)</f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7">
        <v>0</v>
      </c>
      <c r="U221" s="5">
        <v>1</v>
      </c>
    </row>
    <row r="222" spans="1:21" x14ac:dyDescent="0.3">
      <c r="A222" s="2">
        <f>IF('Training Data'!A222="M",1,0)</f>
        <v>0</v>
      </c>
      <c r="B222" s="2">
        <f>IF('Training Data'!A222="F",1,0)</f>
        <v>1</v>
      </c>
      <c r="C222" s="2">
        <f>IF('Training Data'!B222="H",1,0)</f>
        <v>0</v>
      </c>
      <c r="D222" s="2">
        <f>IF('Training Data'!B222="A",1,0)</f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7">
        <v>0</v>
      </c>
      <c r="U222" s="5">
        <v>1</v>
      </c>
    </row>
    <row r="223" spans="1:21" x14ac:dyDescent="0.3">
      <c r="A223" s="2">
        <f>IF('Training Data'!A223="M",1,0)</f>
        <v>1</v>
      </c>
      <c r="B223" s="2">
        <f>IF('Training Data'!A223="F",1,0)</f>
        <v>0</v>
      </c>
      <c r="C223" s="2">
        <f>IF('Training Data'!B223="H",1,0)</f>
        <v>1</v>
      </c>
      <c r="D223" s="2">
        <f>IF('Training Data'!B223="A",1,0)</f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7">
        <v>1</v>
      </c>
      <c r="U223" s="5">
        <v>1</v>
      </c>
    </row>
    <row r="224" spans="1:21" x14ac:dyDescent="0.3">
      <c r="A224" s="2">
        <f>IF('Training Data'!A224="M",1,0)</f>
        <v>0</v>
      </c>
      <c r="B224" s="2">
        <f>IF('Training Data'!A224="F",1,0)</f>
        <v>1</v>
      </c>
      <c r="C224" s="2">
        <f>IF('Training Data'!B224="H",1,0)</f>
        <v>1</v>
      </c>
      <c r="D224" s="2">
        <f>IF('Training Data'!B224="A",1,0)</f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7">
        <v>0</v>
      </c>
      <c r="U224" s="5">
        <v>1</v>
      </c>
    </row>
    <row r="225" spans="1:21" x14ac:dyDescent="0.3">
      <c r="A225" s="2">
        <f>IF('Training Data'!A225="M",1,0)</f>
        <v>1</v>
      </c>
      <c r="B225" s="2">
        <f>IF('Training Data'!A225="F",1,0)</f>
        <v>0</v>
      </c>
      <c r="C225" s="2">
        <f>IF('Training Data'!B225="H",1,0)</f>
        <v>0</v>
      </c>
      <c r="D225" s="2">
        <f>IF('Training Data'!B225="A",1,0)</f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7">
        <v>0</v>
      </c>
      <c r="U225" s="5">
        <v>1</v>
      </c>
    </row>
    <row r="226" spans="1:21" x14ac:dyDescent="0.3">
      <c r="A226" s="2">
        <f>IF('Training Data'!A226="M",1,0)</f>
        <v>1</v>
      </c>
      <c r="B226" s="2">
        <f>IF('Training Data'!A226="F",1,0)</f>
        <v>0</v>
      </c>
      <c r="C226" s="2">
        <f>IF('Training Data'!B226="H",1,0)</f>
        <v>0</v>
      </c>
      <c r="D226" s="2">
        <f>IF('Training Data'!B226="A",1,0)</f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7">
        <v>0</v>
      </c>
      <c r="U226" s="5">
        <v>1</v>
      </c>
    </row>
    <row r="227" spans="1:21" x14ac:dyDescent="0.3">
      <c r="A227" s="2">
        <f>IF('Training Data'!A227="M",1,0)</f>
        <v>1</v>
      </c>
      <c r="B227" s="2">
        <f>IF('Training Data'!A227="F",1,0)</f>
        <v>0</v>
      </c>
      <c r="C227" s="2">
        <f>IF('Training Data'!B227="H",1,0)</f>
        <v>0</v>
      </c>
      <c r="D227" s="2">
        <f>IF('Training Data'!B227="A",1,0)</f>
        <v>1</v>
      </c>
      <c r="E227" s="2">
        <v>0</v>
      </c>
      <c r="F227" s="2">
        <v>0</v>
      </c>
      <c r="G227" s="2">
        <v>0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7">
        <v>0</v>
      </c>
      <c r="U227" s="5">
        <v>1</v>
      </c>
    </row>
    <row r="228" spans="1:21" x14ac:dyDescent="0.3">
      <c r="A228" s="2">
        <f>IF('Training Data'!A228="M",1,0)</f>
        <v>0</v>
      </c>
      <c r="B228" s="2">
        <f>IF('Training Data'!A228="F",1,0)</f>
        <v>1</v>
      </c>
      <c r="C228" s="2">
        <f>IF('Training Data'!B228="H",1,0)</f>
        <v>1</v>
      </c>
      <c r="D228" s="2">
        <f>IF('Training Data'!B228="A",1,0)</f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7">
        <v>0</v>
      </c>
      <c r="U228" s="5">
        <v>1</v>
      </c>
    </row>
    <row r="229" spans="1:21" x14ac:dyDescent="0.3">
      <c r="A229" s="2">
        <f>IF('Training Data'!A229="M",1,0)</f>
        <v>0</v>
      </c>
      <c r="B229" s="2">
        <f>IF('Training Data'!A229="F",1,0)</f>
        <v>1</v>
      </c>
      <c r="C229" s="2">
        <f>IF('Training Data'!B229="H",1,0)</f>
        <v>0</v>
      </c>
      <c r="D229" s="2">
        <f>IF('Training Data'!B229="A",1,0)</f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7">
        <v>0</v>
      </c>
      <c r="U229" s="5">
        <v>1</v>
      </c>
    </row>
    <row r="230" spans="1:21" x14ac:dyDescent="0.3">
      <c r="A230" s="2">
        <f>IF('Training Data'!A230="M",1,0)</f>
        <v>1</v>
      </c>
      <c r="B230" s="2">
        <f>IF('Training Data'!A230="F",1,0)</f>
        <v>0</v>
      </c>
      <c r="C230" s="2">
        <f>IF('Training Data'!B230="H",1,0)</f>
        <v>0</v>
      </c>
      <c r="D230" s="2">
        <f>IF('Training Data'!B230="A",1,0)</f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7">
        <v>1</v>
      </c>
      <c r="U230" s="5">
        <v>1</v>
      </c>
    </row>
    <row r="231" spans="1:21" x14ac:dyDescent="0.3">
      <c r="A231" s="2">
        <f>IF('Training Data'!A231="M",1,0)</f>
        <v>0</v>
      </c>
      <c r="B231" s="2">
        <f>IF('Training Data'!A231="F",1,0)</f>
        <v>0</v>
      </c>
      <c r="C231" s="2">
        <f>IF('Training Data'!B231="H",1,0)</f>
        <v>0</v>
      </c>
      <c r="D231" s="2">
        <f>IF('Training Data'!B231="A",1,0)</f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7">
        <v>0</v>
      </c>
      <c r="U231" s="5">
        <v>1</v>
      </c>
    </row>
    <row r="232" spans="1:21" x14ac:dyDescent="0.3">
      <c r="A232" s="2">
        <f>IF('Training Data'!A232="M",1,0)</f>
        <v>1</v>
      </c>
      <c r="B232" s="2">
        <f>IF('Training Data'!A232="F",1,0)</f>
        <v>0</v>
      </c>
      <c r="C232" s="2">
        <f>IF('Training Data'!B232="H",1,0)</f>
        <v>0</v>
      </c>
      <c r="D232" s="2">
        <f>IF('Training Data'!B232="A",1,0)</f>
        <v>1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7">
        <v>0</v>
      </c>
      <c r="U232" s="5">
        <v>1</v>
      </c>
    </row>
    <row r="233" spans="1:21" x14ac:dyDescent="0.3">
      <c r="A233" s="2">
        <f>IF('Training Data'!A233="M",1,0)</f>
        <v>1</v>
      </c>
      <c r="B233" s="2">
        <f>IF('Training Data'!A233="F",1,0)</f>
        <v>0</v>
      </c>
      <c r="C233" s="2">
        <f>IF('Training Data'!B233="H",1,0)</f>
        <v>0</v>
      </c>
      <c r="D233" s="2">
        <f>IF('Training Data'!B233="A",1,0)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7">
        <v>0</v>
      </c>
      <c r="U233" s="5">
        <v>1</v>
      </c>
    </row>
    <row r="234" spans="1:21" x14ac:dyDescent="0.3">
      <c r="A234" s="2">
        <f>IF('Training Data'!A234="M",1,0)</f>
        <v>1</v>
      </c>
      <c r="B234" s="2">
        <f>IF('Training Data'!A234="F",1,0)</f>
        <v>0</v>
      </c>
      <c r="C234" s="2">
        <f>IF('Training Data'!B234="H",1,0)</f>
        <v>1</v>
      </c>
      <c r="D234" s="2">
        <f>IF('Training Data'!B234="A",1,0)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7">
        <v>1</v>
      </c>
      <c r="U234" s="5">
        <v>1</v>
      </c>
    </row>
    <row r="235" spans="1:21" x14ac:dyDescent="0.3">
      <c r="A235" s="2">
        <f>IF('Training Data'!A235="M",1,0)</f>
        <v>0</v>
      </c>
      <c r="B235" s="2">
        <f>IF('Training Data'!A235="F",1,0)</f>
        <v>1</v>
      </c>
      <c r="C235" s="2">
        <f>IF('Training Data'!B235="H",1,0)</f>
        <v>1</v>
      </c>
      <c r="D235" s="2">
        <f>IF('Training Data'!B235="A",1,0)</f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7">
        <v>0</v>
      </c>
      <c r="U235" s="5">
        <v>1</v>
      </c>
    </row>
    <row r="236" spans="1:21" x14ac:dyDescent="0.3">
      <c r="A236" s="2">
        <f>IF('Training Data'!A236="M",1,0)</f>
        <v>0</v>
      </c>
      <c r="B236" s="2">
        <f>IF('Training Data'!A236="F",1,0)</f>
        <v>0</v>
      </c>
      <c r="C236" s="2">
        <f>IF('Training Data'!B236="H",1,0)</f>
        <v>0</v>
      </c>
      <c r="D236" s="2">
        <f>IF('Training Data'!B236="A",1,0)</f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7">
        <v>1</v>
      </c>
      <c r="U236" s="5">
        <v>1</v>
      </c>
    </row>
    <row r="237" spans="1:21" x14ac:dyDescent="0.3">
      <c r="A237" s="2">
        <f>IF('Training Data'!A237="M",1,0)</f>
        <v>1</v>
      </c>
      <c r="B237" s="2">
        <f>IF('Training Data'!A237="F",1,0)</f>
        <v>0</v>
      </c>
      <c r="C237" s="2">
        <f>IF('Training Data'!B237="H",1,0)</f>
        <v>1</v>
      </c>
      <c r="D237" s="2">
        <f>IF('Training Data'!B237="A",1,0)</f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7">
        <v>0</v>
      </c>
      <c r="U237" s="5">
        <v>1</v>
      </c>
    </row>
    <row r="238" spans="1:21" x14ac:dyDescent="0.3">
      <c r="A238" s="2">
        <f>IF('Training Data'!A238="M",1,0)</f>
        <v>0</v>
      </c>
      <c r="B238" s="2">
        <f>IF('Training Data'!A238="F",1,0)</f>
        <v>1</v>
      </c>
      <c r="C238" s="2">
        <f>IF('Training Data'!B238="H",1,0)</f>
        <v>0</v>
      </c>
      <c r="D238" s="2">
        <f>IF('Training Data'!B238="A",1,0)</f>
        <v>1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7">
        <v>1</v>
      </c>
      <c r="U238" s="5">
        <v>1</v>
      </c>
    </row>
    <row r="239" spans="1:21" x14ac:dyDescent="0.3">
      <c r="A239" s="2">
        <f>IF('Training Data'!A239="M",1,0)</f>
        <v>0</v>
      </c>
      <c r="B239" s="2">
        <f>IF('Training Data'!A239="F",1,0)</f>
        <v>1</v>
      </c>
      <c r="C239" s="2">
        <f>IF('Training Data'!B239="H",1,0)</f>
        <v>0</v>
      </c>
      <c r="D239" s="2">
        <f>IF('Training Data'!B239="A",1,0)</f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7">
        <v>0</v>
      </c>
      <c r="U239" s="5">
        <v>1</v>
      </c>
    </row>
    <row r="240" spans="1:21" x14ac:dyDescent="0.3">
      <c r="A240" s="2">
        <f>IF('Training Data'!A240="M",1,0)</f>
        <v>0</v>
      </c>
      <c r="B240" s="2">
        <f>IF('Training Data'!A240="F",1,0)</f>
        <v>1</v>
      </c>
      <c r="C240" s="2">
        <f>IF('Training Data'!B240="H",1,0)</f>
        <v>0</v>
      </c>
      <c r="D240" s="2">
        <f>IF('Training Data'!B240="A",1,0)</f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7">
        <v>0</v>
      </c>
      <c r="U240" s="5">
        <v>1</v>
      </c>
    </row>
    <row r="241" spans="1:21" x14ac:dyDescent="0.3">
      <c r="A241" s="2">
        <f>IF('Training Data'!A241="M",1,0)</f>
        <v>0</v>
      </c>
      <c r="B241" s="2">
        <f>IF('Training Data'!A241="F",1,0)</f>
        <v>0</v>
      </c>
      <c r="C241" s="2">
        <f>IF('Training Data'!B241="H",1,0)</f>
        <v>1</v>
      </c>
      <c r="D241" s="2">
        <f>IF('Training Data'!B241="A",1,0)</f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7">
        <v>0</v>
      </c>
      <c r="U241" s="5">
        <v>1</v>
      </c>
    </row>
    <row r="242" spans="1:21" x14ac:dyDescent="0.3">
      <c r="A242" s="2">
        <f>IF('Training Data'!A242="M",1,0)</f>
        <v>0</v>
      </c>
      <c r="B242" s="2">
        <f>IF('Training Data'!A242="F",1,0)</f>
        <v>1</v>
      </c>
      <c r="C242" s="2">
        <f>IF('Training Data'!B242="H",1,0)</f>
        <v>0</v>
      </c>
      <c r="D242" s="2">
        <f>IF('Training Data'!B242="A",1,0)</f>
        <v>1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7">
        <v>0</v>
      </c>
      <c r="U242" s="5">
        <v>1</v>
      </c>
    </row>
    <row r="243" spans="1:21" x14ac:dyDescent="0.3">
      <c r="A243" s="2">
        <f>IF('Training Data'!A243="M",1,0)</f>
        <v>0</v>
      </c>
      <c r="B243" s="2">
        <f>IF('Training Data'!A243="F",1,0)</f>
        <v>1</v>
      </c>
      <c r="C243" s="2">
        <f>IF('Training Data'!B243="H",1,0)</f>
        <v>1</v>
      </c>
      <c r="D243" s="2">
        <f>IF('Training Data'!B243="A",1,0)</f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7">
        <v>0</v>
      </c>
      <c r="U243" s="5">
        <v>1</v>
      </c>
    </row>
    <row r="244" spans="1:21" x14ac:dyDescent="0.3">
      <c r="A244" s="2">
        <f>IF('Training Data'!A244="M",1,0)</f>
        <v>0</v>
      </c>
      <c r="B244" s="2">
        <f>IF('Training Data'!A244="F",1,0)</f>
        <v>1</v>
      </c>
      <c r="C244" s="2">
        <f>IF('Training Data'!B244="H",1,0)</f>
        <v>0</v>
      </c>
      <c r="D244" s="2">
        <f>IF('Training Data'!B244="A",1,0)</f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7">
        <v>0</v>
      </c>
      <c r="U244" s="5">
        <v>1</v>
      </c>
    </row>
    <row r="245" spans="1:21" x14ac:dyDescent="0.3">
      <c r="A245" s="2">
        <f>IF('Training Data'!A245="M",1,0)</f>
        <v>1</v>
      </c>
      <c r="B245" s="2">
        <f>IF('Training Data'!A245="F",1,0)</f>
        <v>0</v>
      </c>
      <c r="C245" s="2">
        <f>IF('Training Data'!B245="H",1,0)</f>
        <v>0</v>
      </c>
      <c r="D245" s="2">
        <f>IF('Training Data'!B245="A",1,0)</f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7">
        <v>0</v>
      </c>
      <c r="U245" s="5">
        <v>1</v>
      </c>
    </row>
    <row r="246" spans="1:21" x14ac:dyDescent="0.3">
      <c r="A246" s="2">
        <f>IF('Training Data'!A246="M",1,0)</f>
        <v>0</v>
      </c>
      <c r="B246" s="2">
        <f>IF('Training Data'!A246="F",1,0)</f>
        <v>1</v>
      </c>
      <c r="C246" s="2">
        <f>IF('Training Data'!B246="H",1,0)</f>
        <v>0</v>
      </c>
      <c r="D246" s="2">
        <f>IF('Training Data'!B246="A",1,0)</f>
        <v>1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7">
        <v>1</v>
      </c>
      <c r="U246" s="5">
        <v>1</v>
      </c>
    </row>
    <row r="247" spans="1:21" x14ac:dyDescent="0.3">
      <c r="A247" s="2">
        <f>IF('Training Data'!A247="M",1,0)</f>
        <v>0</v>
      </c>
      <c r="B247" s="2">
        <f>IF('Training Data'!A247="F",1,0)</f>
        <v>1</v>
      </c>
      <c r="C247" s="2">
        <f>IF('Training Data'!B247="H",1,0)</f>
        <v>1</v>
      </c>
      <c r="D247" s="2">
        <f>IF('Training Data'!B247="A",1,0)</f>
        <v>0</v>
      </c>
      <c r="E247" s="2">
        <v>0</v>
      </c>
      <c r="F247" s="2">
        <v>0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7">
        <v>0</v>
      </c>
      <c r="U247" s="5">
        <v>1</v>
      </c>
    </row>
    <row r="248" spans="1:21" x14ac:dyDescent="0.3">
      <c r="A248" s="2">
        <f>IF('Training Data'!A248="M",1,0)</f>
        <v>1</v>
      </c>
      <c r="B248" s="2">
        <f>IF('Training Data'!A248="F",1,0)</f>
        <v>0</v>
      </c>
      <c r="C248" s="2">
        <f>IF('Training Data'!B248="H",1,0)</f>
        <v>0</v>
      </c>
      <c r="D248" s="2">
        <f>IF('Training Data'!B248="A",1,0)</f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7">
        <v>0</v>
      </c>
      <c r="U248" s="5">
        <v>1</v>
      </c>
    </row>
    <row r="249" spans="1:21" x14ac:dyDescent="0.3">
      <c r="A249" s="2">
        <f>IF('Training Data'!A249="M",1,0)</f>
        <v>1</v>
      </c>
      <c r="B249" s="2">
        <f>IF('Training Data'!A249="F",1,0)</f>
        <v>0</v>
      </c>
      <c r="C249" s="2">
        <f>IF('Training Data'!B249="H",1,0)</f>
        <v>1</v>
      </c>
      <c r="D249" s="2">
        <f>IF('Training Data'!B249="A",1,0)</f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7">
        <v>0</v>
      </c>
      <c r="U249" s="5">
        <v>1</v>
      </c>
    </row>
    <row r="250" spans="1:21" x14ac:dyDescent="0.3">
      <c r="A250" s="2">
        <f>IF('Training Data'!A250="M",1,0)</f>
        <v>1</v>
      </c>
      <c r="B250" s="2">
        <f>IF('Training Data'!A250="F",1,0)</f>
        <v>0</v>
      </c>
      <c r="C250" s="2">
        <f>IF('Training Data'!B250="H",1,0)</f>
        <v>1</v>
      </c>
      <c r="D250" s="2">
        <f>IF('Training Data'!B250="A",1,0)</f>
        <v>0</v>
      </c>
      <c r="E250" s="2">
        <v>1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1</v>
      </c>
      <c r="R250" s="2">
        <v>0</v>
      </c>
      <c r="S250" s="7">
        <v>0</v>
      </c>
      <c r="U250" s="5">
        <v>1</v>
      </c>
    </row>
    <row r="251" spans="1:21" x14ac:dyDescent="0.3">
      <c r="A251" s="2">
        <f>IF('Training Data'!A251="M",1,0)</f>
        <v>1</v>
      </c>
      <c r="B251" s="2">
        <f>IF('Training Data'!A251="F",1,0)</f>
        <v>0</v>
      </c>
      <c r="C251" s="2">
        <f>IF('Training Data'!B251="H",1,0)</f>
        <v>0</v>
      </c>
      <c r="D251" s="2">
        <f>IF('Training Data'!B251="A",1,0)</f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7">
        <v>0</v>
      </c>
      <c r="U251" s="5">
        <v>1</v>
      </c>
    </row>
    <row r="252" spans="1:21" x14ac:dyDescent="0.3">
      <c r="A252" s="2">
        <f>IF('Training Data'!A252="M",1,0)</f>
        <v>1</v>
      </c>
      <c r="B252" s="2">
        <f>IF('Training Data'!A252="F",1,0)</f>
        <v>0</v>
      </c>
      <c r="C252" s="2">
        <f>IF('Training Data'!B252="H",1,0)</f>
        <v>1</v>
      </c>
      <c r="D252" s="2">
        <f>IF('Training Data'!B252="A",1,0)</f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7">
        <v>0</v>
      </c>
      <c r="U252" s="5">
        <v>1</v>
      </c>
    </row>
    <row r="253" spans="1:21" x14ac:dyDescent="0.3">
      <c r="A253" s="2">
        <f>IF('Training Data'!A253="M",1,0)</f>
        <v>1</v>
      </c>
      <c r="B253" s="2">
        <f>IF('Training Data'!A253="F",1,0)</f>
        <v>0</v>
      </c>
      <c r="C253" s="2">
        <f>IF('Training Data'!B253="H",1,0)</f>
        <v>1</v>
      </c>
      <c r="D253" s="2">
        <f>IF('Training Data'!B253="A",1,0)</f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7">
        <v>0</v>
      </c>
      <c r="U253" s="5">
        <v>1</v>
      </c>
    </row>
    <row r="254" spans="1:21" x14ac:dyDescent="0.3">
      <c r="A254" s="2">
        <f>IF('Training Data'!A254="M",1,0)</f>
        <v>0</v>
      </c>
      <c r="B254" s="2">
        <f>IF('Training Data'!A254="F",1,0)</f>
        <v>1</v>
      </c>
      <c r="C254" s="2">
        <f>IF('Training Data'!B254="H",1,0)</f>
        <v>0</v>
      </c>
      <c r="D254" s="2">
        <f>IF('Training Data'!B254="A",1,0)</f>
        <v>1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7">
        <v>0</v>
      </c>
      <c r="U254" s="5">
        <v>1</v>
      </c>
    </row>
    <row r="255" spans="1:21" x14ac:dyDescent="0.3">
      <c r="A255" s="2">
        <f>IF('Training Data'!A255="M",1,0)</f>
        <v>0</v>
      </c>
      <c r="B255" s="2">
        <f>IF('Training Data'!A255="F",1,0)</f>
        <v>1</v>
      </c>
      <c r="C255" s="2">
        <f>IF('Training Data'!B255="H",1,0)</f>
        <v>0</v>
      </c>
      <c r="D255" s="2">
        <f>IF('Training Data'!B255="A",1,0)</f>
        <v>0</v>
      </c>
      <c r="E255" s="2">
        <v>0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7">
        <v>0</v>
      </c>
      <c r="U255" s="5">
        <v>1</v>
      </c>
    </row>
    <row r="256" spans="1:21" x14ac:dyDescent="0.3">
      <c r="A256" s="2">
        <f>IF('Training Data'!A256="M",1,0)</f>
        <v>0</v>
      </c>
      <c r="B256" s="2">
        <f>IF('Training Data'!A256="F",1,0)</f>
        <v>1</v>
      </c>
      <c r="C256" s="2">
        <f>IF('Training Data'!B256="H",1,0)</f>
        <v>1</v>
      </c>
      <c r="D256" s="2">
        <f>IF('Training Data'!B256="A",1,0)</f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7">
        <v>0</v>
      </c>
      <c r="U256" s="5">
        <v>1</v>
      </c>
    </row>
    <row r="257" spans="1:21" x14ac:dyDescent="0.3">
      <c r="A257" s="2">
        <f>IF('Training Data'!A257="M",1,0)</f>
        <v>0</v>
      </c>
      <c r="B257" s="2">
        <f>IF('Training Data'!A257="F",1,0)</f>
        <v>1</v>
      </c>
      <c r="C257" s="2">
        <f>IF('Training Data'!B257="H",1,0)</f>
        <v>0</v>
      </c>
      <c r="D257" s="2">
        <f>IF('Training Data'!B257="A",1,0)</f>
        <v>1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7">
        <v>0</v>
      </c>
      <c r="U257" s="5">
        <v>1</v>
      </c>
    </row>
    <row r="258" spans="1:21" x14ac:dyDescent="0.3">
      <c r="A258" s="2">
        <f>IF('Training Data'!A258="M",1,0)</f>
        <v>1</v>
      </c>
      <c r="B258" s="2">
        <f>IF('Training Data'!A258="F",1,0)</f>
        <v>0</v>
      </c>
      <c r="C258" s="2">
        <f>IF('Training Data'!B258="H",1,0)</f>
        <v>0</v>
      </c>
      <c r="D258" s="2">
        <f>IF('Training Data'!B258="A",1,0)</f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7">
        <v>0</v>
      </c>
      <c r="U258" s="5">
        <v>1</v>
      </c>
    </row>
    <row r="259" spans="1:21" x14ac:dyDescent="0.3">
      <c r="A259" s="2">
        <f>IF('Training Data'!A259="M",1,0)</f>
        <v>0</v>
      </c>
      <c r="B259" s="2">
        <f>IF('Training Data'!A259="F",1,0)</f>
        <v>1</v>
      </c>
      <c r="C259" s="2">
        <f>IF('Training Data'!B259="H",1,0)</f>
        <v>0</v>
      </c>
      <c r="D259" s="2">
        <f>IF('Training Data'!B259="A",1,0)</f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7">
        <v>0</v>
      </c>
      <c r="U259" s="5">
        <v>1</v>
      </c>
    </row>
    <row r="260" spans="1:21" x14ac:dyDescent="0.3">
      <c r="A260" s="2">
        <f>IF('Training Data'!A260="M",1,0)</f>
        <v>1</v>
      </c>
      <c r="B260" s="2">
        <f>IF('Training Data'!A260="F",1,0)</f>
        <v>0</v>
      </c>
      <c r="C260" s="2">
        <f>IF('Training Data'!B260="H",1,0)</f>
        <v>0</v>
      </c>
      <c r="D260" s="2">
        <f>IF('Training Data'!B260="A",1,0)</f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7">
        <v>1</v>
      </c>
      <c r="U260" s="5">
        <v>1</v>
      </c>
    </row>
    <row r="261" spans="1:21" x14ac:dyDescent="0.3">
      <c r="A261" s="2">
        <f>IF('Training Data'!A261="M",1,0)</f>
        <v>1</v>
      </c>
      <c r="B261" s="2">
        <f>IF('Training Data'!A261="F",1,0)</f>
        <v>0</v>
      </c>
      <c r="C261" s="2">
        <f>IF('Training Data'!B261="H",1,0)</f>
        <v>0</v>
      </c>
      <c r="D261" s="2">
        <f>IF('Training Data'!B261="A",1,0)</f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7">
        <v>0</v>
      </c>
      <c r="U261" s="5">
        <v>1</v>
      </c>
    </row>
    <row r="262" spans="1:21" x14ac:dyDescent="0.3">
      <c r="A262" s="2">
        <f>IF('Training Data'!A262="M",1,0)</f>
        <v>0</v>
      </c>
      <c r="B262" s="2">
        <f>IF('Training Data'!A262="F",1,0)</f>
        <v>1</v>
      </c>
      <c r="C262" s="2">
        <f>IF('Training Data'!B262="H",1,0)</f>
        <v>0</v>
      </c>
      <c r="D262" s="2">
        <f>IF('Training Data'!B262="A",1,0)</f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7">
        <v>1</v>
      </c>
      <c r="U262" s="5">
        <v>1</v>
      </c>
    </row>
    <row r="263" spans="1:21" x14ac:dyDescent="0.3">
      <c r="A263" s="2">
        <f>IF('Training Data'!A263="M",1,0)</f>
        <v>0</v>
      </c>
      <c r="B263" s="2">
        <f>IF('Training Data'!A263="F",1,0)</f>
        <v>0</v>
      </c>
      <c r="C263" s="2">
        <f>IF('Training Data'!B263="H",1,0)</f>
        <v>0</v>
      </c>
      <c r="D263" s="2">
        <f>IF('Training Data'!B263="A",1,0)</f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7">
        <v>0</v>
      </c>
      <c r="U263" s="5">
        <v>1</v>
      </c>
    </row>
    <row r="264" spans="1:21" x14ac:dyDescent="0.3">
      <c r="A264" s="2">
        <f>IF('Training Data'!A264="M",1,0)</f>
        <v>0</v>
      </c>
      <c r="B264" s="2">
        <f>IF('Training Data'!A264="F",1,0)</f>
        <v>1</v>
      </c>
      <c r="C264" s="2">
        <f>IF('Training Data'!B264="H",1,0)</f>
        <v>0</v>
      </c>
      <c r="D264" s="2">
        <f>IF('Training Data'!B264="A",1,0)</f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7">
        <v>1</v>
      </c>
      <c r="U264" s="5">
        <v>1</v>
      </c>
    </row>
    <row r="265" spans="1:21" x14ac:dyDescent="0.3">
      <c r="A265" s="2">
        <f>IF('Training Data'!A265="M",1,0)</f>
        <v>0</v>
      </c>
      <c r="B265" s="2">
        <f>IF('Training Data'!A265="F",1,0)</f>
        <v>0</v>
      </c>
      <c r="C265" s="2">
        <f>IF('Training Data'!B265="H",1,0)</f>
        <v>0</v>
      </c>
      <c r="D265" s="2">
        <f>IF('Training Data'!B265="A",1,0)</f>
        <v>1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7">
        <v>0</v>
      </c>
      <c r="U265" s="5">
        <v>1</v>
      </c>
    </row>
    <row r="266" spans="1:21" x14ac:dyDescent="0.3">
      <c r="A266" s="2">
        <f>IF('Training Data'!A266="M",1,0)</f>
        <v>1</v>
      </c>
      <c r="B266" s="2">
        <f>IF('Training Data'!A266="F",1,0)</f>
        <v>0</v>
      </c>
      <c r="C266" s="2">
        <f>IF('Training Data'!B266="H",1,0)</f>
        <v>1</v>
      </c>
      <c r="D266" s="2">
        <f>IF('Training Data'!B266="A",1,0)</f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7">
        <v>0</v>
      </c>
      <c r="U266" s="5">
        <v>1</v>
      </c>
    </row>
    <row r="267" spans="1:21" x14ac:dyDescent="0.3">
      <c r="A267" s="2">
        <f>IF('Training Data'!A267="M",1,0)</f>
        <v>0</v>
      </c>
      <c r="B267" s="2">
        <f>IF('Training Data'!A267="F",1,0)</f>
        <v>0</v>
      </c>
      <c r="C267" s="2">
        <f>IF('Training Data'!B267="H",1,0)</f>
        <v>1</v>
      </c>
      <c r="D267" s="2">
        <f>IF('Training Data'!B267="A",1,0)</f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7">
        <v>0</v>
      </c>
      <c r="U267" s="5">
        <v>1</v>
      </c>
    </row>
    <row r="268" spans="1:21" x14ac:dyDescent="0.3">
      <c r="A268" s="2">
        <f>IF('Training Data'!A268="M",1,0)</f>
        <v>1</v>
      </c>
      <c r="B268" s="2">
        <f>IF('Training Data'!A268="F",1,0)</f>
        <v>0</v>
      </c>
      <c r="C268" s="2">
        <f>IF('Training Data'!B268="H",1,0)</f>
        <v>0</v>
      </c>
      <c r="D268" s="2">
        <f>IF('Training Data'!B268="A",1,0)</f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7">
        <v>0</v>
      </c>
      <c r="U268" s="5">
        <v>1</v>
      </c>
    </row>
    <row r="269" spans="1:21" x14ac:dyDescent="0.3">
      <c r="A269" s="2">
        <f>IF('Training Data'!A269="M",1,0)</f>
        <v>0</v>
      </c>
      <c r="B269" s="2">
        <f>IF('Training Data'!A269="F",1,0)</f>
        <v>1</v>
      </c>
      <c r="C269" s="2">
        <f>IF('Training Data'!B269="H",1,0)</f>
        <v>1</v>
      </c>
      <c r="D269" s="2">
        <f>IF('Training Data'!B269="A",1,0)</f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7">
        <v>0</v>
      </c>
      <c r="U269" s="5">
        <v>1</v>
      </c>
    </row>
    <row r="270" spans="1:21" x14ac:dyDescent="0.3">
      <c r="A270" s="2">
        <f>IF('Training Data'!A270="M",1,0)</f>
        <v>0</v>
      </c>
      <c r="B270" s="2">
        <f>IF('Training Data'!A270="F",1,0)</f>
        <v>1</v>
      </c>
      <c r="C270" s="2">
        <f>IF('Training Data'!B270="H",1,0)</f>
        <v>0</v>
      </c>
      <c r="D270" s="2">
        <f>IF('Training Data'!B270="A",1,0)</f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7">
        <v>0</v>
      </c>
      <c r="U270" s="5">
        <v>1</v>
      </c>
    </row>
    <row r="271" spans="1:21" x14ac:dyDescent="0.3">
      <c r="A271" s="2">
        <f>IF('Training Data'!A271="M",1,0)</f>
        <v>0</v>
      </c>
      <c r="B271" s="2">
        <f>IF('Training Data'!A271="F",1,0)</f>
        <v>1</v>
      </c>
      <c r="C271" s="2">
        <f>IF('Training Data'!B271="H",1,0)</f>
        <v>1</v>
      </c>
      <c r="D271" s="2">
        <f>IF('Training Data'!B271="A",1,0)</f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7">
        <v>0</v>
      </c>
      <c r="U271" s="5">
        <v>1</v>
      </c>
    </row>
    <row r="272" spans="1:21" x14ac:dyDescent="0.3">
      <c r="A272" s="2">
        <f>IF('Training Data'!A272="M",1,0)</f>
        <v>1</v>
      </c>
      <c r="B272" s="2">
        <f>IF('Training Data'!A272="F",1,0)</f>
        <v>0</v>
      </c>
      <c r="C272" s="2">
        <f>IF('Training Data'!B272="H",1,0)</f>
        <v>1</v>
      </c>
      <c r="D272" s="2">
        <f>IF('Training Data'!B272="A",1,0)</f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7">
        <v>0</v>
      </c>
      <c r="U272" s="5">
        <v>1</v>
      </c>
    </row>
    <row r="273" spans="1:21" x14ac:dyDescent="0.3">
      <c r="A273" s="2">
        <f>IF('Training Data'!A273="M",1,0)</f>
        <v>0</v>
      </c>
      <c r="B273" s="2">
        <f>IF('Training Data'!A273="F",1,0)</f>
        <v>1</v>
      </c>
      <c r="C273" s="2">
        <f>IF('Training Data'!B273="H",1,0)</f>
        <v>1</v>
      </c>
      <c r="D273" s="2">
        <f>IF('Training Data'!B273="A",1,0)</f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7">
        <v>0</v>
      </c>
      <c r="U273" s="5">
        <v>1</v>
      </c>
    </row>
    <row r="274" spans="1:21" x14ac:dyDescent="0.3">
      <c r="A274" s="2">
        <f>IF('Training Data'!A274="M",1,0)</f>
        <v>1</v>
      </c>
      <c r="B274" s="2">
        <f>IF('Training Data'!A274="F",1,0)</f>
        <v>0</v>
      </c>
      <c r="C274" s="2">
        <f>IF('Training Data'!B274="H",1,0)</f>
        <v>1</v>
      </c>
      <c r="D274" s="2">
        <f>IF('Training Data'!B274="A",1,0)</f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7">
        <v>0</v>
      </c>
      <c r="U274" s="5">
        <v>1</v>
      </c>
    </row>
    <row r="275" spans="1:21" x14ac:dyDescent="0.3">
      <c r="A275" s="2">
        <f>IF('Training Data'!A275="M",1,0)</f>
        <v>0</v>
      </c>
      <c r="B275" s="2">
        <f>IF('Training Data'!A275="F",1,0)</f>
        <v>1</v>
      </c>
      <c r="C275" s="2">
        <f>IF('Training Data'!B275="H",1,0)</f>
        <v>0</v>
      </c>
      <c r="D275" s="2">
        <f>IF('Training Data'!B275="A",1,0)</f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7">
        <v>0</v>
      </c>
      <c r="U275" s="5">
        <v>1</v>
      </c>
    </row>
    <row r="276" spans="1:21" x14ac:dyDescent="0.3">
      <c r="A276" s="2">
        <f>IF('Training Data'!A276="M",1,0)</f>
        <v>0</v>
      </c>
      <c r="B276" s="2">
        <f>IF('Training Data'!A276="F",1,0)</f>
        <v>1</v>
      </c>
      <c r="C276" s="2">
        <f>IF('Training Data'!B276="H",1,0)</f>
        <v>0</v>
      </c>
      <c r="D276" s="2">
        <f>IF('Training Data'!B276="A",1,0)</f>
        <v>1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7">
        <v>0</v>
      </c>
      <c r="U276" s="5">
        <v>1</v>
      </c>
    </row>
    <row r="277" spans="1:21" x14ac:dyDescent="0.3">
      <c r="A277" s="2">
        <f>IF('Training Data'!A277="M",1,0)</f>
        <v>0</v>
      </c>
      <c r="B277" s="2">
        <f>IF('Training Data'!A277="F",1,0)</f>
        <v>1</v>
      </c>
      <c r="C277" s="2">
        <f>IF('Training Data'!B277="H",1,0)</f>
        <v>1</v>
      </c>
      <c r="D277" s="2">
        <f>IF('Training Data'!B277="A",1,0)</f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7">
        <v>1</v>
      </c>
      <c r="U277" s="5">
        <v>1</v>
      </c>
    </row>
    <row r="278" spans="1:21" x14ac:dyDescent="0.3">
      <c r="A278" s="2">
        <f>IF('Training Data'!A278="M",1,0)</f>
        <v>0</v>
      </c>
      <c r="B278" s="2">
        <f>IF('Training Data'!A278="F",1,0)</f>
        <v>1</v>
      </c>
      <c r="C278" s="2">
        <f>IF('Training Data'!B278="H",1,0)</f>
        <v>1</v>
      </c>
      <c r="D278" s="2">
        <f>IF('Training Data'!B278="A",1,0)</f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7">
        <v>0</v>
      </c>
      <c r="U278" s="5">
        <v>1</v>
      </c>
    </row>
    <row r="279" spans="1:21" x14ac:dyDescent="0.3">
      <c r="A279" s="2">
        <f>IF('Training Data'!A279="M",1,0)</f>
        <v>0</v>
      </c>
      <c r="B279" s="2">
        <f>IF('Training Data'!A279="F",1,0)</f>
        <v>1</v>
      </c>
      <c r="C279" s="2">
        <f>IF('Training Data'!B279="H",1,0)</f>
        <v>0</v>
      </c>
      <c r="D279" s="2">
        <f>IF('Training Data'!B279="A",1,0)</f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7">
        <v>0</v>
      </c>
      <c r="U279" s="5">
        <v>1</v>
      </c>
    </row>
    <row r="280" spans="1:21" x14ac:dyDescent="0.3">
      <c r="A280" s="2">
        <f>IF('Training Data'!A280="M",1,0)</f>
        <v>0</v>
      </c>
      <c r="B280" s="2">
        <f>IF('Training Data'!A280="F",1,0)</f>
        <v>1</v>
      </c>
      <c r="C280" s="2">
        <f>IF('Training Data'!B280="H",1,0)</f>
        <v>0</v>
      </c>
      <c r="D280" s="2">
        <f>IF('Training Data'!B280="A",1,0)</f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7">
        <v>1</v>
      </c>
      <c r="U280" s="5">
        <v>1</v>
      </c>
    </row>
    <row r="281" spans="1:21" x14ac:dyDescent="0.3">
      <c r="A281" s="2">
        <f>IF('Training Data'!A281="M",1,0)</f>
        <v>0</v>
      </c>
      <c r="B281" s="2">
        <f>IF('Training Data'!A281="F",1,0)</f>
        <v>1</v>
      </c>
      <c r="C281" s="2">
        <f>IF('Training Data'!B281="H",1,0)</f>
        <v>0</v>
      </c>
      <c r="D281" s="2">
        <f>IF('Training Data'!B281="A",1,0)</f>
        <v>1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7">
        <v>0</v>
      </c>
      <c r="U281" s="5">
        <v>1</v>
      </c>
    </row>
    <row r="282" spans="1:21" x14ac:dyDescent="0.3">
      <c r="A282" s="2">
        <f>IF('Training Data'!A282="M",1,0)</f>
        <v>1</v>
      </c>
      <c r="B282" s="2">
        <f>IF('Training Data'!A282="F",1,0)</f>
        <v>0</v>
      </c>
      <c r="C282" s="2">
        <f>IF('Training Data'!B282="H",1,0)</f>
        <v>0</v>
      </c>
      <c r="D282" s="2">
        <f>IF('Training Data'!B282="A",1,0)</f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7">
        <v>1</v>
      </c>
      <c r="U282" s="5">
        <v>1</v>
      </c>
    </row>
    <row r="283" spans="1:21" x14ac:dyDescent="0.3">
      <c r="A283" s="2">
        <f>IF('Training Data'!A283="M",1,0)</f>
        <v>1</v>
      </c>
      <c r="B283" s="2">
        <f>IF('Training Data'!A283="F",1,0)</f>
        <v>0</v>
      </c>
      <c r="C283" s="2">
        <f>IF('Training Data'!B283="H",1,0)</f>
        <v>1</v>
      </c>
      <c r="D283" s="2">
        <f>IF('Training Data'!B283="A",1,0)</f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7">
        <v>0</v>
      </c>
      <c r="U283" s="5">
        <v>1</v>
      </c>
    </row>
    <row r="284" spans="1:21" x14ac:dyDescent="0.3">
      <c r="A284" s="2">
        <f>IF('Training Data'!A284="M",1,0)</f>
        <v>0</v>
      </c>
      <c r="B284" s="2">
        <f>IF('Training Data'!A284="F",1,0)</f>
        <v>1</v>
      </c>
      <c r="C284" s="2">
        <f>IF('Training Data'!B284="H",1,0)</f>
        <v>0</v>
      </c>
      <c r="D284" s="2">
        <f>IF('Training Data'!B284="A",1,0)</f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7">
        <v>0</v>
      </c>
      <c r="U284" s="5">
        <v>1</v>
      </c>
    </row>
    <row r="285" spans="1:21" x14ac:dyDescent="0.3">
      <c r="A285" s="2">
        <f>IF('Training Data'!A285="M",1,0)</f>
        <v>0</v>
      </c>
      <c r="B285" s="2">
        <f>IF('Training Data'!A285="F",1,0)</f>
        <v>1</v>
      </c>
      <c r="C285" s="2">
        <f>IF('Training Data'!B285="H",1,0)</f>
        <v>1</v>
      </c>
      <c r="D285" s="2">
        <f>IF('Training Data'!B285="A",1,0)</f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7">
        <v>1</v>
      </c>
      <c r="U285" s="5">
        <v>1</v>
      </c>
    </row>
    <row r="286" spans="1:21" x14ac:dyDescent="0.3">
      <c r="A286" s="2">
        <f>IF('Training Data'!A286="M",1,0)</f>
        <v>0</v>
      </c>
      <c r="B286" s="2">
        <f>IF('Training Data'!A286="F",1,0)</f>
        <v>0</v>
      </c>
      <c r="C286" s="2">
        <f>IF('Training Data'!B286="H",1,0)</f>
        <v>1</v>
      </c>
      <c r="D286" s="2">
        <f>IF('Training Data'!B286="A",1,0)</f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7">
        <v>0</v>
      </c>
      <c r="U286" s="5">
        <v>1</v>
      </c>
    </row>
    <row r="287" spans="1:21" x14ac:dyDescent="0.3">
      <c r="A287" s="2">
        <f>IF('Training Data'!A287="M",1,0)</f>
        <v>0</v>
      </c>
      <c r="B287" s="2">
        <f>IF('Training Data'!A287="F",1,0)</f>
        <v>0</v>
      </c>
      <c r="C287" s="2">
        <f>IF('Training Data'!B287="H",1,0)</f>
        <v>0</v>
      </c>
      <c r="D287" s="2">
        <f>IF('Training Data'!B287="A",1,0)</f>
        <v>1</v>
      </c>
      <c r="E287" s="2">
        <v>0</v>
      </c>
      <c r="F287" s="2">
        <v>0</v>
      </c>
      <c r="G287" s="2">
        <v>0</v>
      </c>
      <c r="H287" s="2">
        <v>1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7">
        <v>0</v>
      </c>
      <c r="U287" s="5">
        <v>1</v>
      </c>
    </row>
    <row r="288" spans="1:21" x14ac:dyDescent="0.3">
      <c r="A288" s="2">
        <f>IF('Training Data'!A288="M",1,0)</f>
        <v>0</v>
      </c>
      <c r="B288" s="2">
        <f>IF('Training Data'!A288="F",1,0)</f>
        <v>1</v>
      </c>
      <c r="C288" s="2">
        <f>IF('Training Data'!B288="H",1,0)</f>
        <v>1</v>
      </c>
      <c r="D288" s="2">
        <f>IF('Training Data'!B288="A",1,0)</f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7">
        <v>1</v>
      </c>
      <c r="U288" s="5">
        <v>1</v>
      </c>
    </row>
    <row r="289" spans="1:21" x14ac:dyDescent="0.3">
      <c r="A289" s="2">
        <f>IF('Training Data'!A289="M",1,0)</f>
        <v>1</v>
      </c>
      <c r="B289" s="2">
        <f>IF('Training Data'!A289="F",1,0)</f>
        <v>0</v>
      </c>
      <c r="C289" s="2">
        <f>IF('Training Data'!B289="H",1,0)</f>
        <v>0</v>
      </c>
      <c r="D289" s="2">
        <f>IF('Training Data'!B289="A",1,0)</f>
        <v>1</v>
      </c>
      <c r="E289" s="2">
        <v>1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7">
        <v>0</v>
      </c>
      <c r="U289" s="5">
        <v>1</v>
      </c>
    </row>
    <row r="290" spans="1:21" x14ac:dyDescent="0.3">
      <c r="A290" s="2">
        <f>IF('Training Data'!A290="M",1,0)</f>
        <v>0</v>
      </c>
      <c r="B290" s="2">
        <f>IF('Training Data'!A290="F",1,0)</f>
        <v>1</v>
      </c>
      <c r="C290" s="2">
        <f>IF('Training Data'!B290="H",1,0)</f>
        <v>0</v>
      </c>
      <c r="D290" s="2">
        <f>IF('Training Data'!B290="A",1,0)</f>
        <v>1</v>
      </c>
      <c r="E290" s="2">
        <v>0</v>
      </c>
      <c r="F290" s="2">
        <v>0</v>
      </c>
      <c r="G290" s="2">
        <v>1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7">
        <v>0</v>
      </c>
      <c r="U290" s="5">
        <v>1</v>
      </c>
    </row>
    <row r="291" spans="1:21" x14ac:dyDescent="0.3">
      <c r="A291" s="2">
        <f>IF('Training Data'!A291="M",1,0)</f>
        <v>0</v>
      </c>
      <c r="B291" s="2">
        <f>IF('Training Data'!A291="F",1,0)</f>
        <v>0</v>
      </c>
      <c r="C291" s="2">
        <f>IF('Training Data'!B291="H",1,0)</f>
        <v>1</v>
      </c>
      <c r="D291" s="2">
        <f>IF('Training Data'!B291="A",1,0)</f>
        <v>0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7">
        <v>0</v>
      </c>
      <c r="U291" s="5">
        <v>1</v>
      </c>
    </row>
    <row r="292" spans="1:21" x14ac:dyDescent="0.3">
      <c r="A292" s="2">
        <f>IF('Training Data'!A292="M",1,0)</f>
        <v>0</v>
      </c>
      <c r="B292" s="2">
        <f>IF('Training Data'!A292="F",1,0)</f>
        <v>1</v>
      </c>
      <c r="C292" s="2">
        <f>IF('Training Data'!B292="H",1,0)</f>
        <v>1</v>
      </c>
      <c r="D292" s="2">
        <f>IF('Training Data'!B292="A",1,0)</f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  <c r="R292" s="2">
        <v>0</v>
      </c>
      <c r="S292" s="7">
        <v>1</v>
      </c>
      <c r="U292" s="5">
        <v>1</v>
      </c>
    </row>
    <row r="293" spans="1:21" x14ac:dyDescent="0.3">
      <c r="A293" s="2">
        <f>IF('Training Data'!A293="M",1,0)</f>
        <v>0</v>
      </c>
      <c r="B293" s="2">
        <f>IF('Training Data'!A293="F",1,0)</f>
        <v>1</v>
      </c>
      <c r="C293" s="2">
        <f>IF('Training Data'!B293="H",1,0)</f>
        <v>1</v>
      </c>
      <c r="D293" s="2">
        <f>IF('Training Data'!B293="A",1,0)</f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7">
        <v>0</v>
      </c>
      <c r="U293" s="5">
        <v>1</v>
      </c>
    </row>
    <row r="294" spans="1:21" x14ac:dyDescent="0.3">
      <c r="A294" s="2">
        <f>IF('Training Data'!A294="M",1,0)</f>
        <v>1</v>
      </c>
      <c r="B294" s="2">
        <f>IF('Training Data'!A294="F",1,0)</f>
        <v>0</v>
      </c>
      <c r="C294" s="2">
        <f>IF('Training Data'!B294="H",1,0)</f>
        <v>1</v>
      </c>
      <c r="D294" s="2">
        <f>IF('Training Data'!B294="A",1,0)</f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7">
        <v>0</v>
      </c>
      <c r="U294" s="5">
        <v>1</v>
      </c>
    </row>
    <row r="295" spans="1:21" x14ac:dyDescent="0.3">
      <c r="A295" s="2">
        <f>IF('Training Data'!A295="M",1,0)</f>
        <v>1</v>
      </c>
      <c r="B295" s="2">
        <f>IF('Training Data'!A295="F",1,0)</f>
        <v>0</v>
      </c>
      <c r="C295" s="2">
        <f>IF('Training Data'!B295="H",1,0)</f>
        <v>1</v>
      </c>
      <c r="D295" s="2">
        <f>IF('Training Data'!B295="A",1,0)</f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7">
        <v>0</v>
      </c>
      <c r="U295" s="5">
        <v>1</v>
      </c>
    </row>
    <row r="296" spans="1:21" x14ac:dyDescent="0.3">
      <c r="A296" s="2">
        <f>IF('Training Data'!A296="M",1,0)</f>
        <v>1</v>
      </c>
      <c r="B296" s="2">
        <f>IF('Training Data'!A296="F",1,0)</f>
        <v>0</v>
      </c>
      <c r="C296" s="2">
        <f>IF('Training Data'!B296="H",1,0)</f>
        <v>0</v>
      </c>
      <c r="D296" s="2">
        <f>IF('Training Data'!B296="A",1,0)</f>
        <v>1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7">
        <v>1</v>
      </c>
      <c r="U296" s="5">
        <v>1</v>
      </c>
    </row>
    <row r="297" spans="1:21" x14ac:dyDescent="0.3">
      <c r="A297" s="2">
        <f>IF('Training Data'!A297="M",1,0)</f>
        <v>0</v>
      </c>
      <c r="B297" s="2">
        <f>IF('Training Data'!A297="F",1,0)</f>
        <v>1</v>
      </c>
      <c r="C297" s="2">
        <f>IF('Training Data'!B297="H",1,0)</f>
        <v>1</v>
      </c>
      <c r="D297" s="2">
        <f>IF('Training Data'!B297="A",1,0)</f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7">
        <v>0</v>
      </c>
      <c r="U297" s="5">
        <v>1</v>
      </c>
    </row>
    <row r="298" spans="1:21" x14ac:dyDescent="0.3">
      <c r="A298" s="2">
        <f>IF('Training Data'!A298="M",1,0)</f>
        <v>0</v>
      </c>
      <c r="B298" s="2">
        <f>IF('Training Data'!A298="F",1,0)</f>
        <v>1</v>
      </c>
      <c r="C298" s="2">
        <f>IF('Training Data'!B298="H",1,0)</f>
        <v>0</v>
      </c>
      <c r="D298" s="2">
        <f>IF('Training Data'!B298="A",1,0)</f>
        <v>0</v>
      </c>
      <c r="E298" s="2">
        <v>0</v>
      </c>
      <c r="F298" s="2">
        <v>0</v>
      </c>
      <c r="G298" s="2">
        <v>0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7">
        <v>0</v>
      </c>
      <c r="U298" s="5">
        <v>1</v>
      </c>
    </row>
    <row r="299" spans="1:21" x14ac:dyDescent="0.3">
      <c r="A299" s="2">
        <f>IF('Training Data'!A299="M",1,0)</f>
        <v>0</v>
      </c>
      <c r="B299" s="2">
        <f>IF('Training Data'!A299="F",1,0)</f>
        <v>1</v>
      </c>
      <c r="C299" s="2">
        <f>IF('Training Data'!B299="H",1,0)</f>
        <v>0</v>
      </c>
      <c r="D299" s="2">
        <f>IF('Training Data'!B299="A",1,0)</f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7">
        <v>0</v>
      </c>
      <c r="U299" s="5">
        <v>1</v>
      </c>
    </row>
    <row r="300" spans="1:21" x14ac:dyDescent="0.3">
      <c r="A300" s="2">
        <f>IF('Training Data'!A300="M",1,0)</f>
        <v>0</v>
      </c>
      <c r="B300" s="2">
        <f>IF('Training Data'!A300="F",1,0)</f>
        <v>1</v>
      </c>
      <c r="C300" s="2">
        <f>IF('Training Data'!B300="H",1,0)</f>
        <v>0</v>
      </c>
      <c r="D300" s="2">
        <f>IF('Training Data'!B300="A",1,0)</f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7">
        <v>0</v>
      </c>
      <c r="U300" s="5">
        <v>1</v>
      </c>
    </row>
    <row r="301" spans="1:21" x14ac:dyDescent="0.3">
      <c r="A301" s="2">
        <f>IF('Training Data'!A301="M",1,0)</f>
        <v>0</v>
      </c>
      <c r="B301" s="2">
        <f>IF('Training Data'!A301="F",1,0)</f>
        <v>1</v>
      </c>
      <c r="C301" s="2">
        <f>IF('Training Data'!B301="H",1,0)</f>
        <v>1</v>
      </c>
      <c r="D301" s="2">
        <f>IF('Training Data'!B301="A",1,0)</f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7">
        <v>0</v>
      </c>
      <c r="U301" s="5">
        <v>1</v>
      </c>
    </row>
    <row r="302" spans="1:21" x14ac:dyDescent="0.3">
      <c r="A302" s="2">
        <f>IF('Training Data'!A302="M",1,0)</f>
        <v>1</v>
      </c>
      <c r="B302" s="2">
        <f>IF('Training Data'!A302="F",1,0)</f>
        <v>0</v>
      </c>
      <c r="C302" s="2">
        <f>IF('Training Data'!B302="H",1,0)</f>
        <v>1</v>
      </c>
      <c r="D302" s="2">
        <f>IF('Training Data'!B302="A",1,0)</f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7">
        <v>1</v>
      </c>
      <c r="U302" s="5">
        <v>1</v>
      </c>
    </row>
    <row r="303" spans="1:21" x14ac:dyDescent="0.3">
      <c r="A303" s="2">
        <f>IF('Training Data'!A303="M",1,0)</f>
        <v>0</v>
      </c>
      <c r="B303" s="2">
        <f>IF('Training Data'!A303="F",1,0)</f>
        <v>1</v>
      </c>
      <c r="C303" s="2">
        <f>IF('Training Data'!B303="H",1,0)</f>
        <v>1</v>
      </c>
      <c r="D303" s="2">
        <f>IF('Training Data'!B303="A",1,0)</f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7">
        <v>0</v>
      </c>
      <c r="U303" s="5">
        <v>1</v>
      </c>
    </row>
    <row r="304" spans="1:21" x14ac:dyDescent="0.3">
      <c r="A304" s="2">
        <f>IF('Training Data'!A304="M",1,0)</f>
        <v>1</v>
      </c>
      <c r="B304" s="2">
        <f>IF('Training Data'!A304="F",1,0)</f>
        <v>0</v>
      </c>
      <c r="C304" s="2">
        <f>IF('Training Data'!B304="H",1,0)</f>
        <v>1</v>
      </c>
      <c r="D304" s="2">
        <f>IF('Training Data'!B304="A",1,0)</f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7">
        <v>0</v>
      </c>
      <c r="U304" s="5">
        <v>1</v>
      </c>
    </row>
    <row r="305" spans="1:21" x14ac:dyDescent="0.3">
      <c r="A305" s="2">
        <f>IF('Training Data'!A305="M",1,0)</f>
        <v>0</v>
      </c>
      <c r="B305" s="2">
        <f>IF('Training Data'!A305="F",1,0)</f>
        <v>1</v>
      </c>
      <c r="C305" s="2">
        <f>IF('Training Data'!B305="H",1,0)</f>
        <v>1</v>
      </c>
      <c r="D305" s="2">
        <f>IF('Training Data'!B305="A",1,0)</f>
        <v>0</v>
      </c>
      <c r="E305" s="2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7">
        <v>0</v>
      </c>
      <c r="U305" s="5">
        <v>1</v>
      </c>
    </row>
    <row r="306" spans="1:21" x14ac:dyDescent="0.3">
      <c r="A306" s="2">
        <f>IF('Training Data'!A306="M",1,0)</f>
        <v>1</v>
      </c>
      <c r="B306" s="2">
        <f>IF('Training Data'!A306="F",1,0)</f>
        <v>0</v>
      </c>
      <c r="C306" s="2">
        <f>IF('Training Data'!B306="H",1,0)</f>
        <v>0</v>
      </c>
      <c r="D306" s="2">
        <f>IF('Training Data'!B306="A",1,0)</f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7">
        <v>0</v>
      </c>
      <c r="U306" s="5">
        <v>1</v>
      </c>
    </row>
    <row r="307" spans="1:21" x14ac:dyDescent="0.3">
      <c r="A307" s="2">
        <f>IF('Training Data'!A307="M",1,0)</f>
        <v>1</v>
      </c>
      <c r="B307" s="2">
        <f>IF('Training Data'!A307="F",1,0)</f>
        <v>0</v>
      </c>
      <c r="C307" s="2">
        <f>IF('Training Data'!B307="H",1,0)</f>
        <v>0</v>
      </c>
      <c r="D307" s="2">
        <f>IF('Training Data'!B307="A",1,0)</f>
        <v>1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7">
        <v>1</v>
      </c>
      <c r="U307" s="5">
        <v>1</v>
      </c>
    </row>
    <row r="308" spans="1:21" x14ac:dyDescent="0.3">
      <c r="A308" s="2">
        <f>IF('Training Data'!A308="M",1,0)</f>
        <v>0</v>
      </c>
      <c r="B308" s="2">
        <f>IF('Training Data'!A308="F",1,0)</f>
        <v>0</v>
      </c>
      <c r="C308" s="2">
        <f>IF('Training Data'!B308="H",1,0)</f>
        <v>0</v>
      </c>
      <c r="D308" s="2">
        <f>IF('Training Data'!B308="A",1,0)</f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7">
        <v>0</v>
      </c>
      <c r="U308" s="5">
        <v>1</v>
      </c>
    </row>
    <row r="309" spans="1:21" x14ac:dyDescent="0.3">
      <c r="A309" s="2">
        <f>IF('Training Data'!A309="M",1,0)</f>
        <v>0</v>
      </c>
      <c r="B309" s="2">
        <f>IF('Training Data'!A309="F",1,0)</f>
        <v>1</v>
      </c>
      <c r="C309" s="2">
        <f>IF('Training Data'!B309="H",1,0)</f>
        <v>0</v>
      </c>
      <c r="D309" s="2">
        <f>IF('Training Data'!B309="A",1,0)</f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7">
        <v>1</v>
      </c>
      <c r="U309" s="5">
        <v>1</v>
      </c>
    </row>
    <row r="310" spans="1:21" x14ac:dyDescent="0.3">
      <c r="A310" s="2">
        <f>IF('Training Data'!A310="M",1,0)</f>
        <v>1</v>
      </c>
      <c r="B310" s="2">
        <f>IF('Training Data'!A310="F",1,0)</f>
        <v>0</v>
      </c>
      <c r="C310" s="2">
        <f>IF('Training Data'!B310="H",1,0)</f>
        <v>1</v>
      </c>
      <c r="D310" s="2">
        <f>IF('Training Data'!B310="A",1,0)</f>
        <v>0</v>
      </c>
      <c r="E310" s="2">
        <v>0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7">
        <v>0</v>
      </c>
      <c r="U310" s="5">
        <v>1</v>
      </c>
    </row>
    <row r="311" spans="1:21" x14ac:dyDescent="0.3">
      <c r="A311" s="2">
        <f>IF('Training Data'!A311="M",1,0)</f>
        <v>0</v>
      </c>
      <c r="B311" s="2">
        <f>IF('Training Data'!A311="F",1,0)</f>
        <v>1</v>
      </c>
      <c r="C311" s="2">
        <f>IF('Training Data'!B311="H",1,0)</f>
        <v>1</v>
      </c>
      <c r="D311" s="2">
        <f>IF('Training Data'!B311="A",1,0)</f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7">
        <v>0</v>
      </c>
      <c r="U311" s="5">
        <v>1</v>
      </c>
    </row>
    <row r="312" spans="1:21" x14ac:dyDescent="0.3">
      <c r="A312" s="2">
        <f>IF('Training Data'!A312="M",1,0)</f>
        <v>0</v>
      </c>
      <c r="B312" s="2">
        <f>IF('Training Data'!A312="F",1,0)</f>
        <v>0</v>
      </c>
      <c r="C312" s="2">
        <f>IF('Training Data'!B312="H",1,0)</f>
        <v>0</v>
      </c>
      <c r="D312" s="2">
        <f>IF('Training Data'!B312="A",1,0)</f>
        <v>1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7">
        <v>0</v>
      </c>
      <c r="U312" s="5">
        <v>1</v>
      </c>
    </row>
    <row r="313" spans="1:21" x14ac:dyDescent="0.3">
      <c r="A313" s="2">
        <f>IF('Training Data'!A313="M",1,0)</f>
        <v>0</v>
      </c>
      <c r="B313" s="2">
        <f>IF('Training Data'!A313="F",1,0)</f>
        <v>0</v>
      </c>
      <c r="C313" s="2">
        <f>IF('Training Data'!B313="H",1,0)</f>
        <v>1</v>
      </c>
      <c r="D313" s="2">
        <f>IF('Training Data'!B313="A",1,0)</f>
        <v>0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7">
        <v>0</v>
      </c>
      <c r="U313" s="5">
        <v>1</v>
      </c>
    </row>
    <row r="314" spans="1:21" x14ac:dyDescent="0.3">
      <c r="A314" s="2">
        <f>IF('Training Data'!A314="M",1,0)</f>
        <v>1</v>
      </c>
      <c r="B314" s="2">
        <f>IF('Training Data'!A314="F",1,0)</f>
        <v>0</v>
      </c>
      <c r="C314" s="2">
        <f>IF('Training Data'!B314="H",1,0)</f>
        <v>0</v>
      </c>
      <c r="D314" s="2">
        <f>IF('Training Data'!B314="A",1,0)</f>
        <v>1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7">
        <v>1</v>
      </c>
      <c r="U314" s="5">
        <v>1</v>
      </c>
    </row>
    <row r="315" spans="1:21" x14ac:dyDescent="0.3">
      <c r="A315" s="2">
        <f>IF('Training Data'!A315="M",1,0)</f>
        <v>0</v>
      </c>
      <c r="B315" s="2">
        <f>IF('Training Data'!A315="F",1,0)</f>
        <v>1</v>
      </c>
      <c r="C315" s="2">
        <f>IF('Training Data'!B315="H",1,0)</f>
        <v>0</v>
      </c>
      <c r="D315" s="2">
        <f>IF('Training Data'!B315="A",1,0)</f>
        <v>1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0</v>
      </c>
      <c r="R315" s="2">
        <v>1</v>
      </c>
      <c r="S315" s="7">
        <v>0</v>
      </c>
      <c r="U315" s="5">
        <v>1</v>
      </c>
    </row>
    <row r="316" spans="1:21" x14ac:dyDescent="0.3">
      <c r="A316" s="2">
        <f>IF('Training Data'!A316="M",1,0)</f>
        <v>0</v>
      </c>
      <c r="B316" s="2">
        <f>IF('Training Data'!A316="F",1,0)</f>
        <v>1</v>
      </c>
      <c r="C316" s="2">
        <f>IF('Training Data'!B316="H",1,0)</f>
        <v>1</v>
      </c>
      <c r="D316" s="2">
        <f>IF('Training Data'!B316="A",1,0)</f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7">
        <v>0</v>
      </c>
      <c r="U316" s="5">
        <v>1</v>
      </c>
    </row>
    <row r="317" spans="1:21" x14ac:dyDescent="0.3">
      <c r="A317" s="2">
        <f>IF('Training Data'!A317="M",1,0)</f>
        <v>1</v>
      </c>
      <c r="B317" s="2">
        <f>IF('Training Data'!A317="F",1,0)</f>
        <v>0</v>
      </c>
      <c r="C317" s="2">
        <f>IF('Training Data'!B317="H",1,0)</f>
        <v>0</v>
      </c>
      <c r="D317" s="2">
        <f>IF('Training Data'!B317="A",1,0)</f>
        <v>1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7">
        <v>0</v>
      </c>
      <c r="U317" s="5">
        <v>1</v>
      </c>
    </row>
    <row r="318" spans="1:21" x14ac:dyDescent="0.3">
      <c r="A318" s="2">
        <f>IF('Training Data'!A318="M",1,0)</f>
        <v>0</v>
      </c>
      <c r="B318" s="2">
        <f>IF('Training Data'!A318="F",1,0)</f>
        <v>1</v>
      </c>
      <c r="C318" s="2">
        <f>IF('Training Data'!B318="H",1,0)</f>
        <v>1</v>
      </c>
      <c r="D318" s="2">
        <f>IF('Training Data'!B318="A",1,0)</f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7">
        <v>1</v>
      </c>
      <c r="U318" s="5">
        <v>1</v>
      </c>
    </row>
    <row r="319" spans="1:21" x14ac:dyDescent="0.3">
      <c r="A319" s="2">
        <f>IF('Training Data'!A319="M",1,0)</f>
        <v>1</v>
      </c>
      <c r="B319" s="2">
        <f>IF('Training Data'!A319="F",1,0)</f>
        <v>0</v>
      </c>
      <c r="C319" s="2">
        <f>IF('Training Data'!B319="H",1,0)</f>
        <v>1</v>
      </c>
      <c r="D319" s="2">
        <f>IF('Training Data'!B319="A",1,0)</f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7">
        <v>1</v>
      </c>
      <c r="U319" s="5">
        <v>1</v>
      </c>
    </row>
    <row r="320" spans="1:21" x14ac:dyDescent="0.3">
      <c r="A320" s="2">
        <f>IF('Training Data'!A320="M",1,0)</f>
        <v>1</v>
      </c>
      <c r="B320" s="2">
        <f>IF('Training Data'!A320="F",1,0)</f>
        <v>0</v>
      </c>
      <c r="C320" s="2">
        <f>IF('Training Data'!B320="H",1,0)</f>
        <v>1</v>
      </c>
      <c r="D320" s="2">
        <f>IF('Training Data'!B320="A",1,0)</f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7">
        <v>0</v>
      </c>
      <c r="U320" s="5">
        <v>1</v>
      </c>
    </row>
    <row r="321" spans="1:21" x14ac:dyDescent="0.3">
      <c r="A321" s="2">
        <f>IF('Training Data'!A321="M",1,0)</f>
        <v>0</v>
      </c>
      <c r="B321" s="2">
        <f>IF('Training Data'!A321="F",1,0)</f>
        <v>1</v>
      </c>
      <c r="C321" s="2">
        <f>IF('Training Data'!B321="H",1,0)</f>
        <v>1</v>
      </c>
      <c r="D321" s="2">
        <f>IF('Training Data'!B321="A",1,0)</f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7">
        <v>0</v>
      </c>
      <c r="U321" s="5">
        <v>1</v>
      </c>
    </row>
    <row r="322" spans="1:21" x14ac:dyDescent="0.3">
      <c r="A322" s="2">
        <f>IF('Training Data'!A322="M",1,0)</f>
        <v>1</v>
      </c>
      <c r="B322" s="2">
        <f>IF('Training Data'!A322="F",1,0)</f>
        <v>0</v>
      </c>
      <c r="C322" s="2">
        <f>IF('Training Data'!B322="H",1,0)</f>
        <v>0</v>
      </c>
      <c r="D322" s="2">
        <f>IF('Training Data'!B322="A",1,0)</f>
        <v>1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7">
        <v>0</v>
      </c>
      <c r="U322" s="5">
        <v>1</v>
      </c>
    </row>
    <row r="323" spans="1:21" x14ac:dyDescent="0.3">
      <c r="A323" s="2">
        <f>IF('Training Data'!A323="M",1,0)</f>
        <v>0</v>
      </c>
      <c r="B323" s="2">
        <f>IF('Training Data'!A323="F",1,0)</f>
        <v>0</v>
      </c>
      <c r="C323" s="2">
        <f>IF('Training Data'!B323="H",1,0)</f>
        <v>0</v>
      </c>
      <c r="D323" s="2">
        <f>IF('Training Data'!B323="A",1,0)</f>
        <v>1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7">
        <v>0</v>
      </c>
      <c r="U323" s="5">
        <v>1</v>
      </c>
    </row>
    <row r="324" spans="1:21" x14ac:dyDescent="0.3">
      <c r="A324" s="2">
        <f>IF('Training Data'!A324="M",1,0)</f>
        <v>0</v>
      </c>
      <c r="B324" s="2">
        <f>IF('Training Data'!A324="F",1,0)</f>
        <v>1</v>
      </c>
      <c r="C324" s="2">
        <f>IF('Training Data'!B324="H",1,0)</f>
        <v>0</v>
      </c>
      <c r="D324" s="2">
        <f>IF('Training Data'!B324="A",1,0)</f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7">
        <v>0</v>
      </c>
      <c r="U324" s="5">
        <v>1</v>
      </c>
    </row>
    <row r="325" spans="1:21" x14ac:dyDescent="0.3">
      <c r="A325" s="2">
        <f>IF('Training Data'!A325="M",1,0)</f>
        <v>0</v>
      </c>
      <c r="B325" s="2">
        <f>IF('Training Data'!A325="F",1,0)</f>
        <v>1</v>
      </c>
      <c r="C325" s="2">
        <f>IF('Training Data'!B325="H",1,0)</f>
        <v>0</v>
      </c>
      <c r="D325" s="2">
        <f>IF('Training Data'!B325="A",1,0)</f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1</v>
      </c>
      <c r="R325" s="2">
        <v>0</v>
      </c>
      <c r="S325" s="7">
        <v>0</v>
      </c>
      <c r="U325" s="5">
        <v>1</v>
      </c>
    </row>
    <row r="326" spans="1:21" x14ac:dyDescent="0.3">
      <c r="A326" s="2">
        <f>IF('Training Data'!A326="M",1,0)</f>
        <v>0</v>
      </c>
      <c r="B326" s="2">
        <f>IF('Training Data'!A326="F",1,0)</f>
        <v>1</v>
      </c>
      <c r="C326" s="2">
        <f>IF('Training Data'!B326="H",1,0)</f>
        <v>1</v>
      </c>
      <c r="D326" s="2">
        <f>IF('Training Data'!B326="A",1,0)</f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7">
        <v>0</v>
      </c>
      <c r="U326" s="5">
        <v>1</v>
      </c>
    </row>
    <row r="327" spans="1:21" x14ac:dyDescent="0.3">
      <c r="A327" s="2">
        <f>IF('Training Data'!A327="M",1,0)</f>
        <v>1</v>
      </c>
      <c r="B327" s="2">
        <f>IF('Training Data'!A327="F",1,0)</f>
        <v>0</v>
      </c>
      <c r="C327" s="2">
        <f>IF('Training Data'!B327="H",1,0)</f>
        <v>0</v>
      </c>
      <c r="D327" s="2">
        <f>IF('Training Data'!B327="A",1,0)</f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7">
        <v>1</v>
      </c>
      <c r="U327" s="5">
        <v>1</v>
      </c>
    </row>
    <row r="328" spans="1:21" x14ac:dyDescent="0.3">
      <c r="A328" s="2">
        <f>IF('Training Data'!A328="M",1,0)</f>
        <v>0</v>
      </c>
      <c r="B328" s="2">
        <f>IF('Training Data'!A328="F",1,0)</f>
        <v>1</v>
      </c>
      <c r="C328" s="2">
        <f>IF('Training Data'!B328="H",1,0)</f>
        <v>1</v>
      </c>
      <c r="D328" s="2">
        <f>IF('Training Data'!B328="A",1,0)</f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7">
        <v>0</v>
      </c>
      <c r="U328" s="5">
        <v>1</v>
      </c>
    </row>
    <row r="329" spans="1:21" x14ac:dyDescent="0.3">
      <c r="A329" s="2">
        <f>IF('Training Data'!A329="M",1,0)</f>
        <v>0</v>
      </c>
      <c r="B329" s="2">
        <f>IF('Training Data'!A329="F",1,0)</f>
        <v>1</v>
      </c>
      <c r="C329" s="2">
        <f>IF('Training Data'!B329="H",1,0)</f>
        <v>0</v>
      </c>
      <c r="D329" s="2">
        <f>IF('Training Data'!B329="A",1,0)</f>
        <v>1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7">
        <v>0</v>
      </c>
      <c r="U329" s="5">
        <v>1</v>
      </c>
    </row>
    <row r="330" spans="1:21" x14ac:dyDescent="0.3">
      <c r="A330" s="2">
        <f>IF('Training Data'!A330="M",1,0)</f>
        <v>0</v>
      </c>
      <c r="B330" s="2">
        <f>IF('Training Data'!A330="F",1,0)</f>
        <v>1</v>
      </c>
      <c r="C330" s="2">
        <f>IF('Training Data'!B330="H",1,0)</f>
        <v>1</v>
      </c>
      <c r="D330" s="2">
        <f>IF('Training Data'!B330="A",1,0)</f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7">
        <v>0</v>
      </c>
      <c r="U330" s="5">
        <v>1</v>
      </c>
    </row>
    <row r="331" spans="1:21" x14ac:dyDescent="0.3">
      <c r="A331" s="2">
        <f>IF('Training Data'!A331="M",1,0)</f>
        <v>0</v>
      </c>
      <c r="B331" s="2">
        <f>IF('Training Data'!A331="F",1,0)</f>
        <v>0</v>
      </c>
      <c r="C331" s="2">
        <f>IF('Training Data'!B331="H",1,0)</f>
        <v>1</v>
      </c>
      <c r="D331" s="2">
        <f>IF('Training Data'!B331="A",1,0)</f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7">
        <v>0</v>
      </c>
      <c r="U331" s="5">
        <v>1</v>
      </c>
    </row>
    <row r="332" spans="1:21" x14ac:dyDescent="0.3">
      <c r="A332" s="2">
        <f>IF('Training Data'!A332="M",1,0)</f>
        <v>1</v>
      </c>
      <c r="B332" s="2">
        <f>IF('Training Data'!A332="F",1,0)</f>
        <v>0</v>
      </c>
      <c r="C332" s="2">
        <f>IF('Training Data'!B332="H",1,0)</f>
        <v>1</v>
      </c>
      <c r="D332" s="2">
        <f>IF('Training Data'!B332="A",1,0)</f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1</v>
      </c>
      <c r="R332" s="2">
        <v>0</v>
      </c>
      <c r="S332" s="7">
        <v>0</v>
      </c>
      <c r="U332" s="5">
        <v>1</v>
      </c>
    </row>
    <row r="333" spans="1:21" x14ac:dyDescent="0.3">
      <c r="A333" s="2">
        <f>IF('Training Data'!A333="M",1,0)</f>
        <v>0</v>
      </c>
      <c r="B333" s="2">
        <f>IF('Training Data'!A333="F",1,0)</f>
        <v>1</v>
      </c>
      <c r="C333" s="2">
        <f>IF('Training Data'!B333="H",1,0)</f>
        <v>1</v>
      </c>
      <c r="D333" s="2">
        <f>IF('Training Data'!B333="A",1,0)</f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7">
        <v>0</v>
      </c>
      <c r="U333" s="5">
        <v>1</v>
      </c>
    </row>
    <row r="334" spans="1:21" x14ac:dyDescent="0.3">
      <c r="A334" s="2">
        <f>IF('Training Data'!A334="M",1,0)</f>
        <v>0</v>
      </c>
      <c r="B334" s="2">
        <f>IF('Training Data'!A334="F",1,0)</f>
        <v>0</v>
      </c>
      <c r="C334" s="2">
        <f>IF('Training Data'!B334="H",1,0)</f>
        <v>1</v>
      </c>
      <c r="D334" s="2">
        <f>IF('Training Data'!B334="A",1,0)</f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7">
        <v>1</v>
      </c>
      <c r="U334" s="5">
        <v>1</v>
      </c>
    </row>
    <row r="335" spans="1:21" x14ac:dyDescent="0.3">
      <c r="A335" s="2">
        <f>IF('Training Data'!A335="M",1,0)</f>
        <v>1</v>
      </c>
      <c r="B335" s="2">
        <f>IF('Training Data'!A335="F",1,0)</f>
        <v>0</v>
      </c>
      <c r="C335" s="2">
        <f>IF('Training Data'!B335="H",1,0)</f>
        <v>1</v>
      </c>
      <c r="D335" s="2">
        <f>IF('Training Data'!B335="A",1,0)</f>
        <v>0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7">
        <v>0</v>
      </c>
      <c r="U335" s="5">
        <v>1</v>
      </c>
    </row>
    <row r="336" spans="1:21" x14ac:dyDescent="0.3">
      <c r="A336" s="2">
        <f>IF('Training Data'!A336="M",1,0)</f>
        <v>0</v>
      </c>
      <c r="B336" s="2">
        <f>IF('Training Data'!A336="F",1,0)</f>
        <v>0</v>
      </c>
      <c r="C336" s="2">
        <f>IF('Training Data'!B336="H",1,0)</f>
        <v>0</v>
      </c>
      <c r="D336" s="2">
        <f>IF('Training Data'!B336="A",1,0)</f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7">
        <v>0</v>
      </c>
      <c r="U336" s="5">
        <v>1</v>
      </c>
    </row>
    <row r="337" spans="1:21" x14ac:dyDescent="0.3">
      <c r="A337" s="2">
        <f>IF('Training Data'!A337="M",1,0)</f>
        <v>0</v>
      </c>
      <c r="B337" s="2">
        <f>IF('Training Data'!A337="F",1,0)</f>
        <v>0</v>
      </c>
      <c r="C337" s="2">
        <f>IF('Training Data'!B337="H",1,0)</f>
        <v>0</v>
      </c>
      <c r="D337" s="2">
        <f>IF('Training Data'!B337="A",1,0)</f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7">
        <v>1</v>
      </c>
      <c r="U337" s="5">
        <v>1</v>
      </c>
    </row>
    <row r="338" spans="1:21" x14ac:dyDescent="0.3">
      <c r="A338" s="2">
        <f>IF('Training Data'!A338="M",1,0)</f>
        <v>0</v>
      </c>
      <c r="B338" s="2">
        <f>IF('Training Data'!A338="F",1,0)</f>
        <v>1</v>
      </c>
      <c r="C338" s="2">
        <f>IF('Training Data'!B338="H",1,0)</f>
        <v>0</v>
      </c>
      <c r="D338" s="2">
        <f>IF('Training Data'!B338="A",1,0)</f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7">
        <v>0</v>
      </c>
      <c r="U338" s="5">
        <v>1</v>
      </c>
    </row>
    <row r="339" spans="1:21" x14ac:dyDescent="0.3">
      <c r="A339" s="2">
        <f>IF('Training Data'!A339="M",1,0)</f>
        <v>0</v>
      </c>
      <c r="B339" s="2">
        <f>IF('Training Data'!A339="F",1,0)</f>
        <v>1</v>
      </c>
      <c r="C339" s="2">
        <f>IF('Training Data'!B339="H",1,0)</f>
        <v>0</v>
      </c>
      <c r="D339" s="2">
        <f>IF('Training Data'!B339="A",1,0)</f>
        <v>1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7">
        <v>0</v>
      </c>
      <c r="U339" s="5">
        <v>1</v>
      </c>
    </row>
    <row r="340" spans="1:21" x14ac:dyDescent="0.3">
      <c r="A340" s="2">
        <f>IF('Training Data'!A340="M",1,0)</f>
        <v>1</v>
      </c>
      <c r="B340" s="2">
        <f>IF('Training Data'!A340="F",1,0)</f>
        <v>0</v>
      </c>
      <c r="C340" s="2">
        <f>IF('Training Data'!B340="H",1,0)</f>
        <v>0</v>
      </c>
      <c r="D340" s="2">
        <f>IF('Training Data'!B340="A",1,0)</f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7">
        <v>0</v>
      </c>
      <c r="U340" s="5">
        <v>1</v>
      </c>
    </row>
    <row r="341" spans="1:21" x14ac:dyDescent="0.3">
      <c r="A341" s="2">
        <f>IF('Training Data'!A341="M",1,0)</f>
        <v>0</v>
      </c>
      <c r="B341" s="2">
        <f>IF('Training Data'!A341="F",1,0)</f>
        <v>1</v>
      </c>
      <c r="C341" s="2">
        <f>IF('Training Data'!B341="H",1,0)</f>
        <v>1</v>
      </c>
      <c r="D341" s="2">
        <f>IF('Training Data'!B341="A",1,0)</f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7">
        <v>0</v>
      </c>
      <c r="U341" s="5">
        <v>1</v>
      </c>
    </row>
    <row r="342" spans="1:21" x14ac:dyDescent="0.3">
      <c r="A342" s="2">
        <f>IF('Training Data'!A342="M",1,0)</f>
        <v>0</v>
      </c>
      <c r="B342" s="2">
        <f>IF('Training Data'!A342="F",1,0)</f>
        <v>1</v>
      </c>
      <c r="C342" s="2">
        <f>IF('Training Data'!B342="H",1,0)</f>
        <v>1</v>
      </c>
      <c r="D342" s="2">
        <f>IF('Training Data'!B342="A",1,0)</f>
        <v>0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7">
        <v>0</v>
      </c>
      <c r="U342" s="5">
        <v>1</v>
      </c>
    </row>
    <row r="343" spans="1:21" x14ac:dyDescent="0.3">
      <c r="A343" s="2">
        <f>IF('Training Data'!A343="M",1,0)</f>
        <v>0</v>
      </c>
      <c r="B343" s="2">
        <f>IF('Training Data'!A343="F",1,0)</f>
        <v>1</v>
      </c>
      <c r="C343" s="2">
        <f>IF('Training Data'!B343="H",1,0)</f>
        <v>0</v>
      </c>
      <c r="D343" s="2">
        <f>IF('Training Data'!B343="A",1,0)</f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7">
        <v>1</v>
      </c>
      <c r="U343" s="5">
        <v>1</v>
      </c>
    </row>
    <row r="344" spans="1:21" x14ac:dyDescent="0.3">
      <c r="A344" s="2">
        <f>IF('Training Data'!A344="M",1,0)</f>
        <v>0</v>
      </c>
      <c r="B344" s="2">
        <f>IF('Training Data'!A344="F",1,0)</f>
        <v>1</v>
      </c>
      <c r="C344" s="2">
        <f>IF('Training Data'!B344="H",1,0)</f>
        <v>0</v>
      </c>
      <c r="D344" s="2">
        <f>IF('Training Data'!B344="A",1,0)</f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7">
        <v>0</v>
      </c>
      <c r="U344" s="5">
        <v>1</v>
      </c>
    </row>
    <row r="345" spans="1:21" x14ac:dyDescent="0.3">
      <c r="A345" s="2">
        <f>IF('Training Data'!A345="M",1,0)</f>
        <v>1</v>
      </c>
      <c r="B345" s="2">
        <f>IF('Training Data'!A345="F",1,0)</f>
        <v>0</v>
      </c>
      <c r="C345" s="2">
        <f>IF('Training Data'!B345="H",1,0)</f>
        <v>0</v>
      </c>
      <c r="D345" s="2">
        <f>IF('Training Data'!B345="A",1,0)</f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7">
        <v>0</v>
      </c>
      <c r="U345" s="5">
        <v>1</v>
      </c>
    </row>
    <row r="346" spans="1:21" x14ac:dyDescent="0.3">
      <c r="A346" s="2">
        <f>IF('Training Data'!A346="M",1,0)</f>
        <v>0</v>
      </c>
      <c r="B346" s="2">
        <f>IF('Training Data'!A346="F",1,0)</f>
        <v>1</v>
      </c>
      <c r="C346" s="2">
        <f>IF('Training Data'!B346="H",1,0)</f>
        <v>0</v>
      </c>
      <c r="D346" s="2">
        <f>IF('Training Data'!B346="A",1,0)</f>
        <v>1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7">
        <v>0</v>
      </c>
      <c r="U346" s="5">
        <v>1</v>
      </c>
    </row>
    <row r="347" spans="1:21" x14ac:dyDescent="0.3">
      <c r="A347" s="2">
        <f>IF('Training Data'!A347="M",1,0)</f>
        <v>0</v>
      </c>
      <c r="B347" s="2">
        <f>IF('Training Data'!A347="F",1,0)</f>
        <v>1</v>
      </c>
      <c r="C347" s="2">
        <f>IF('Training Data'!B347="H",1,0)</f>
        <v>0</v>
      </c>
      <c r="D347" s="2">
        <f>IF('Training Data'!B347="A",1,0)</f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7">
        <v>1</v>
      </c>
      <c r="U347" s="5">
        <v>1</v>
      </c>
    </row>
    <row r="348" spans="1:21" x14ac:dyDescent="0.3">
      <c r="A348" s="2">
        <f>IF('Training Data'!A348="M",1,0)</f>
        <v>0</v>
      </c>
      <c r="B348" s="2">
        <f>IF('Training Data'!A348="F",1,0)</f>
        <v>1</v>
      </c>
      <c r="C348" s="2">
        <f>IF('Training Data'!B348="H",1,0)</f>
        <v>1</v>
      </c>
      <c r="D348" s="2">
        <f>IF('Training Data'!B348="A",1,0)</f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7">
        <v>0</v>
      </c>
      <c r="U348" s="5">
        <v>1</v>
      </c>
    </row>
    <row r="349" spans="1:21" x14ac:dyDescent="0.3">
      <c r="A349" s="2">
        <f>IF('Training Data'!A349="M",1,0)</f>
        <v>1</v>
      </c>
      <c r="B349" s="2">
        <f>IF('Training Data'!A349="F",1,0)</f>
        <v>0</v>
      </c>
      <c r="C349" s="2">
        <f>IF('Training Data'!B349="H",1,0)</f>
        <v>0</v>
      </c>
      <c r="D349" s="2">
        <f>IF('Training Data'!B349="A",1,0)</f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7">
        <v>0</v>
      </c>
      <c r="U349" s="5">
        <v>1</v>
      </c>
    </row>
    <row r="350" spans="1:21" x14ac:dyDescent="0.3">
      <c r="A350" s="2">
        <f>IF('Training Data'!A350="M",1,0)</f>
        <v>0</v>
      </c>
      <c r="B350" s="2">
        <f>IF('Training Data'!A350="F",1,0)</f>
        <v>0</v>
      </c>
      <c r="C350" s="2">
        <f>IF('Training Data'!B350="H",1,0)</f>
        <v>1</v>
      </c>
      <c r="D350" s="2">
        <f>IF('Training Data'!B350="A",1,0)</f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7">
        <v>0</v>
      </c>
      <c r="U350" s="5">
        <v>1</v>
      </c>
    </row>
    <row r="351" spans="1:21" x14ac:dyDescent="0.3">
      <c r="A351" s="2">
        <f>IF('Training Data'!A351="M",1,0)</f>
        <v>0</v>
      </c>
      <c r="B351" s="2">
        <f>IF('Training Data'!A351="F",1,0)</f>
        <v>1</v>
      </c>
      <c r="C351" s="2">
        <f>IF('Training Data'!B351="H",1,0)</f>
        <v>0</v>
      </c>
      <c r="D351" s="2">
        <f>IF('Training Data'!B351="A",1,0)</f>
        <v>1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7">
        <v>0</v>
      </c>
      <c r="U351" s="5">
        <v>1</v>
      </c>
    </row>
    <row r="352" spans="1:21" x14ac:dyDescent="0.3">
      <c r="A352" s="2">
        <f>IF('Training Data'!A352="M",1,0)</f>
        <v>0</v>
      </c>
      <c r="B352" s="2">
        <f>IF('Training Data'!A352="F",1,0)</f>
        <v>1</v>
      </c>
      <c r="C352" s="2">
        <f>IF('Training Data'!B352="H",1,0)</f>
        <v>1</v>
      </c>
      <c r="D352" s="2">
        <f>IF('Training Data'!B352="A",1,0)</f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7">
        <v>0</v>
      </c>
      <c r="U352" s="5">
        <v>1</v>
      </c>
    </row>
    <row r="353" spans="1:21" x14ac:dyDescent="0.3">
      <c r="A353" s="2">
        <f>IF('Training Data'!A353="M",1,0)</f>
        <v>0</v>
      </c>
      <c r="B353" s="2">
        <f>IF('Training Data'!A353="F",1,0)</f>
        <v>1</v>
      </c>
      <c r="C353" s="2">
        <f>IF('Training Data'!B353="H",1,0)</f>
        <v>1</v>
      </c>
      <c r="D353" s="2">
        <f>IF('Training Data'!B353="A",1,0)</f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7">
        <v>1</v>
      </c>
      <c r="U353" s="5">
        <v>1</v>
      </c>
    </row>
    <row r="354" spans="1:21" x14ac:dyDescent="0.3">
      <c r="A354" s="2">
        <f>IF('Training Data'!A354="M",1,0)</f>
        <v>1</v>
      </c>
      <c r="B354" s="2">
        <f>IF('Training Data'!A354="F",1,0)</f>
        <v>0</v>
      </c>
      <c r="C354" s="2">
        <f>IF('Training Data'!B354="H",1,0)</f>
        <v>0</v>
      </c>
      <c r="D354" s="2">
        <f>IF('Training Data'!B354="A",1,0)</f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7">
        <v>1</v>
      </c>
      <c r="U354" s="5">
        <v>1</v>
      </c>
    </row>
    <row r="355" spans="1:21" x14ac:dyDescent="0.3">
      <c r="A355" s="2">
        <f>IF('Training Data'!A355="M",1,0)</f>
        <v>1</v>
      </c>
      <c r="B355" s="2">
        <f>IF('Training Data'!A355="F",1,0)</f>
        <v>0</v>
      </c>
      <c r="C355" s="2">
        <f>IF('Training Data'!B355="H",1,0)</f>
        <v>0</v>
      </c>
      <c r="D355" s="2">
        <f>IF('Training Data'!B355="A",1,0)</f>
        <v>0</v>
      </c>
      <c r="E355" s="2">
        <v>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7">
        <v>0</v>
      </c>
      <c r="U355" s="5">
        <v>1</v>
      </c>
    </row>
    <row r="356" spans="1:21" x14ac:dyDescent="0.3">
      <c r="A356" s="2">
        <f>IF('Training Data'!A356="M",1,0)</f>
        <v>0</v>
      </c>
      <c r="B356" s="2">
        <f>IF('Training Data'!A356="F",1,0)</f>
        <v>1</v>
      </c>
      <c r="C356" s="2">
        <f>IF('Training Data'!B356="H",1,0)</f>
        <v>1</v>
      </c>
      <c r="D356" s="2">
        <f>IF('Training Data'!B356="A",1,0)</f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7">
        <v>0</v>
      </c>
      <c r="U356" s="5">
        <v>1</v>
      </c>
    </row>
    <row r="357" spans="1:21" x14ac:dyDescent="0.3">
      <c r="A357" s="2">
        <f>IF('Training Data'!A357="M",1,0)</f>
        <v>0</v>
      </c>
      <c r="B357" s="2">
        <f>IF('Training Data'!A357="F",1,0)</f>
        <v>1</v>
      </c>
      <c r="C357" s="2">
        <f>IF('Training Data'!B357="H",1,0)</f>
        <v>0</v>
      </c>
      <c r="D357" s="2">
        <f>IF('Training Data'!B357="A",1,0)</f>
        <v>0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7">
        <v>1</v>
      </c>
      <c r="U357" s="5">
        <v>1</v>
      </c>
    </row>
    <row r="358" spans="1:21" x14ac:dyDescent="0.3">
      <c r="A358" s="2">
        <f>IF('Training Data'!A358="M",1,0)</f>
        <v>0</v>
      </c>
      <c r="B358" s="2">
        <f>IF('Training Data'!A358="F",1,0)</f>
        <v>1</v>
      </c>
      <c r="C358" s="2">
        <f>IF('Training Data'!B358="H",1,0)</f>
        <v>0</v>
      </c>
      <c r="D358" s="2">
        <f>IF('Training Data'!B358="A",1,0)</f>
        <v>1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7">
        <v>0</v>
      </c>
      <c r="U358" s="5">
        <v>1</v>
      </c>
    </row>
    <row r="359" spans="1:21" x14ac:dyDescent="0.3">
      <c r="A359" s="2">
        <f>IF('Training Data'!A359="M",1,0)</f>
        <v>1</v>
      </c>
      <c r="B359" s="2">
        <f>IF('Training Data'!A359="F",1,0)</f>
        <v>0</v>
      </c>
      <c r="C359" s="2">
        <f>IF('Training Data'!B359="H",1,0)</f>
        <v>0</v>
      </c>
      <c r="D359" s="2">
        <f>IF('Training Data'!B359="A",1,0)</f>
        <v>1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7">
        <v>1</v>
      </c>
      <c r="U359" s="5">
        <v>1</v>
      </c>
    </row>
    <row r="360" spans="1:21" x14ac:dyDescent="0.3">
      <c r="A360" s="2">
        <f>IF('Training Data'!A360="M",1,0)</f>
        <v>1</v>
      </c>
      <c r="B360" s="2">
        <f>IF('Training Data'!A360="F",1,0)</f>
        <v>0</v>
      </c>
      <c r="C360" s="2">
        <f>IF('Training Data'!B360="H",1,0)</f>
        <v>0</v>
      </c>
      <c r="D360" s="2">
        <f>IF('Training Data'!B360="A",1,0)</f>
        <v>1</v>
      </c>
      <c r="E360" s="2">
        <v>0</v>
      </c>
      <c r="F360" s="2">
        <v>0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7">
        <v>0</v>
      </c>
      <c r="U360" s="5">
        <v>1</v>
      </c>
    </row>
    <row r="361" spans="1:21" x14ac:dyDescent="0.3">
      <c r="A361" s="2">
        <f>IF('Training Data'!A361="M",1,0)</f>
        <v>0</v>
      </c>
      <c r="B361" s="2">
        <f>IF('Training Data'!A361="F",1,0)</f>
        <v>1</v>
      </c>
      <c r="C361" s="2">
        <f>IF('Training Data'!B361="H",1,0)</f>
        <v>0</v>
      </c>
      <c r="D361" s="2">
        <f>IF('Training Data'!B361="A",1,0)</f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7">
        <v>1</v>
      </c>
      <c r="U361" s="5">
        <v>1</v>
      </c>
    </row>
    <row r="362" spans="1:21" x14ac:dyDescent="0.3">
      <c r="A362" s="2">
        <f>IF('Training Data'!A362="M",1,0)</f>
        <v>0</v>
      </c>
      <c r="B362" s="2">
        <f>IF('Training Data'!A362="F",1,0)</f>
        <v>0</v>
      </c>
      <c r="C362" s="2">
        <f>IF('Training Data'!B362="H",1,0)</f>
        <v>1</v>
      </c>
      <c r="D362" s="2">
        <f>IF('Training Data'!B362="A",1,0)</f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7">
        <v>0</v>
      </c>
      <c r="U362" s="5">
        <v>1</v>
      </c>
    </row>
    <row r="363" spans="1:21" x14ac:dyDescent="0.3">
      <c r="A363" s="2">
        <f>IF('Training Data'!A363="M",1,0)</f>
        <v>0</v>
      </c>
      <c r="B363" s="2">
        <f>IF('Training Data'!A363="F",1,0)</f>
        <v>1</v>
      </c>
      <c r="C363" s="2">
        <f>IF('Training Data'!B363="H",1,0)</f>
        <v>0</v>
      </c>
      <c r="D363" s="2">
        <f>IF('Training Data'!B363="A",1,0)</f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7">
        <v>0</v>
      </c>
      <c r="U363" s="5">
        <v>1</v>
      </c>
    </row>
    <row r="364" spans="1:21" x14ac:dyDescent="0.3">
      <c r="A364" s="2">
        <f>IF('Training Data'!A364="M",1,0)</f>
        <v>1</v>
      </c>
      <c r="B364" s="2">
        <f>IF('Training Data'!A364="F",1,0)</f>
        <v>0</v>
      </c>
      <c r="C364" s="2">
        <f>IF('Training Data'!B364="H",1,0)</f>
        <v>1</v>
      </c>
      <c r="D364" s="2">
        <f>IF('Training Data'!B364="A",1,0)</f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7">
        <v>0</v>
      </c>
      <c r="U364" s="5">
        <v>1</v>
      </c>
    </row>
    <row r="365" spans="1:21" x14ac:dyDescent="0.3">
      <c r="A365" s="2">
        <f>IF('Training Data'!A365="M",1,0)</f>
        <v>0</v>
      </c>
      <c r="B365" s="2">
        <f>IF('Training Data'!A365="F",1,0)</f>
        <v>1</v>
      </c>
      <c r="C365" s="2">
        <f>IF('Training Data'!B365="H",1,0)</f>
        <v>1</v>
      </c>
      <c r="D365" s="2">
        <f>IF('Training Data'!B365="A",1,0)</f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7">
        <v>0</v>
      </c>
      <c r="U365" s="5">
        <v>1</v>
      </c>
    </row>
    <row r="366" spans="1:21" x14ac:dyDescent="0.3">
      <c r="A366" s="2">
        <f>IF('Training Data'!A366="M",1,0)</f>
        <v>0</v>
      </c>
      <c r="B366" s="2">
        <f>IF('Training Data'!A366="F",1,0)</f>
        <v>1</v>
      </c>
      <c r="C366" s="2">
        <f>IF('Training Data'!B366="H",1,0)</f>
        <v>1</v>
      </c>
      <c r="D366" s="2">
        <f>IF('Training Data'!B366="A",1,0)</f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7">
        <v>1</v>
      </c>
      <c r="U366" s="5">
        <v>1</v>
      </c>
    </row>
    <row r="367" spans="1:21" x14ac:dyDescent="0.3">
      <c r="A367" s="2">
        <f>IF('Training Data'!A367="M",1,0)</f>
        <v>0</v>
      </c>
      <c r="B367" s="2">
        <f>IF('Training Data'!A367="F",1,0)</f>
        <v>1</v>
      </c>
      <c r="C367" s="2">
        <f>IF('Training Data'!B367="H",1,0)</f>
        <v>0</v>
      </c>
      <c r="D367" s="2">
        <f>IF('Training Data'!B367="A",1,0)</f>
        <v>1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7">
        <v>0</v>
      </c>
      <c r="U367" s="5">
        <v>1</v>
      </c>
    </row>
    <row r="368" spans="1:21" x14ac:dyDescent="0.3">
      <c r="A368" s="2">
        <f>IF('Training Data'!A368="M",1,0)</f>
        <v>0</v>
      </c>
      <c r="B368" s="2">
        <f>IF('Training Data'!A368="F",1,0)</f>
        <v>1</v>
      </c>
      <c r="C368" s="2">
        <f>IF('Training Data'!B368="H",1,0)</f>
        <v>1</v>
      </c>
      <c r="D368" s="2">
        <f>IF('Training Data'!B368="A",1,0)</f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7">
        <v>0</v>
      </c>
      <c r="U368" s="5">
        <v>1</v>
      </c>
    </row>
    <row r="369" spans="1:21" x14ac:dyDescent="0.3">
      <c r="A369" s="2">
        <f>IF('Training Data'!A369="M",1,0)</f>
        <v>1</v>
      </c>
      <c r="B369" s="2">
        <f>IF('Training Data'!A369="F",1,0)</f>
        <v>0</v>
      </c>
      <c r="C369" s="2">
        <f>IF('Training Data'!B369="H",1,0)</f>
        <v>0</v>
      </c>
      <c r="D369" s="2">
        <f>IF('Training Data'!B369="A",1,0)</f>
        <v>1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7">
        <v>1</v>
      </c>
      <c r="U369" s="5">
        <v>1</v>
      </c>
    </row>
    <row r="370" spans="1:21" x14ac:dyDescent="0.3">
      <c r="A370" s="2">
        <f>IF('Training Data'!A370="M",1,0)</f>
        <v>0</v>
      </c>
      <c r="B370" s="2">
        <f>IF('Training Data'!A370="F",1,0)</f>
        <v>1</v>
      </c>
      <c r="C370" s="2">
        <f>IF('Training Data'!B370="H",1,0)</f>
        <v>0</v>
      </c>
      <c r="D370" s="2">
        <f>IF('Training Data'!B370="A",1,0)</f>
        <v>1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7">
        <v>0</v>
      </c>
      <c r="U370" s="5">
        <v>1</v>
      </c>
    </row>
    <row r="371" spans="1:21" x14ac:dyDescent="0.3">
      <c r="A371" s="2">
        <f>IF('Training Data'!A371="M",1,0)</f>
        <v>0</v>
      </c>
      <c r="B371" s="2">
        <f>IF('Training Data'!A371="F",1,0)</f>
        <v>0</v>
      </c>
      <c r="C371" s="2">
        <f>IF('Training Data'!B371="H",1,0)</f>
        <v>1</v>
      </c>
      <c r="D371" s="2">
        <f>IF('Training Data'!B371="A",1,0)</f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7">
        <v>0</v>
      </c>
      <c r="U371" s="5">
        <v>1</v>
      </c>
    </row>
    <row r="372" spans="1:21" x14ac:dyDescent="0.3">
      <c r="A372" s="2">
        <f>IF('Training Data'!A372="M",1,0)</f>
        <v>0</v>
      </c>
      <c r="B372" s="2">
        <f>IF('Training Data'!A372="F",1,0)</f>
        <v>1</v>
      </c>
      <c r="C372" s="2">
        <f>IF('Training Data'!B372="H",1,0)</f>
        <v>0</v>
      </c>
      <c r="D372" s="2">
        <f>IF('Training Data'!B372="A",1,0)</f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7">
        <v>1</v>
      </c>
      <c r="U372" s="5">
        <v>1</v>
      </c>
    </row>
    <row r="373" spans="1:21" x14ac:dyDescent="0.3">
      <c r="A373" s="2">
        <f>IF('Training Data'!A373="M",1,0)</f>
        <v>1</v>
      </c>
      <c r="B373" s="2">
        <f>IF('Training Data'!A373="F",1,0)</f>
        <v>0</v>
      </c>
      <c r="C373" s="2">
        <f>IF('Training Data'!B373="H",1,0)</f>
        <v>1</v>
      </c>
      <c r="D373" s="2">
        <f>IF('Training Data'!B373="A",1,0)</f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7">
        <v>0</v>
      </c>
      <c r="U373" s="5">
        <v>1</v>
      </c>
    </row>
    <row r="374" spans="1:21" x14ac:dyDescent="0.3">
      <c r="A374" s="2">
        <f>IF('Training Data'!A374="M",1,0)</f>
        <v>0</v>
      </c>
      <c r="B374" s="2">
        <f>IF('Training Data'!A374="F",1,0)</f>
        <v>0</v>
      </c>
      <c r="C374" s="2">
        <f>IF('Training Data'!B374="H",1,0)</f>
        <v>1</v>
      </c>
      <c r="D374" s="2">
        <f>IF('Training Data'!B374="A",1,0)</f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7">
        <v>0</v>
      </c>
      <c r="U374" s="5">
        <v>1</v>
      </c>
    </row>
    <row r="375" spans="1:21" x14ac:dyDescent="0.3">
      <c r="A375" s="2">
        <f>IF('Training Data'!A375="M",1,0)</f>
        <v>0</v>
      </c>
      <c r="B375" s="2">
        <f>IF('Training Data'!A375="F",1,0)</f>
        <v>1</v>
      </c>
      <c r="C375" s="2">
        <f>IF('Training Data'!B375="H",1,0)</f>
        <v>0</v>
      </c>
      <c r="D375" s="2">
        <f>IF('Training Data'!B375="A",1,0)</f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7">
        <v>0</v>
      </c>
      <c r="U375" s="5">
        <v>1</v>
      </c>
    </row>
    <row r="376" spans="1:21" x14ac:dyDescent="0.3">
      <c r="A376" s="2">
        <f>IF('Training Data'!A376="M",1,0)</f>
        <v>0</v>
      </c>
      <c r="B376" s="2">
        <f>IF('Training Data'!A376="F",1,0)</f>
        <v>1</v>
      </c>
      <c r="C376" s="2">
        <f>IF('Training Data'!B376="H",1,0)</f>
        <v>0</v>
      </c>
      <c r="D376" s="2">
        <f>IF('Training Data'!B376="A",1,0)</f>
        <v>1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7">
        <v>0</v>
      </c>
      <c r="U376" s="5">
        <v>1</v>
      </c>
    </row>
    <row r="377" spans="1:21" x14ac:dyDescent="0.3">
      <c r="A377" s="2">
        <f>IF('Training Data'!A377="M",1,0)</f>
        <v>0</v>
      </c>
      <c r="B377" s="2">
        <f>IF('Training Data'!A377="F",1,0)</f>
        <v>1</v>
      </c>
      <c r="C377" s="2">
        <f>IF('Training Data'!B377="H",1,0)</f>
        <v>1</v>
      </c>
      <c r="D377" s="2">
        <f>IF('Training Data'!B377="A",1,0)</f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7">
        <v>0</v>
      </c>
      <c r="U377" s="5">
        <v>1</v>
      </c>
    </row>
    <row r="378" spans="1:21" x14ac:dyDescent="0.3">
      <c r="A378" s="2">
        <f>IF('Training Data'!A378="M",1,0)</f>
        <v>0</v>
      </c>
      <c r="B378" s="2">
        <f>IF('Training Data'!A378="F",1,0)</f>
        <v>1</v>
      </c>
      <c r="C378" s="2">
        <f>IF('Training Data'!B378="H",1,0)</f>
        <v>1</v>
      </c>
      <c r="D378" s="2">
        <f>IF('Training Data'!B378="A",1,0)</f>
        <v>0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7">
        <v>0</v>
      </c>
      <c r="U378" s="5">
        <v>1</v>
      </c>
    </row>
    <row r="379" spans="1:21" x14ac:dyDescent="0.3">
      <c r="A379" s="2">
        <f>IF('Training Data'!A379="M",1,0)</f>
        <v>1</v>
      </c>
      <c r="B379" s="2">
        <f>IF('Training Data'!A379="F",1,0)</f>
        <v>0</v>
      </c>
      <c r="C379" s="2">
        <f>IF('Training Data'!B379="H",1,0)</f>
        <v>1</v>
      </c>
      <c r="D379" s="2">
        <f>IF('Training Data'!B379="A",1,0)</f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7">
        <v>1</v>
      </c>
      <c r="U379" s="5">
        <v>1</v>
      </c>
    </row>
    <row r="380" spans="1:21" x14ac:dyDescent="0.3">
      <c r="A380" s="2">
        <f>IF('Training Data'!A380="M",1,0)</f>
        <v>0</v>
      </c>
      <c r="B380" s="2">
        <f>IF('Training Data'!A380="F",1,0)</f>
        <v>0</v>
      </c>
      <c r="C380" s="2">
        <f>IF('Training Data'!B380="H",1,0)</f>
        <v>1</v>
      </c>
      <c r="D380" s="2">
        <f>IF('Training Data'!B380="A",1,0)</f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7">
        <v>0</v>
      </c>
      <c r="U380" s="5">
        <v>1</v>
      </c>
    </row>
    <row r="381" spans="1:21" x14ac:dyDescent="0.3">
      <c r="A381" s="2">
        <f>IF('Training Data'!A381="M",1,0)</f>
        <v>0</v>
      </c>
      <c r="B381" s="2">
        <f>IF('Training Data'!A381="F",1,0)</f>
        <v>1</v>
      </c>
      <c r="C381" s="2">
        <f>IF('Training Data'!B381="H",1,0)</f>
        <v>1</v>
      </c>
      <c r="D381" s="2">
        <f>IF('Training Data'!B381="A",1,0)</f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7">
        <v>1</v>
      </c>
      <c r="U381" s="5">
        <v>1</v>
      </c>
    </row>
    <row r="382" spans="1:21" x14ac:dyDescent="0.3">
      <c r="A382" s="2">
        <f>IF('Training Data'!A382="M",1,0)</f>
        <v>1</v>
      </c>
      <c r="B382" s="2">
        <f>IF('Training Data'!A382="F",1,0)</f>
        <v>0</v>
      </c>
      <c r="C382" s="2">
        <f>IF('Training Data'!B382="H",1,0)</f>
        <v>0</v>
      </c>
      <c r="D382" s="2">
        <f>IF('Training Data'!B382="A",1,0)</f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7">
        <v>0</v>
      </c>
      <c r="U382" s="5">
        <v>1</v>
      </c>
    </row>
    <row r="383" spans="1:21" x14ac:dyDescent="0.3">
      <c r="A383" s="2">
        <f>IF('Training Data'!A383="M",1,0)</f>
        <v>0</v>
      </c>
      <c r="B383" s="2">
        <f>IF('Training Data'!A383="F",1,0)</f>
        <v>1</v>
      </c>
      <c r="C383" s="2">
        <f>IF('Training Data'!B383="H",1,0)</f>
        <v>1</v>
      </c>
      <c r="D383" s="2">
        <f>IF('Training Data'!B383="A",1,0)</f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7">
        <v>1</v>
      </c>
      <c r="U383" s="5">
        <v>1</v>
      </c>
    </row>
    <row r="384" spans="1:21" x14ac:dyDescent="0.3">
      <c r="A384" s="2">
        <f>IF('Training Data'!A384="M",1,0)</f>
        <v>1</v>
      </c>
      <c r="B384" s="2">
        <f>IF('Training Data'!A384="F",1,0)</f>
        <v>0</v>
      </c>
      <c r="C384" s="2">
        <f>IF('Training Data'!B384="H",1,0)</f>
        <v>1</v>
      </c>
      <c r="D384" s="2">
        <f>IF('Training Data'!B384="A",1,0)</f>
        <v>0</v>
      </c>
      <c r="E384" s="2">
        <v>1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7">
        <v>0</v>
      </c>
      <c r="U384" s="5">
        <v>1</v>
      </c>
    </row>
    <row r="385" spans="1:21" x14ac:dyDescent="0.3">
      <c r="A385" s="2">
        <f>IF('Training Data'!A385="M",1,0)</f>
        <v>1</v>
      </c>
      <c r="B385" s="2">
        <f>IF('Training Data'!A385="F",1,0)</f>
        <v>0</v>
      </c>
      <c r="C385" s="2">
        <f>IF('Training Data'!B385="H",1,0)</f>
        <v>0</v>
      </c>
      <c r="D385" s="2">
        <f>IF('Training Data'!B385="A",1,0)</f>
        <v>1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7">
        <v>0</v>
      </c>
      <c r="U385" s="5">
        <v>1</v>
      </c>
    </row>
    <row r="386" spans="1:21" x14ac:dyDescent="0.3">
      <c r="A386" s="2">
        <f>IF('Training Data'!A386="M",1,0)</f>
        <v>1</v>
      </c>
      <c r="B386" s="2">
        <f>IF('Training Data'!A386="F",1,0)</f>
        <v>0</v>
      </c>
      <c r="C386" s="2">
        <f>IF('Training Data'!B386="H",1,0)</f>
        <v>1</v>
      </c>
      <c r="D386" s="2">
        <f>IF('Training Data'!B386="A",1,0)</f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7">
        <v>0</v>
      </c>
      <c r="U386" s="5">
        <v>1</v>
      </c>
    </row>
    <row r="387" spans="1:21" x14ac:dyDescent="0.3">
      <c r="A387" s="2">
        <f>IF('Training Data'!A387="M",1,0)</f>
        <v>0</v>
      </c>
      <c r="B387" s="2">
        <f>IF('Training Data'!A387="F",1,0)</f>
        <v>1</v>
      </c>
      <c r="C387" s="2">
        <f>IF('Training Data'!B387="H",1,0)</f>
        <v>0</v>
      </c>
      <c r="D387" s="2">
        <f>IF('Training Data'!B387="A",1,0)</f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7">
        <v>1</v>
      </c>
      <c r="U387" s="5">
        <v>1</v>
      </c>
    </row>
    <row r="388" spans="1:21" x14ac:dyDescent="0.3">
      <c r="A388" s="2">
        <f>IF('Training Data'!A388="M",1,0)</f>
        <v>1</v>
      </c>
      <c r="B388" s="2">
        <f>IF('Training Data'!A388="F",1,0)</f>
        <v>0</v>
      </c>
      <c r="C388" s="2">
        <f>IF('Training Data'!B388="H",1,0)</f>
        <v>0</v>
      </c>
      <c r="D388" s="2">
        <f>IF('Training Data'!B388="A",1,0)</f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7">
        <v>0</v>
      </c>
      <c r="U388" s="5">
        <v>1</v>
      </c>
    </row>
    <row r="389" spans="1:21" x14ac:dyDescent="0.3">
      <c r="A389" s="2">
        <f>IF('Training Data'!A389="M",1,0)</f>
        <v>0</v>
      </c>
      <c r="B389" s="2">
        <f>IF('Training Data'!A389="F",1,0)</f>
        <v>1</v>
      </c>
      <c r="C389" s="2">
        <f>IF('Training Data'!B389="H",1,0)</f>
        <v>0</v>
      </c>
      <c r="D389" s="2">
        <f>IF('Training Data'!B389="A",1,0)</f>
        <v>1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7">
        <v>0</v>
      </c>
      <c r="U389" s="5">
        <v>1</v>
      </c>
    </row>
    <row r="390" spans="1:21" x14ac:dyDescent="0.3">
      <c r="A390" s="2">
        <f>IF('Training Data'!A390="M",1,0)</f>
        <v>0</v>
      </c>
      <c r="B390" s="2">
        <f>IF('Training Data'!A390="F",1,0)</f>
        <v>1</v>
      </c>
      <c r="C390" s="2">
        <f>IF('Training Data'!B390="H",1,0)</f>
        <v>0</v>
      </c>
      <c r="D390" s="2">
        <f>IF('Training Data'!B390="A",1,0)</f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7">
        <v>0</v>
      </c>
      <c r="U390" s="5">
        <v>1</v>
      </c>
    </row>
    <row r="391" spans="1:21" x14ac:dyDescent="0.3">
      <c r="A391" s="2">
        <f>IF('Training Data'!A391="M",1,0)</f>
        <v>0</v>
      </c>
      <c r="B391" s="2">
        <f>IF('Training Data'!A391="F",1,0)</f>
        <v>1</v>
      </c>
      <c r="C391" s="2">
        <f>IF('Training Data'!B391="H",1,0)</f>
        <v>0</v>
      </c>
      <c r="D391" s="2">
        <f>IF('Training Data'!B391="A",1,0)</f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7">
        <v>0</v>
      </c>
      <c r="U391" s="5">
        <v>1</v>
      </c>
    </row>
    <row r="392" spans="1:21" x14ac:dyDescent="0.3">
      <c r="A392" s="2">
        <f>IF('Training Data'!A392="M",1,0)</f>
        <v>1</v>
      </c>
      <c r="B392" s="2">
        <f>IF('Training Data'!A392="F",1,0)</f>
        <v>0</v>
      </c>
      <c r="C392" s="2">
        <f>IF('Training Data'!B392="H",1,0)</f>
        <v>0</v>
      </c>
      <c r="D392" s="2">
        <f>IF('Training Data'!B392="A",1,0)</f>
        <v>1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7">
        <v>1</v>
      </c>
      <c r="U392" s="5">
        <v>1</v>
      </c>
    </row>
    <row r="393" spans="1:21" x14ac:dyDescent="0.3">
      <c r="A393" s="2">
        <f>IF('Training Data'!A393="M",1,0)</f>
        <v>0</v>
      </c>
      <c r="B393" s="2">
        <f>IF('Training Data'!A393="F",1,0)</f>
        <v>0</v>
      </c>
      <c r="C393" s="2">
        <f>IF('Training Data'!B393="H",1,0)</f>
        <v>1</v>
      </c>
      <c r="D393" s="2">
        <f>IF('Training Data'!B393="A",1,0)</f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1</v>
      </c>
      <c r="R393" s="2">
        <v>0</v>
      </c>
      <c r="S393" s="7">
        <v>0</v>
      </c>
      <c r="U393" s="5">
        <v>1</v>
      </c>
    </row>
    <row r="394" spans="1:21" x14ac:dyDescent="0.3">
      <c r="A394" s="2">
        <f>IF('Training Data'!A394="M",1,0)</f>
        <v>0</v>
      </c>
      <c r="B394" s="2">
        <f>IF('Training Data'!A394="F",1,0)</f>
        <v>1</v>
      </c>
      <c r="C394" s="2">
        <f>IF('Training Data'!B394="H",1,0)</f>
        <v>1</v>
      </c>
      <c r="D394" s="2">
        <f>IF('Training Data'!B394="A",1,0)</f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7">
        <v>0</v>
      </c>
      <c r="U394" s="5">
        <v>1</v>
      </c>
    </row>
    <row r="395" spans="1:21" x14ac:dyDescent="0.3">
      <c r="A395" s="2">
        <f>IF('Training Data'!A395="M",1,0)</f>
        <v>0</v>
      </c>
      <c r="B395" s="2">
        <f>IF('Training Data'!A395="F",1,0)</f>
        <v>1</v>
      </c>
      <c r="C395" s="2">
        <f>IF('Training Data'!B395="H",1,0)</f>
        <v>1</v>
      </c>
      <c r="D395" s="2">
        <f>IF('Training Data'!B395="A",1,0)</f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7">
        <v>0</v>
      </c>
      <c r="U395" s="5">
        <v>1</v>
      </c>
    </row>
    <row r="396" spans="1:21" x14ac:dyDescent="0.3">
      <c r="A396" s="2">
        <f>IF('Training Data'!A396="M",1,0)</f>
        <v>0</v>
      </c>
      <c r="B396" s="2">
        <f>IF('Training Data'!A396="F",1,0)</f>
        <v>1</v>
      </c>
      <c r="C396" s="2">
        <f>IF('Training Data'!B396="H",1,0)</f>
        <v>0</v>
      </c>
      <c r="D396" s="2">
        <f>IF('Training Data'!B396="A",1,0)</f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7">
        <v>0</v>
      </c>
      <c r="U396" s="5">
        <v>1</v>
      </c>
    </row>
    <row r="397" spans="1:21" x14ac:dyDescent="0.3">
      <c r="A397" s="2">
        <f>IF('Training Data'!A397="M",1,0)</f>
        <v>0</v>
      </c>
      <c r="B397" s="2">
        <f>IF('Training Data'!A397="F",1,0)</f>
        <v>1</v>
      </c>
      <c r="C397" s="2">
        <f>IF('Training Data'!B397="H",1,0)</f>
        <v>1</v>
      </c>
      <c r="D397" s="2">
        <f>IF('Training Data'!B397="A",1,0)</f>
        <v>0</v>
      </c>
      <c r="E397" s="2">
        <v>0</v>
      </c>
      <c r="F397" s="2">
        <v>0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7">
        <v>0</v>
      </c>
      <c r="U397" s="5">
        <v>1</v>
      </c>
    </row>
    <row r="398" spans="1:21" x14ac:dyDescent="0.3">
      <c r="A398" s="2">
        <f>IF('Training Data'!A398="M",1,0)</f>
        <v>1</v>
      </c>
      <c r="B398" s="2">
        <f>IF('Training Data'!A398="F",1,0)</f>
        <v>0</v>
      </c>
      <c r="C398" s="2">
        <f>IF('Training Data'!B398="H",1,0)</f>
        <v>1</v>
      </c>
      <c r="D398" s="2">
        <f>IF('Training Data'!B398="A",1,0)</f>
        <v>0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7">
        <v>0</v>
      </c>
      <c r="U398" s="5">
        <v>1</v>
      </c>
    </row>
    <row r="399" spans="1:21" x14ac:dyDescent="0.3">
      <c r="A399" s="2">
        <f>IF('Training Data'!A399="M",1,0)</f>
        <v>0</v>
      </c>
      <c r="B399" s="2">
        <f>IF('Training Data'!A399="F",1,0)</f>
        <v>1</v>
      </c>
      <c r="C399" s="2">
        <f>IF('Training Data'!B399="H",1,0)</f>
        <v>1</v>
      </c>
      <c r="D399" s="2">
        <f>IF('Training Data'!B399="A",1,0)</f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7">
        <v>0</v>
      </c>
      <c r="U399" s="5">
        <v>1</v>
      </c>
    </row>
    <row r="400" spans="1:21" x14ac:dyDescent="0.3">
      <c r="A400" s="2">
        <f>IF('Training Data'!A400="M",1,0)</f>
        <v>0</v>
      </c>
      <c r="B400" s="2">
        <f>IF('Training Data'!A400="F",1,0)</f>
        <v>1</v>
      </c>
      <c r="C400" s="2">
        <f>IF('Training Data'!B400="H",1,0)</f>
        <v>0</v>
      </c>
      <c r="D400" s="2">
        <f>IF('Training Data'!B400="A",1,0)</f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7">
        <v>1</v>
      </c>
      <c r="U400" s="5">
        <v>1</v>
      </c>
    </row>
    <row r="401" spans="1:21" x14ac:dyDescent="0.3">
      <c r="A401" s="2">
        <f>IF('Training Data'!A401="M",1,0)</f>
        <v>1</v>
      </c>
      <c r="B401" s="2">
        <f>IF('Training Data'!A401="F",1,0)</f>
        <v>0</v>
      </c>
      <c r="C401" s="2">
        <f>IF('Training Data'!B401="H",1,0)</f>
        <v>0</v>
      </c>
      <c r="D401" s="2">
        <f>IF('Training Data'!B401="A",1,0)</f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7">
        <v>0</v>
      </c>
      <c r="U401" s="5">
        <v>1</v>
      </c>
    </row>
    <row r="402" spans="1:21" x14ac:dyDescent="0.3">
      <c r="A402" s="2">
        <f>IF('Training Data'!A402="M",1,0)</f>
        <v>1</v>
      </c>
      <c r="B402" s="2">
        <f>IF('Training Data'!A402="F",1,0)</f>
        <v>0</v>
      </c>
      <c r="C402" s="2">
        <f>IF('Training Data'!B402="H",1,0)</f>
        <v>1</v>
      </c>
      <c r="D402" s="2">
        <f>IF('Training Data'!B402="A",1,0)</f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7">
        <v>1</v>
      </c>
      <c r="U402" s="5">
        <v>1</v>
      </c>
    </row>
    <row r="403" spans="1:21" x14ac:dyDescent="0.3">
      <c r="A403" s="2">
        <f>IF('Training Data'!A403="M",1,0)</f>
        <v>0</v>
      </c>
      <c r="B403" s="2">
        <f>IF('Training Data'!A403="F",1,0)</f>
        <v>0</v>
      </c>
      <c r="C403" s="2">
        <f>IF('Training Data'!B403="H",1,0)</f>
        <v>0</v>
      </c>
      <c r="D403" s="2">
        <f>IF('Training Data'!B403="A",1,0)</f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7">
        <v>0</v>
      </c>
      <c r="U403" s="5">
        <v>1</v>
      </c>
    </row>
    <row r="404" spans="1:21" x14ac:dyDescent="0.3">
      <c r="A404" s="2">
        <f>IF('Training Data'!A404="M",1,0)</f>
        <v>0</v>
      </c>
      <c r="B404" s="2">
        <f>IF('Training Data'!A404="F",1,0)</f>
        <v>1</v>
      </c>
      <c r="C404" s="2">
        <f>IF('Training Data'!B404="H",1,0)</f>
        <v>1</v>
      </c>
      <c r="D404" s="2">
        <f>IF('Training Data'!B404="A",1,0)</f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7">
        <v>0</v>
      </c>
      <c r="U404" s="5">
        <v>1</v>
      </c>
    </row>
    <row r="405" spans="1:21" x14ac:dyDescent="0.3">
      <c r="A405" s="2">
        <f>IF('Training Data'!A405="M",1,0)</f>
        <v>0</v>
      </c>
      <c r="B405" s="2">
        <f>IF('Training Data'!A405="F",1,0)</f>
        <v>1</v>
      </c>
      <c r="C405" s="2">
        <f>IF('Training Data'!B405="H",1,0)</f>
        <v>0</v>
      </c>
      <c r="D405" s="2">
        <f>IF('Training Data'!B405="A",1,0)</f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7">
        <v>1</v>
      </c>
      <c r="U405" s="5">
        <v>1</v>
      </c>
    </row>
    <row r="406" spans="1:21" x14ac:dyDescent="0.3">
      <c r="A406" s="2">
        <f>IF('Training Data'!A406="M",1,0)</f>
        <v>1</v>
      </c>
      <c r="B406" s="2">
        <f>IF('Training Data'!A406="F",1,0)</f>
        <v>0</v>
      </c>
      <c r="C406" s="2">
        <f>IF('Training Data'!B406="H",1,0)</f>
        <v>0</v>
      </c>
      <c r="D406" s="2">
        <f>IF('Training Data'!B406="A",1,0)</f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7">
        <v>1</v>
      </c>
      <c r="U406" s="5">
        <v>1</v>
      </c>
    </row>
    <row r="407" spans="1:21" x14ac:dyDescent="0.3">
      <c r="A407" s="2">
        <f>IF('Training Data'!A407="M",1,0)</f>
        <v>1</v>
      </c>
      <c r="B407" s="2">
        <f>IF('Training Data'!A407="F",1,0)</f>
        <v>0</v>
      </c>
      <c r="C407" s="2">
        <f>IF('Training Data'!B407="H",1,0)</f>
        <v>0</v>
      </c>
      <c r="D407" s="2">
        <f>IF('Training Data'!B407="A",1,0)</f>
        <v>0</v>
      </c>
      <c r="E407" s="2">
        <v>1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7">
        <v>1</v>
      </c>
      <c r="U407" s="5">
        <v>1</v>
      </c>
    </row>
    <row r="408" spans="1:21" x14ac:dyDescent="0.3">
      <c r="A408" s="2">
        <f>IF('Training Data'!A408="M",1,0)</f>
        <v>0</v>
      </c>
      <c r="B408" s="2">
        <f>IF('Training Data'!A408="F",1,0)</f>
        <v>1</v>
      </c>
      <c r="C408" s="2">
        <f>IF('Training Data'!B408="H",1,0)</f>
        <v>1</v>
      </c>
      <c r="D408" s="2">
        <f>IF('Training Data'!B408="A",1,0)</f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7">
        <v>0</v>
      </c>
      <c r="U408" s="5">
        <v>1</v>
      </c>
    </row>
    <row r="409" spans="1:21" x14ac:dyDescent="0.3">
      <c r="A409" s="2">
        <f>IF('Training Data'!A409="M",1,0)</f>
        <v>0</v>
      </c>
      <c r="B409" s="2">
        <f>IF('Training Data'!A409="F",1,0)</f>
        <v>1</v>
      </c>
      <c r="C409" s="2">
        <f>IF('Training Data'!B409="H",1,0)</f>
        <v>0</v>
      </c>
      <c r="D409" s="2">
        <f>IF('Training Data'!B409="A",1,0)</f>
        <v>1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7">
        <v>0</v>
      </c>
      <c r="U409" s="5">
        <v>1</v>
      </c>
    </row>
    <row r="410" spans="1:21" x14ac:dyDescent="0.3">
      <c r="A410" s="2">
        <f>IF('Training Data'!A410="M",1,0)</f>
        <v>1</v>
      </c>
      <c r="B410" s="2">
        <f>IF('Training Data'!A410="F",1,0)</f>
        <v>0</v>
      </c>
      <c r="C410" s="2">
        <f>IF('Training Data'!B410="H",1,0)</f>
        <v>0</v>
      </c>
      <c r="D410" s="2">
        <f>IF('Training Data'!B410="A",1,0)</f>
        <v>1</v>
      </c>
      <c r="E410" s="2">
        <v>0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7">
        <v>1</v>
      </c>
      <c r="U410" s="5">
        <v>1</v>
      </c>
    </row>
    <row r="411" spans="1:21" x14ac:dyDescent="0.3">
      <c r="A411" s="2">
        <f>IF('Training Data'!A411="M",1,0)</f>
        <v>0</v>
      </c>
      <c r="B411" s="2">
        <f>IF('Training Data'!A411="F",1,0)</f>
        <v>1</v>
      </c>
      <c r="C411" s="2">
        <f>IF('Training Data'!B411="H",1,0)</f>
        <v>0</v>
      </c>
      <c r="D411" s="2">
        <f>IF('Training Data'!B411="A",1,0)</f>
        <v>1</v>
      </c>
      <c r="E411" s="2">
        <v>1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7">
        <v>0</v>
      </c>
      <c r="U411" s="5">
        <v>1</v>
      </c>
    </row>
    <row r="412" spans="1:21" x14ac:dyDescent="0.3">
      <c r="A412" s="2">
        <f>IF('Training Data'!A412="M",1,0)</f>
        <v>0</v>
      </c>
      <c r="B412" s="2">
        <f>IF('Training Data'!A412="F",1,0)</f>
        <v>1</v>
      </c>
      <c r="C412" s="2">
        <f>IF('Training Data'!B412="H",1,0)</f>
        <v>0</v>
      </c>
      <c r="D412" s="2">
        <f>IF('Training Data'!B412="A",1,0)</f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7">
        <v>0</v>
      </c>
      <c r="U412" s="5">
        <v>1</v>
      </c>
    </row>
    <row r="413" spans="1:21" x14ac:dyDescent="0.3">
      <c r="A413" s="2">
        <f>IF('Training Data'!A413="M",1,0)</f>
        <v>0</v>
      </c>
      <c r="B413" s="2">
        <f>IF('Training Data'!A413="F",1,0)</f>
        <v>1</v>
      </c>
      <c r="C413" s="2">
        <f>IF('Training Data'!B413="H",1,0)</f>
        <v>1</v>
      </c>
      <c r="D413" s="2">
        <f>IF('Training Data'!B413="A",1,0)</f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7">
        <v>0</v>
      </c>
      <c r="U413" s="5">
        <v>1</v>
      </c>
    </row>
    <row r="414" spans="1:21" x14ac:dyDescent="0.3">
      <c r="A414" s="2">
        <f>IF('Training Data'!A414="M",1,0)</f>
        <v>0</v>
      </c>
      <c r="B414" s="2">
        <f>IF('Training Data'!A414="F",1,0)</f>
        <v>1</v>
      </c>
      <c r="C414" s="2">
        <f>IF('Training Data'!B414="H",1,0)</f>
        <v>0</v>
      </c>
      <c r="D414" s="2">
        <f>IF('Training Data'!B414="A",1,0)</f>
        <v>1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7">
        <v>0</v>
      </c>
      <c r="U414" s="5">
        <v>1</v>
      </c>
    </row>
    <row r="415" spans="1:21" x14ac:dyDescent="0.3">
      <c r="A415" s="2">
        <f>IF('Training Data'!A415="M",1,0)</f>
        <v>1</v>
      </c>
      <c r="B415" s="2">
        <f>IF('Training Data'!A415="F",1,0)</f>
        <v>0</v>
      </c>
      <c r="C415" s="2">
        <f>IF('Training Data'!B415="H",1,0)</f>
        <v>0</v>
      </c>
      <c r="D415" s="2">
        <f>IF('Training Data'!B415="A",1,0)</f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7">
        <v>0</v>
      </c>
      <c r="U415" s="5">
        <v>1</v>
      </c>
    </row>
    <row r="416" spans="1:21" x14ac:dyDescent="0.3">
      <c r="A416" s="2">
        <f>IF('Training Data'!A416="M",1,0)</f>
        <v>1</v>
      </c>
      <c r="B416" s="2">
        <f>IF('Training Data'!A416="F",1,0)</f>
        <v>0</v>
      </c>
      <c r="C416" s="2">
        <f>IF('Training Data'!B416="H",1,0)</f>
        <v>0</v>
      </c>
      <c r="D416" s="2">
        <f>IF('Training Data'!B416="A",1,0)</f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7">
        <v>0</v>
      </c>
      <c r="U416" s="5">
        <v>1</v>
      </c>
    </row>
    <row r="417" spans="1:21" x14ac:dyDescent="0.3">
      <c r="A417" s="2">
        <f>IF('Training Data'!A417="M",1,0)</f>
        <v>1</v>
      </c>
      <c r="B417" s="2">
        <f>IF('Training Data'!A417="F",1,0)</f>
        <v>0</v>
      </c>
      <c r="C417" s="2">
        <f>IF('Training Data'!B417="H",1,0)</f>
        <v>0</v>
      </c>
      <c r="D417" s="2">
        <f>IF('Training Data'!B417="A",1,0)</f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7">
        <v>0</v>
      </c>
      <c r="U417" s="5">
        <v>1</v>
      </c>
    </row>
    <row r="418" spans="1:21" x14ac:dyDescent="0.3">
      <c r="A418" s="2">
        <f>IF('Training Data'!A418="M",1,0)</f>
        <v>0</v>
      </c>
      <c r="B418" s="2">
        <f>IF('Training Data'!A418="F",1,0)</f>
        <v>1</v>
      </c>
      <c r="C418" s="2">
        <f>IF('Training Data'!B418="H",1,0)</f>
        <v>0</v>
      </c>
      <c r="D418" s="2">
        <f>IF('Training Data'!B418="A",1,0)</f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7">
        <v>0</v>
      </c>
      <c r="U418" s="5">
        <v>1</v>
      </c>
    </row>
    <row r="419" spans="1:21" x14ac:dyDescent="0.3">
      <c r="A419" s="2">
        <f>IF('Training Data'!A419="M",1,0)</f>
        <v>1</v>
      </c>
      <c r="B419" s="2">
        <f>IF('Training Data'!A419="F",1,0)</f>
        <v>0</v>
      </c>
      <c r="C419" s="2">
        <f>IF('Training Data'!B419="H",1,0)</f>
        <v>1</v>
      </c>
      <c r="D419" s="2">
        <f>IF('Training Data'!B419="A",1,0)</f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7">
        <v>1</v>
      </c>
      <c r="U419" s="5">
        <v>1</v>
      </c>
    </row>
    <row r="420" spans="1:21" x14ac:dyDescent="0.3">
      <c r="A420" s="2">
        <f>IF('Training Data'!A420="M",1,0)</f>
        <v>1</v>
      </c>
      <c r="B420" s="2">
        <f>IF('Training Data'!A420="F",1,0)</f>
        <v>0</v>
      </c>
      <c r="C420" s="2">
        <f>IF('Training Data'!B420="H",1,0)</f>
        <v>0</v>
      </c>
      <c r="D420" s="2">
        <f>IF('Training Data'!B420="A",1,0)</f>
        <v>1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7">
        <v>0</v>
      </c>
      <c r="U420" s="5">
        <v>1</v>
      </c>
    </row>
    <row r="421" spans="1:21" x14ac:dyDescent="0.3">
      <c r="A421" s="2">
        <f>IF('Training Data'!A421="M",1,0)</f>
        <v>0</v>
      </c>
      <c r="B421" s="2">
        <f>IF('Training Data'!A421="F",1,0)</f>
        <v>1</v>
      </c>
      <c r="C421" s="2">
        <f>IF('Training Data'!B421="H",1,0)</f>
        <v>0</v>
      </c>
      <c r="D421" s="2">
        <f>IF('Training Data'!B421="A",1,0)</f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7">
        <v>0</v>
      </c>
      <c r="U421" s="5">
        <v>1</v>
      </c>
    </row>
    <row r="422" spans="1:21" x14ac:dyDescent="0.3">
      <c r="A422" s="2">
        <f>IF('Training Data'!A422="M",1,0)</f>
        <v>0</v>
      </c>
      <c r="B422" s="2">
        <f>IF('Training Data'!A422="F",1,0)</f>
        <v>1</v>
      </c>
      <c r="C422" s="2">
        <f>IF('Training Data'!B422="H",1,0)</f>
        <v>0</v>
      </c>
      <c r="D422" s="2">
        <f>IF('Training Data'!B422="A",1,0)</f>
        <v>1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7">
        <v>0</v>
      </c>
      <c r="U422" s="5">
        <v>1</v>
      </c>
    </row>
    <row r="423" spans="1:21" x14ac:dyDescent="0.3">
      <c r="A423" s="2">
        <f>IF('Training Data'!A423="M",1,0)</f>
        <v>0</v>
      </c>
      <c r="B423" s="2">
        <f>IF('Training Data'!A423="F",1,0)</f>
        <v>1</v>
      </c>
      <c r="C423" s="2">
        <f>IF('Training Data'!B423="H",1,0)</f>
        <v>0</v>
      </c>
      <c r="D423" s="2">
        <f>IF('Training Data'!B423="A",1,0)</f>
        <v>1</v>
      </c>
      <c r="E423" s="2">
        <v>0</v>
      </c>
      <c r="F423" s="2">
        <v>0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1</v>
      </c>
      <c r="R423" s="2">
        <v>0</v>
      </c>
      <c r="S423" s="7">
        <v>0</v>
      </c>
      <c r="U423" s="5">
        <v>1</v>
      </c>
    </row>
    <row r="424" spans="1:21" x14ac:dyDescent="0.3">
      <c r="A424" s="2">
        <f>IF('Training Data'!A424="M",1,0)</f>
        <v>1</v>
      </c>
      <c r="B424" s="2">
        <f>IF('Training Data'!A424="F",1,0)</f>
        <v>0</v>
      </c>
      <c r="C424" s="2">
        <f>IF('Training Data'!B424="H",1,0)</f>
        <v>1</v>
      </c>
      <c r="D424" s="2">
        <f>IF('Training Data'!B424="A",1,0)</f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7">
        <v>1</v>
      </c>
      <c r="U424" s="5">
        <v>1</v>
      </c>
    </row>
    <row r="425" spans="1:21" x14ac:dyDescent="0.3">
      <c r="A425" s="2">
        <f>IF('Training Data'!A425="M",1,0)</f>
        <v>0</v>
      </c>
      <c r="B425" s="2">
        <f>IF('Training Data'!A425="F",1,0)</f>
        <v>0</v>
      </c>
      <c r="C425" s="2">
        <f>IF('Training Data'!B425="H",1,0)</f>
        <v>1</v>
      </c>
      <c r="D425" s="2">
        <f>IF('Training Data'!B425="A",1,0)</f>
        <v>0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7">
        <v>0</v>
      </c>
      <c r="U425" s="5">
        <v>1</v>
      </c>
    </row>
    <row r="426" spans="1:21" x14ac:dyDescent="0.3">
      <c r="A426" s="2">
        <f>IF('Training Data'!A426="M",1,0)</f>
        <v>0</v>
      </c>
      <c r="B426" s="2">
        <f>IF('Training Data'!A426="F",1,0)</f>
        <v>1</v>
      </c>
      <c r="C426" s="2">
        <f>IF('Training Data'!B426="H",1,0)</f>
        <v>0</v>
      </c>
      <c r="D426" s="2">
        <f>IF('Training Data'!B426="A",1,0)</f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7">
        <v>1</v>
      </c>
      <c r="U426" s="5">
        <v>1</v>
      </c>
    </row>
    <row r="427" spans="1:21" x14ac:dyDescent="0.3">
      <c r="A427" s="2">
        <f>IF('Training Data'!A427="M",1,0)</f>
        <v>1</v>
      </c>
      <c r="B427" s="2">
        <f>IF('Training Data'!A427="F",1,0)</f>
        <v>0</v>
      </c>
      <c r="C427" s="2">
        <f>IF('Training Data'!B427="H",1,0)</f>
        <v>1</v>
      </c>
      <c r="D427" s="2">
        <f>IF('Training Data'!B427="A",1,0)</f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7">
        <v>0</v>
      </c>
      <c r="U427" s="5">
        <v>1</v>
      </c>
    </row>
    <row r="428" spans="1:21" x14ac:dyDescent="0.3">
      <c r="A428" s="2">
        <f>IF('Training Data'!A428="M",1,0)</f>
        <v>0</v>
      </c>
      <c r="B428" s="2">
        <f>IF('Training Data'!A428="F",1,0)</f>
        <v>1</v>
      </c>
      <c r="C428" s="2">
        <f>IF('Training Data'!B428="H",1,0)</f>
        <v>1</v>
      </c>
      <c r="D428" s="2">
        <f>IF('Training Data'!B428="A",1,0)</f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7">
        <v>0</v>
      </c>
      <c r="U428" s="5">
        <v>1</v>
      </c>
    </row>
    <row r="429" spans="1:21" x14ac:dyDescent="0.3">
      <c r="A429" s="2">
        <f>IF('Training Data'!A429="M",1,0)</f>
        <v>0</v>
      </c>
      <c r="B429" s="2">
        <f>IF('Training Data'!A429="F",1,0)</f>
        <v>1</v>
      </c>
      <c r="C429" s="2">
        <f>IF('Training Data'!B429="H",1,0)</f>
        <v>0</v>
      </c>
      <c r="D429" s="2">
        <f>IF('Training Data'!B429="A",1,0)</f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7">
        <v>0</v>
      </c>
      <c r="U429" s="5">
        <v>1</v>
      </c>
    </row>
    <row r="430" spans="1:21" x14ac:dyDescent="0.3">
      <c r="A430" s="2">
        <f>IF('Training Data'!A430="M",1,0)</f>
        <v>0</v>
      </c>
      <c r="B430" s="2">
        <f>IF('Training Data'!A430="F",1,0)</f>
        <v>1</v>
      </c>
      <c r="C430" s="2">
        <f>IF('Training Data'!B430="H",1,0)</f>
        <v>0</v>
      </c>
      <c r="D430" s="2">
        <f>IF('Training Data'!B430="A",1,0)</f>
        <v>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7">
        <v>0</v>
      </c>
      <c r="U430" s="5">
        <v>1</v>
      </c>
    </row>
    <row r="431" spans="1:21" x14ac:dyDescent="0.3">
      <c r="A431" s="2">
        <f>IF('Training Data'!A431="M",1,0)</f>
        <v>0</v>
      </c>
      <c r="B431" s="2">
        <f>IF('Training Data'!A431="F",1,0)</f>
        <v>1</v>
      </c>
      <c r="C431" s="2">
        <f>IF('Training Data'!B431="H",1,0)</f>
        <v>1</v>
      </c>
      <c r="D431" s="2">
        <f>IF('Training Data'!B431="A",1,0)</f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7">
        <v>0</v>
      </c>
      <c r="U431" s="5">
        <v>1</v>
      </c>
    </row>
    <row r="432" spans="1:21" x14ac:dyDescent="0.3">
      <c r="A432" s="2">
        <f>IF('Training Data'!A432="M",1,0)</f>
        <v>0</v>
      </c>
      <c r="B432" s="2">
        <f>IF('Training Data'!A432="F",1,0)</f>
        <v>1</v>
      </c>
      <c r="C432" s="2">
        <f>IF('Training Data'!B432="H",1,0)</f>
        <v>0</v>
      </c>
      <c r="D432" s="2">
        <f>IF('Training Data'!B432="A",1,0)</f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</v>
      </c>
      <c r="S432" s="7">
        <v>0</v>
      </c>
      <c r="U432" s="5">
        <v>1</v>
      </c>
    </row>
    <row r="433" spans="1:21" x14ac:dyDescent="0.3">
      <c r="A433" s="2">
        <f>IF('Training Data'!A433="M",1,0)</f>
        <v>0</v>
      </c>
      <c r="B433" s="2">
        <f>IF('Training Data'!A433="F",1,0)</f>
        <v>1</v>
      </c>
      <c r="C433" s="2">
        <f>IF('Training Data'!B433="H",1,0)</f>
        <v>1</v>
      </c>
      <c r="D433" s="2">
        <f>IF('Training Data'!B433="A",1,0)</f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7">
        <v>0</v>
      </c>
      <c r="U433" s="5">
        <v>1</v>
      </c>
    </row>
    <row r="434" spans="1:21" x14ac:dyDescent="0.3">
      <c r="A434" s="2">
        <f>IF('Training Data'!A434="M",1,0)</f>
        <v>0</v>
      </c>
      <c r="B434" s="2">
        <f>IF('Training Data'!A434="F",1,0)</f>
        <v>1</v>
      </c>
      <c r="C434" s="2">
        <f>IF('Training Data'!B434="H",1,0)</f>
        <v>0</v>
      </c>
      <c r="D434" s="2">
        <f>IF('Training Data'!B434="A",1,0)</f>
        <v>1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7">
        <v>0</v>
      </c>
      <c r="U434" s="5">
        <v>1</v>
      </c>
    </row>
    <row r="435" spans="1:21" x14ac:dyDescent="0.3">
      <c r="A435" s="2">
        <f>IF('Training Data'!A435="M",1,0)</f>
        <v>0</v>
      </c>
      <c r="B435" s="2">
        <f>IF('Training Data'!A435="F",1,0)</f>
        <v>1</v>
      </c>
      <c r="C435" s="2">
        <f>IF('Training Data'!B435="H",1,0)</f>
        <v>1</v>
      </c>
      <c r="D435" s="2">
        <f>IF('Training Data'!B435="A",1,0)</f>
        <v>0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7">
        <v>0</v>
      </c>
      <c r="U435" s="5">
        <v>1</v>
      </c>
    </row>
    <row r="436" spans="1:21" x14ac:dyDescent="0.3">
      <c r="A436" s="2">
        <f>IF('Training Data'!A436="M",1,0)</f>
        <v>0</v>
      </c>
      <c r="B436" s="2">
        <f>IF('Training Data'!A436="F",1,0)</f>
        <v>0</v>
      </c>
      <c r="C436" s="2">
        <f>IF('Training Data'!B436="H",1,0)</f>
        <v>0</v>
      </c>
      <c r="D436" s="2">
        <f>IF('Training Data'!B436="A",1,0)</f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7">
        <v>0</v>
      </c>
      <c r="U436" s="5">
        <v>1</v>
      </c>
    </row>
    <row r="437" spans="1:21" x14ac:dyDescent="0.3">
      <c r="A437" s="2">
        <f>IF('Training Data'!A437="M",1,0)</f>
        <v>0</v>
      </c>
      <c r="B437" s="2">
        <f>IF('Training Data'!A437="F",1,0)</f>
        <v>1</v>
      </c>
      <c r="C437" s="2">
        <f>IF('Training Data'!B437="H",1,0)</f>
        <v>0</v>
      </c>
      <c r="D437" s="2">
        <f>IF('Training Data'!B437="A",1,0)</f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7">
        <v>0</v>
      </c>
      <c r="U437" s="5">
        <v>1</v>
      </c>
    </row>
    <row r="438" spans="1:21" x14ac:dyDescent="0.3">
      <c r="A438" s="2">
        <f>IF('Training Data'!A438="M",1,0)</f>
        <v>0</v>
      </c>
      <c r="B438" s="2">
        <f>IF('Training Data'!A438="F",1,0)</f>
        <v>1</v>
      </c>
      <c r="C438" s="2">
        <f>IF('Training Data'!B438="H",1,0)</f>
        <v>0</v>
      </c>
      <c r="D438" s="2">
        <f>IF('Training Data'!B438="A",1,0)</f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7">
        <v>0</v>
      </c>
      <c r="U438" s="5">
        <v>1</v>
      </c>
    </row>
    <row r="439" spans="1:21" x14ac:dyDescent="0.3">
      <c r="A439" s="2">
        <f>IF('Training Data'!A439="M",1,0)</f>
        <v>0</v>
      </c>
      <c r="B439" s="2">
        <f>IF('Training Data'!A439="F",1,0)</f>
        <v>1</v>
      </c>
      <c r="C439" s="2">
        <f>IF('Training Data'!B439="H",1,0)</f>
        <v>1</v>
      </c>
      <c r="D439" s="2">
        <f>IF('Training Data'!B439="A",1,0)</f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7">
        <v>0</v>
      </c>
      <c r="U439" s="5">
        <v>1</v>
      </c>
    </row>
    <row r="440" spans="1:21" x14ac:dyDescent="0.3">
      <c r="A440" s="2">
        <f>IF('Training Data'!A440="M",1,0)</f>
        <v>0</v>
      </c>
      <c r="B440" s="2">
        <f>IF('Training Data'!A440="F",1,0)</f>
        <v>1</v>
      </c>
      <c r="C440" s="2">
        <f>IF('Training Data'!B440="H",1,0)</f>
        <v>1</v>
      </c>
      <c r="D440" s="2">
        <f>IF('Training Data'!B440="A",1,0)</f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7">
        <v>1</v>
      </c>
      <c r="U440" s="5">
        <v>1</v>
      </c>
    </row>
    <row r="441" spans="1:21" x14ac:dyDescent="0.3">
      <c r="A441" s="2">
        <f>IF('Training Data'!A441="M",1,0)</f>
        <v>1</v>
      </c>
      <c r="B441" s="2">
        <f>IF('Training Data'!A441="F",1,0)</f>
        <v>0</v>
      </c>
      <c r="C441" s="2">
        <f>IF('Training Data'!B441="H",1,0)</f>
        <v>1</v>
      </c>
      <c r="D441" s="2">
        <f>IF('Training Data'!B441="A",1,0)</f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7">
        <v>0</v>
      </c>
      <c r="U441" s="5">
        <v>1</v>
      </c>
    </row>
    <row r="442" spans="1:21" x14ac:dyDescent="0.3">
      <c r="A442" s="2">
        <f>IF('Training Data'!A442="M",1,0)</f>
        <v>0</v>
      </c>
      <c r="B442" s="2">
        <f>IF('Training Data'!A442="F",1,0)</f>
        <v>1</v>
      </c>
      <c r="C442" s="2">
        <f>IF('Training Data'!B442="H",1,0)</f>
        <v>1</v>
      </c>
      <c r="D442" s="2">
        <f>IF('Training Data'!B442="A",1,0)</f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7">
        <v>0</v>
      </c>
      <c r="U442" s="5">
        <v>1</v>
      </c>
    </row>
    <row r="443" spans="1:21" x14ac:dyDescent="0.3">
      <c r="A443" s="2">
        <f>IF('Training Data'!A443="M",1,0)</f>
        <v>0</v>
      </c>
      <c r="B443" s="2">
        <f>IF('Training Data'!A443="F",1,0)</f>
        <v>1</v>
      </c>
      <c r="C443" s="2">
        <f>IF('Training Data'!B443="H",1,0)</f>
        <v>1</v>
      </c>
      <c r="D443" s="2">
        <f>IF('Training Data'!B443="A",1,0)</f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7">
        <v>0</v>
      </c>
      <c r="U443" s="5">
        <v>1</v>
      </c>
    </row>
    <row r="444" spans="1:21" x14ac:dyDescent="0.3">
      <c r="A444" s="2">
        <f>IF('Training Data'!A444="M",1,0)</f>
        <v>0</v>
      </c>
      <c r="B444" s="2">
        <f>IF('Training Data'!A444="F",1,0)</f>
        <v>1</v>
      </c>
      <c r="C444" s="2">
        <f>IF('Training Data'!B444="H",1,0)</f>
        <v>1</v>
      </c>
      <c r="D444" s="2">
        <f>IF('Training Data'!B444="A",1,0)</f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7">
        <v>1</v>
      </c>
      <c r="U444" s="5">
        <v>1</v>
      </c>
    </row>
    <row r="445" spans="1:21" x14ac:dyDescent="0.3">
      <c r="A445" s="2">
        <f>IF('Training Data'!A445="M",1,0)</f>
        <v>0</v>
      </c>
      <c r="B445" s="2">
        <f>IF('Training Data'!A445="F",1,0)</f>
        <v>1</v>
      </c>
      <c r="C445" s="2">
        <f>IF('Training Data'!B445="H",1,0)</f>
        <v>1</v>
      </c>
      <c r="D445" s="2">
        <f>IF('Training Data'!B445="A",1,0)</f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7">
        <v>1</v>
      </c>
      <c r="U445" s="5">
        <v>1</v>
      </c>
    </row>
    <row r="446" spans="1:21" x14ac:dyDescent="0.3">
      <c r="A446" s="2">
        <f>IF('Training Data'!A446="M",1,0)</f>
        <v>0</v>
      </c>
      <c r="B446" s="2">
        <f>IF('Training Data'!A446="F",1,0)</f>
        <v>0</v>
      </c>
      <c r="C446" s="2">
        <f>IF('Training Data'!B446="H",1,0)</f>
        <v>1</v>
      </c>
      <c r="D446" s="2">
        <f>IF('Training Data'!B446="A",1,0)</f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7">
        <v>0</v>
      </c>
      <c r="U446" s="5">
        <v>1</v>
      </c>
    </row>
    <row r="447" spans="1:21" x14ac:dyDescent="0.3">
      <c r="A447" s="2">
        <f>IF('Training Data'!A447="M",1,0)</f>
        <v>1</v>
      </c>
      <c r="B447" s="2">
        <f>IF('Training Data'!A447="F",1,0)</f>
        <v>0</v>
      </c>
      <c r="C447" s="2">
        <f>IF('Training Data'!B447="H",1,0)</f>
        <v>1</v>
      </c>
      <c r="D447" s="2">
        <f>IF('Training Data'!B447="A",1,0)</f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0</v>
      </c>
      <c r="S447" s="7">
        <v>0</v>
      </c>
      <c r="U447" s="5">
        <v>1</v>
      </c>
    </row>
    <row r="448" spans="1:21" x14ac:dyDescent="0.3">
      <c r="A448" s="2">
        <f>IF('Training Data'!A448="M",1,0)</f>
        <v>0</v>
      </c>
      <c r="B448" s="2">
        <f>IF('Training Data'!A448="F",1,0)</f>
        <v>1</v>
      </c>
      <c r="C448" s="2">
        <f>IF('Training Data'!B448="H",1,0)</f>
        <v>1</v>
      </c>
      <c r="D448" s="2">
        <f>IF('Training Data'!B448="A",1,0)</f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7">
        <v>0</v>
      </c>
      <c r="U448" s="5">
        <v>1</v>
      </c>
    </row>
    <row r="449" spans="1:21" x14ac:dyDescent="0.3">
      <c r="A449" s="2">
        <f>IF('Training Data'!A449="M",1,0)</f>
        <v>0</v>
      </c>
      <c r="B449" s="2">
        <f>IF('Training Data'!A449="F",1,0)</f>
        <v>1</v>
      </c>
      <c r="C449" s="2">
        <f>IF('Training Data'!B449="H",1,0)</f>
        <v>1</v>
      </c>
      <c r="D449" s="2">
        <f>IF('Training Data'!B449="A",1,0)</f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7">
        <v>1</v>
      </c>
      <c r="U449" s="5">
        <v>1</v>
      </c>
    </row>
    <row r="450" spans="1:21" x14ac:dyDescent="0.3">
      <c r="A450" s="2">
        <f>IF('Training Data'!A450="M",1,0)</f>
        <v>0</v>
      </c>
      <c r="B450" s="2">
        <f>IF('Training Data'!A450="F",1,0)</f>
        <v>1</v>
      </c>
      <c r="C450" s="2">
        <f>IF('Training Data'!B450="H",1,0)</f>
        <v>0</v>
      </c>
      <c r="D450" s="2">
        <f>IF('Training Data'!B450="A",1,0)</f>
        <v>1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7">
        <v>0</v>
      </c>
      <c r="U450" s="5">
        <v>1</v>
      </c>
    </row>
    <row r="451" spans="1:21" x14ac:dyDescent="0.3">
      <c r="A451" s="2">
        <f>IF('Training Data'!A451="M",1,0)</f>
        <v>0</v>
      </c>
      <c r="B451" s="2">
        <f>IF('Training Data'!A451="F",1,0)</f>
        <v>1</v>
      </c>
      <c r="C451" s="2">
        <f>IF('Training Data'!B451="H",1,0)</f>
        <v>0</v>
      </c>
      <c r="D451" s="2">
        <f>IF('Training Data'!B451="A",1,0)</f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7">
        <v>0</v>
      </c>
      <c r="U451" s="5">
        <v>1</v>
      </c>
    </row>
    <row r="452" spans="1:21" x14ac:dyDescent="0.3">
      <c r="A452" s="2">
        <f>IF('Training Data'!A452="M",1,0)</f>
        <v>0</v>
      </c>
      <c r="B452" s="2">
        <f>IF('Training Data'!A452="F",1,0)</f>
        <v>1</v>
      </c>
      <c r="C452" s="2">
        <f>IF('Training Data'!B452="H",1,0)</f>
        <v>1</v>
      </c>
      <c r="D452" s="2">
        <f>IF('Training Data'!B452="A",1,0)</f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7">
        <v>0</v>
      </c>
      <c r="U452" s="5">
        <v>1</v>
      </c>
    </row>
    <row r="453" spans="1:21" x14ac:dyDescent="0.3">
      <c r="A453" s="2">
        <f>IF('Training Data'!A453="M",1,0)</f>
        <v>1</v>
      </c>
      <c r="B453" s="2">
        <f>IF('Training Data'!A453="F",1,0)</f>
        <v>0</v>
      </c>
      <c r="C453" s="2">
        <f>IF('Training Data'!B453="H",1,0)</f>
        <v>1</v>
      </c>
      <c r="D453" s="2">
        <f>IF('Training Data'!B453="A",1,0)</f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7">
        <v>0</v>
      </c>
      <c r="U453" s="5">
        <v>1</v>
      </c>
    </row>
    <row r="454" spans="1:21" x14ac:dyDescent="0.3">
      <c r="A454" s="2">
        <f>IF('Training Data'!A454="M",1,0)</f>
        <v>0</v>
      </c>
      <c r="B454" s="2">
        <f>IF('Training Data'!A454="F",1,0)</f>
        <v>1</v>
      </c>
      <c r="C454" s="2">
        <f>IF('Training Data'!B454="H",1,0)</f>
        <v>1</v>
      </c>
      <c r="D454" s="2">
        <f>IF('Training Data'!B454="A",1,0)</f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7">
        <v>0</v>
      </c>
      <c r="U454" s="5">
        <v>1</v>
      </c>
    </row>
    <row r="455" spans="1:21" x14ac:dyDescent="0.3">
      <c r="A455" s="2">
        <f>IF('Training Data'!A455="M",1,0)</f>
        <v>1</v>
      </c>
      <c r="B455" s="2">
        <f>IF('Training Data'!A455="F",1,0)</f>
        <v>0</v>
      </c>
      <c r="C455" s="2">
        <f>IF('Training Data'!B455="H",1,0)</f>
        <v>0</v>
      </c>
      <c r="D455" s="2">
        <f>IF('Training Data'!B455="A",1,0)</f>
        <v>1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7">
        <v>0</v>
      </c>
      <c r="U455" s="5">
        <v>1</v>
      </c>
    </row>
    <row r="456" spans="1:21" x14ac:dyDescent="0.3">
      <c r="A456" s="2">
        <f>IF('Training Data'!A456="M",1,0)</f>
        <v>0</v>
      </c>
      <c r="B456" s="2">
        <f>IF('Training Data'!A456="F",1,0)</f>
        <v>1</v>
      </c>
      <c r="C456" s="2">
        <f>IF('Training Data'!B456="H",1,0)</f>
        <v>1</v>
      </c>
      <c r="D456" s="2">
        <f>IF('Training Data'!B456="A",1,0)</f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7">
        <v>0</v>
      </c>
      <c r="U456" s="5">
        <v>1</v>
      </c>
    </row>
    <row r="457" spans="1:21" x14ac:dyDescent="0.3">
      <c r="A457" s="2">
        <f>IF('Training Data'!A457="M",1,0)</f>
        <v>0</v>
      </c>
      <c r="B457" s="2">
        <f>IF('Training Data'!A457="F",1,0)</f>
        <v>1</v>
      </c>
      <c r="C457" s="2">
        <f>IF('Training Data'!B457="H",1,0)</f>
        <v>1</v>
      </c>
      <c r="D457" s="2">
        <f>IF('Training Data'!B457="A",1,0)</f>
        <v>0</v>
      </c>
      <c r="E457" s="2">
        <v>1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7">
        <v>0</v>
      </c>
      <c r="U457" s="5">
        <v>1</v>
      </c>
    </row>
    <row r="458" spans="1:21" x14ac:dyDescent="0.3">
      <c r="A458" s="2">
        <f>IF('Training Data'!A458="M",1,0)</f>
        <v>0</v>
      </c>
      <c r="B458" s="2">
        <f>IF('Training Data'!A458="F",1,0)</f>
        <v>1</v>
      </c>
      <c r="C458" s="2">
        <f>IF('Training Data'!B458="H",1,0)</f>
        <v>1</v>
      </c>
      <c r="D458" s="2">
        <f>IF('Training Data'!B458="A",1,0)</f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7">
        <v>1</v>
      </c>
      <c r="U458" s="5">
        <v>1</v>
      </c>
    </row>
    <row r="459" spans="1:21" x14ac:dyDescent="0.3">
      <c r="A459" s="2">
        <f>IF('Training Data'!A459="M",1,0)</f>
        <v>1</v>
      </c>
      <c r="B459" s="2">
        <f>IF('Training Data'!A459="F",1,0)</f>
        <v>0</v>
      </c>
      <c r="C459" s="2">
        <f>IF('Training Data'!B459="H",1,0)</f>
        <v>0</v>
      </c>
      <c r="D459" s="2">
        <f>IF('Training Data'!B459="A",1,0)</f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7">
        <v>0</v>
      </c>
      <c r="U459" s="5">
        <v>1</v>
      </c>
    </row>
    <row r="460" spans="1:21" x14ac:dyDescent="0.3">
      <c r="A460" s="2">
        <f>IF('Training Data'!A460="M",1,0)</f>
        <v>0</v>
      </c>
      <c r="B460" s="2">
        <f>IF('Training Data'!A460="F",1,0)</f>
        <v>0</v>
      </c>
      <c r="C460" s="2">
        <f>IF('Training Data'!B460="H",1,0)</f>
        <v>1</v>
      </c>
      <c r="D460" s="2">
        <f>IF('Training Data'!B460="A",1,0)</f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7">
        <v>0</v>
      </c>
      <c r="U460" s="5">
        <v>1</v>
      </c>
    </row>
    <row r="461" spans="1:21" x14ac:dyDescent="0.3">
      <c r="A461" s="2">
        <f>IF('Training Data'!A461="M",1,0)</f>
        <v>0</v>
      </c>
      <c r="B461" s="2">
        <f>IF('Training Data'!A461="F",1,0)</f>
        <v>1</v>
      </c>
      <c r="C461" s="2">
        <f>IF('Training Data'!B461="H",1,0)</f>
        <v>1</v>
      </c>
      <c r="D461" s="2">
        <f>IF('Training Data'!B461="A",1,0)</f>
        <v>0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7">
        <v>0</v>
      </c>
      <c r="U461" s="5">
        <v>1</v>
      </c>
    </row>
    <row r="462" spans="1:21" x14ac:dyDescent="0.3">
      <c r="A462" s="2">
        <f>IF('Training Data'!A462="M",1,0)</f>
        <v>0</v>
      </c>
      <c r="B462" s="2">
        <f>IF('Training Data'!A462="F",1,0)</f>
        <v>1</v>
      </c>
      <c r="C462" s="2">
        <f>IF('Training Data'!B462="H",1,0)</f>
        <v>0</v>
      </c>
      <c r="D462" s="2">
        <f>IF('Training Data'!B462="A",1,0)</f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7">
        <v>1</v>
      </c>
      <c r="U462" s="5">
        <v>1</v>
      </c>
    </row>
    <row r="463" spans="1:21" x14ac:dyDescent="0.3">
      <c r="A463" s="2">
        <f>IF('Training Data'!A463="M",1,0)</f>
        <v>1</v>
      </c>
      <c r="B463" s="2">
        <f>IF('Training Data'!A463="F",1,0)</f>
        <v>0</v>
      </c>
      <c r="C463" s="2">
        <f>IF('Training Data'!B463="H",1,0)</f>
        <v>1</v>
      </c>
      <c r="D463" s="2">
        <f>IF('Training Data'!B463="A",1,0)</f>
        <v>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7">
        <v>0</v>
      </c>
      <c r="U463" s="5">
        <v>1</v>
      </c>
    </row>
    <row r="464" spans="1:21" x14ac:dyDescent="0.3">
      <c r="A464" s="2">
        <f>IF('Training Data'!A464="M",1,0)</f>
        <v>0</v>
      </c>
      <c r="B464" s="2">
        <f>IF('Training Data'!A464="F",1,0)</f>
        <v>1</v>
      </c>
      <c r="C464" s="2">
        <f>IF('Training Data'!B464="H",1,0)</f>
        <v>1</v>
      </c>
      <c r="D464" s="2">
        <f>IF('Training Data'!B464="A",1,0)</f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7">
        <v>0</v>
      </c>
      <c r="U464" s="5">
        <v>1</v>
      </c>
    </row>
    <row r="465" spans="1:21" x14ac:dyDescent="0.3">
      <c r="A465" s="2">
        <f>IF('Training Data'!A465="M",1,0)</f>
        <v>0</v>
      </c>
      <c r="B465" s="2">
        <f>IF('Training Data'!A465="F",1,0)</f>
        <v>1</v>
      </c>
      <c r="C465" s="2">
        <f>IF('Training Data'!B465="H",1,0)</f>
        <v>1</v>
      </c>
      <c r="D465" s="2">
        <f>IF('Training Data'!B465="A",1,0)</f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7">
        <v>1</v>
      </c>
      <c r="U465" s="5">
        <v>1</v>
      </c>
    </row>
    <row r="466" spans="1:21" x14ac:dyDescent="0.3">
      <c r="A466" s="2">
        <f>IF('Training Data'!A466="M",1,0)</f>
        <v>0</v>
      </c>
      <c r="B466" s="2">
        <f>IF('Training Data'!A466="F",1,0)</f>
        <v>1</v>
      </c>
      <c r="C466" s="2">
        <f>IF('Training Data'!B466="H",1,0)</f>
        <v>0</v>
      </c>
      <c r="D466" s="2">
        <f>IF('Training Data'!B466="A",1,0)</f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7">
        <v>0</v>
      </c>
      <c r="U466" s="5">
        <v>1</v>
      </c>
    </row>
    <row r="467" spans="1:21" x14ac:dyDescent="0.3">
      <c r="A467" s="2">
        <f>IF('Training Data'!A467="M",1,0)</f>
        <v>1</v>
      </c>
      <c r="B467" s="2">
        <f>IF('Training Data'!A467="F",1,0)</f>
        <v>0</v>
      </c>
      <c r="C467" s="2">
        <f>IF('Training Data'!B467="H",1,0)</f>
        <v>0</v>
      </c>
      <c r="D467" s="2">
        <f>IF('Training Data'!B467="A",1,0)</f>
        <v>1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7">
        <v>0</v>
      </c>
      <c r="U467" s="5">
        <v>1</v>
      </c>
    </row>
    <row r="468" spans="1:21" x14ac:dyDescent="0.3">
      <c r="A468" s="2">
        <f>IF('Training Data'!A468="M",1,0)</f>
        <v>0</v>
      </c>
      <c r="B468" s="2">
        <f>IF('Training Data'!A468="F",1,0)</f>
        <v>1</v>
      </c>
      <c r="C468" s="2">
        <f>IF('Training Data'!B468="H",1,0)</f>
        <v>1</v>
      </c>
      <c r="D468" s="2">
        <f>IF('Training Data'!B468="A",1,0)</f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7">
        <v>0</v>
      </c>
      <c r="U468" s="5">
        <v>1</v>
      </c>
    </row>
    <row r="469" spans="1:21" x14ac:dyDescent="0.3">
      <c r="A469" s="2">
        <f>IF('Training Data'!A469="M",1,0)</f>
        <v>1</v>
      </c>
      <c r="B469" s="2">
        <f>IF('Training Data'!A469="F",1,0)</f>
        <v>0</v>
      </c>
      <c r="C469" s="2">
        <f>IF('Training Data'!B469="H",1,0)</f>
        <v>0</v>
      </c>
      <c r="D469" s="2">
        <f>IF('Training Data'!B469="A",1,0)</f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7">
        <v>0</v>
      </c>
      <c r="U469" s="5">
        <v>1</v>
      </c>
    </row>
    <row r="470" spans="1:21" x14ac:dyDescent="0.3">
      <c r="A470" s="2">
        <f>IF('Training Data'!A470="M",1,0)</f>
        <v>1</v>
      </c>
      <c r="B470" s="2">
        <f>IF('Training Data'!A470="F",1,0)</f>
        <v>0</v>
      </c>
      <c r="C470" s="2">
        <f>IF('Training Data'!B470="H",1,0)</f>
        <v>0</v>
      </c>
      <c r="D470" s="2">
        <f>IF('Training Data'!B470="A",1,0)</f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7">
        <v>1</v>
      </c>
      <c r="U470" s="5">
        <v>1</v>
      </c>
    </row>
    <row r="471" spans="1:21" x14ac:dyDescent="0.3">
      <c r="A471" s="2">
        <f>IF('Training Data'!A471="M",1,0)</f>
        <v>0</v>
      </c>
      <c r="B471" s="2">
        <f>IF('Training Data'!A471="F",1,0)</f>
        <v>1</v>
      </c>
      <c r="C471" s="2">
        <f>IF('Training Data'!B471="H",1,0)</f>
        <v>1</v>
      </c>
      <c r="D471" s="2">
        <f>IF('Training Data'!B471="A",1,0)</f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7">
        <v>0</v>
      </c>
      <c r="U471" s="5">
        <v>1</v>
      </c>
    </row>
    <row r="472" spans="1:21" x14ac:dyDescent="0.3">
      <c r="A472" s="2">
        <f>IF('Training Data'!A472="M",1,0)</f>
        <v>0</v>
      </c>
      <c r="B472" s="2">
        <f>IF('Training Data'!A472="F",1,0)</f>
        <v>0</v>
      </c>
      <c r="C472" s="2">
        <f>IF('Training Data'!B472="H",1,0)</f>
        <v>0</v>
      </c>
      <c r="D472" s="2">
        <f>IF('Training Data'!B472="A",1,0)</f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7">
        <v>0</v>
      </c>
      <c r="U472" s="5">
        <v>1</v>
      </c>
    </row>
    <row r="473" spans="1:21" x14ac:dyDescent="0.3">
      <c r="A473" s="2">
        <f>IF('Training Data'!A473="M",1,0)</f>
        <v>0</v>
      </c>
      <c r="B473" s="2">
        <f>IF('Training Data'!A473="F",1,0)</f>
        <v>1</v>
      </c>
      <c r="C473" s="2">
        <f>IF('Training Data'!B473="H",1,0)</f>
        <v>1</v>
      </c>
      <c r="D473" s="2">
        <f>IF('Training Data'!B473="A",1,0)</f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7">
        <v>0</v>
      </c>
      <c r="U473" s="5">
        <v>1</v>
      </c>
    </row>
    <row r="474" spans="1:21" x14ac:dyDescent="0.3">
      <c r="A474" s="2">
        <f>IF('Training Data'!A474="M",1,0)</f>
        <v>0</v>
      </c>
      <c r="B474" s="2">
        <f>IF('Training Data'!A474="F",1,0)</f>
        <v>1</v>
      </c>
      <c r="C474" s="2">
        <f>IF('Training Data'!B474="H",1,0)</f>
        <v>1</v>
      </c>
      <c r="D474" s="2">
        <f>IF('Training Data'!B474="A",1,0)</f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7">
        <v>0</v>
      </c>
      <c r="U474" s="5">
        <v>1</v>
      </c>
    </row>
    <row r="475" spans="1:21" x14ac:dyDescent="0.3">
      <c r="A475" s="2">
        <f>IF('Training Data'!A475="M",1,0)</f>
        <v>1</v>
      </c>
      <c r="B475" s="2">
        <f>IF('Training Data'!A475="F",1,0)</f>
        <v>0</v>
      </c>
      <c r="C475" s="2">
        <f>IF('Training Data'!B475="H",1,0)</f>
        <v>1</v>
      </c>
      <c r="D475" s="2">
        <f>IF('Training Data'!B475="A",1,0)</f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7">
        <v>0</v>
      </c>
      <c r="U475" s="5">
        <v>1</v>
      </c>
    </row>
    <row r="476" spans="1:21" x14ac:dyDescent="0.3">
      <c r="A476" s="2">
        <f>IF('Training Data'!A476="M",1,0)</f>
        <v>0</v>
      </c>
      <c r="B476" s="2">
        <f>IF('Training Data'!A476="F",1,0)</f>
        <v>1</v>
      </c>
      <c r="C476" s="2">
        <f>IF('Training Data'!B476="H",1,0)</f>
        <v>0</v>
      </c>
      <c r="D476" s="2">
        <f>IF('Training Data'!B476="A",1,0)</f>
        <v>1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0</v>
      </c>
      <c r="S476" s="7">
        <v>0</v>
      </c>
      <c r="U476" s="5">
        <v>1</v>
      </c>
    </row>
    <row r="477" spans="1:21" x14ac:dyDescent="0.3">
      <c r="A477" s="2">
        <f>IF('Training Data'!A477="M",1,0)</f>
        <v>0</v>
      </c>
      <c r="B477" s="2">
        <f>IF('Training Data'!A477="F",1,0)</f>
        <v>1</v>
      </c>
      <c r="C477" s="2">
        <f>IF('Training Data'!B477="H",1,0)</f>
        <v>1</v>
      </c>
      <c r="D477" s="2">
        <f>IF('Training Data'!B477="A",1,0)</f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7">
        <v>0</v>
      </c>
      <c r="U477" s="5">
        <v>1</v>
      </c>
    </row>
    <row r="478" spans="1:21" x14ac:dyDescent="0.3">
      <c r="A478" s="2">
        <f>IF('Training Data'!A478="M",1,0)</f>
        <v>0</v>
      </c>
      <c r="B478" s="2">
        <f>IF('Training Data'!A478="F",1,0)</f>
        <v>1</v>
      </c>
      <c r="C478" s="2">
        <f>IF('Training Data'!B478="H",1,0)</f>
        <v>1</v>
      </c>
      <c r="D478" s="2">
        <f>IF('Training Data'!B478="A",1,0)</f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7">
        <v>0</v>
      </c>
      <c r="U478" s="5">
        <v>1</v>
      </c>
    </row>
    <row r="479" spans="1:21" x14ac:dyDescent="0.3">
      <c r="A479" s="2">
        <f>IF('Training Data'!A479="M",1,0)</f>
        <v>0</v>
      </c>
      <c r="B479" s="2">
        <f>IF('Training Data'!A479="F",1,0)</f>
        <v>1</v>
      </c>
      <c r="C479" s="2">
        <f>IF('Training Data'!B479="H",1,0)</f>
        <v>0</v>
      </c>
      <c r="D479" s="2">
        <f>IF('Training Data'!B479="A",1,0)</f>
        <v>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7">
        <v>0</v>
      </c>
      <c r="U479" s="5">
        <v>1</v>
      </c>
    </row>
    <row r="480" spans="1:21" x14ac:dyDescent="0.3">
      <c r="A480" s="2">
        <f>IF('Training Data'!A480="M",1,0)</f>
        <v>0</v>
      </c>
      <c r="B480" s="2">
        <f>IF('Training Data'!A480="F",1,0)</f>
        <v>1</v>
      </c>
      <c r="C480" s="2">
        <f>IF('Training Data'!B480="H",1,0)</f>
        <v>1</v>
      </c>
      <c r="D480" s="2">
        <f>IF('Training Data'!B480="A",1,0)</f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7">
        <v>0</v>
      </c>
      <c r="U480" s="5">
        <v>1</v>
      </c>
    </row>
    <row r="481" spans="1:21" x14ac:dyDescent="0.3">
      <c r="A481" s="2">
        <f>IF('Training Data'!A481="M",1,0)</f>
        <v>0</v>
      </c>
      <c r="B481" s="2">
        <f>IF('Training Data'!A481="F",1,0)</f>
        <v>0</v>
      </c>
      <c r="C481" s="2">
        <f>IF('Training Data'!B481="H",1,0)</f>
        <v>1</v>
      </c>
      <c r="D481" s="2">
        <f>IF('Training Data'!B481="A",1,0)</f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7">
        <v>0</v>
      </c>
      <c r="U481" s="5">
        <v>1</v>
      </c>
    </row>
    <row r="482" spans="1:21" x14ac:dyDescent="0.3">
      <c r="A482" s="2">
        <f>IF('Training Data'!A482="M",1,0)</f>
        <v>0</v>
      </c>
      <c r="B482" s="2">
        <f>IF('Training Data'!A482="F",1,0)</f>
        <v>1</v>
      </c>
      <c r="C482" s="2">
        <f>IF('Training Data'!B482="H",1,0)</f>
        <v>1</v>
      </c>
      <c r="D482" s="2">
        <f>IF('Training Data'!B482="A",1,0)</f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7">
        <v>0</v>
      </c>
      <c r="U482" s="5">
        <v>1</v>
      </c>
    </row>
    <row r="483" spans="1:21" x14ac:dyDescent="0.3">
      <c r="A483" s="2">
        <f>IF('Training Data'!A483="M",1,0)</f>
        <v>0</v>
      </c>
      <c r="B483" s="2">
        <f>IF('Training Data'!A483="F",1,0)</f>
        <v>1</v>
      </c>
      <c r="C483" s="2">
        <f>IF('Training Data'!B483="H",1,0)</f>
        <v>1</v>
      </c>
      <c r="D483" s="2">
        <f>IF('Training Data'!B483="A",1,0)</f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7">
        <v>0</v>
      </c>
      <c r="U483" s="5">
        <v>1</v>
      </c>
    </row>
    <row r="484" spans="1:21" x14ac:dyDescent="0.3">
      <c r="A484" s="2">
        <f>IF('Training Data'!A484="M",1,0)</f>
        <v>0</v>
      </c>
      <c r="B484" s="2">
        <f>IF('Training Data'!A484="F",1,0)</f>
        <v>1</v>
      </c>
      <c r="C484" s="2">
        <f>IF('Training Data'!B484="H",1,0)</f>
        <v>1</v>
      </c>
      <c r="D484" s="2">
        <f>IF('Training Data'!B484="A",1,0)</f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1</v>
      </c>
      <c r="S484" s="7">
        <v>0</v>
      </c>
      <c r="U484" s="5">
        <v>1</v>
      </c>
    </row>
    <row r="485" spans="1:21" x14ac:dyDescent="0.3">
      <c r="A485" s="2">
        <f>IF('Training Data'!A485="M",1,0)</f>
        <v>0</v>
      </c>
      <c r="B485" s="2">
        <f>IF('Training Data'!A485="F",1,0)</f>
        <v>1</v>
      </c>
      <c r="C485" s="2">
        <f>IF('Training Data'!B485="H",1,0)</f>
        <v>1</v>
      </c>
      <c r="D485" s="2">
        <f>IF('Training Data'!B485="A",1,0)</f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7">
        <v>0</v>
      </c>
      <c r="U485" s="5">
        <v>1</v>
      </c>
    </row>
    <row r="486" spans="1:21" x14ac:dyDescent="0.3">
      <c r="A486" s="2">
        <f>IF('Training Data'!A486="M",1,0)</f>
        <v>1</v>
      </c>
      <c r="B486" s="2">
        <f>IF('Training Data'!A486="F",1,0)</f>
        <v>0</v>
      </c>
      <c r="C486" s="2">
        <f>IF('Training Data'!B486="H",1,0)</f>
        <v>1</v>
      </c>
      <c r="D486" s="2">
        <f>IF('Training Data'!B486="A",1,0)</f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7">
        <v>0</v>
      </c>
      <c r="U486" s="5">
        <v>1</v>
      </c>
    </row>
    <row r="487" spans="1:21" x14ac:dyDescent="0.3">
      <c r="A487" s="2">
        <f>IF('Training Data'!A487="M",1,0)</f>
        <v>0</v>
      </c>
      <c r="B487" s="2">
        <f>IF('Training Data'!A487="F",1,0)</f>
        <v>1</v>
      </c>
      <c r="C487" s="2">
        <f>IF('Training Data'!B487="H",1,0)</f>
        <v>0</v>
      </c>
      <c r="D487" s="2">
        <f>IF('Training Data'!B487="A",1,0)</f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7">
        <v>1</v>
      </c>
      <c r="U487" s="5">
        <v>1</v>
      </c>
    </row>
    <row r="488" spans="1:21" x14ac:dyDescent="0.3">
      <c r="A488" s="2">
        <f>IF('Training Data'!A488="M",1,0)</f>
        <v>0</v>
      </c>
      <c r="B488" s="2">
        <f>IF('Training Data'!A488="F",1,0)</f>
        <v>1</v>
      </c>
      <c r="C488" s="2">
        <f>IF('Training Data'!B488="H",1,0)</f>
        <v>1</v>
      </c>
      <c r="D488" s="2">
        <f>IF('Training Data'!B488="A",1,0)</f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7">
        <v>0</v>
      </c>
      <c r="U488" s="5">
        <v>1</v>
      </c>
    </row>
    <row r="489" spans="1:21" x14ac:dyDescent="0.3">
      <c r="A489" s="2">
        <f>IF('Training Data'!A489="M",1,0)</f>
        <v>1</v>
      </c>
      <c r="B489" s="2">
        <f>IF('Training Data'!A489="F",1,0)</f>
        <v>0</v>
      </c>
      <c r="C489" s="2">
        <f>IF('Training Data'!B489="H",1,0)</f>
        <v>1</v>
      </c>
      <c r="D489" s="2">
        <f>IF('Training Data'!B489="A",1,0)</f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s="7">
        <v>0</v>
      </c>
      <c r="U489" s="5">
        <v>1</v>
      </c>
    </row>
    <row r="490" spans="1:21" x14ac:dyDescent="0.3">
      <c r="A490" s="2">
        <f>IF('Training Data'!A490="M",1,0)</f>
        <v>0</v>
      </c>
      <c r="B490" s="2">
        <f>IF('Training Data'!A490="F",1,0)</f>
        <v>1</v>
      </c>
      <c r="C490" s="2">
        <f>IF('Training Data'!B490="H",1,0)</f>
        <v>1</v>
      </c>
      <c r="D490" s="2">
        <f>IF('Training Data'!B490="A",1,0)</f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7">
        <v>0</v>
      </c>
      <c r="U490" s="5">
        <v>1</v>
      </c>
    </row>
    <row r="491" spans="1:21" x14ac:dyDescent="0.3">
      <c r="A491" s="2">
        <f>IF('Training Data'!A491="M",1,0)</f>
        <v>0</v>
      </c>
      <c r="B491" s="2">
        <f>IF('Training Data'!A491="F",1,0)</f>
        <v>1</v>
      </c>
      <c r="C491" s="2">
        <f>IF('Training Data'!B491="H",1,0)</f>
        <v>0</v>
      </c>
      <c r="D491" s="2">
        <f>IF('Training Data'!B491="A",1,0)</f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7">
        <v>0</v>
      </c>
      <c r="U491" s="5">
        <v>1</v>
      </c>
    </row>
    <row r="492" spans="1:21" x14ac:dyDescent="0.3">
      <c r="A492" s="2">
        <f>IF('Training Data'!A492="M",1,0)</f>
        <v>0</v>
      </c>
      <c r="B492" s="2">
        <f>IF('Training Data'!A492="F",1,0)</f>
        <v>1</v>
      </c>
      <c r="C492" s="2">
        <f>IF('Training Data'!B492="H",1,0)</f>
        <v>1</v>
      </c>
      <c r="D492" s="2">
        <f>IF('Training Data'!B492="A",1,0)</f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7">
        <v>0</v>
      </c>
      <c r="U492" s="5">
        <v>1</v>
      </c>
    </row>
    <row r="493" spans="1:21" x14ac:dyDescent="0.3">
      <c r="A493" s="2">
        <f>IF('Training Data'!A493="M",1,0)</f>
        <v>1</v>
      </c>
      <c r="B493" s="2">
        <f>IF('Training Data'!A493="F",1,0)</f>
        <v>0</v>
      </c>
      <c r="C493" s="2">
        <f>IF('Training Data'!B493="H",1,0)</f>
        <v>0</v>
      </c>
      <c r="D493" s="2">
        <f>IF('Training Data'!B493="A",1,0)</f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7">
        <v>0</v>
      </c>
      <c r="U493" s="5">
        <v>1</v>
      </c>
    </row>
    <row r="494" spans="1:21" x14ac:dyDescent="0.3">
      <c r="A494" s="2">
        <f>IF('Training Data'!A494="M",1,0)</f>
        <v>0</v>
      </c>
      <c r="B494" s="2">
        <f>IF('Training Data'!A494="F",1,0)</f>
        <v>1</v>
      </c>
      <c r="C494" s="2">
        <f>IF('Training Data'!B494="H",1,0)</f>
        <v>1</v>
      </c>
      <c r="D494" s="2">
        <f>IF('Training Data'!B494="A",1,0)</f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7">
        <v>0</v>
      </c>
      <c r="U494" s="5">
        <v>1</v>
      </c>
    </row>
    <row r="495" spans="1:21" x14ac:dyDescent="0.3">
      <c r="A495" s="2">
        <f>IF('Training Data'!A495="M",1,0)</f>
        <v>1</v>
      </c>
      <c r="B495" s="2">
        <f>IF('Training Data'!A495="F",1,0)</f>
        <v>0</v>
      </c>
      <c r="C495" s="2">
        <f>IF('Training Data'!B495="H",1,0)</f>
        <v>0</v>
      </c>
      <c r="D495" s="2">
        <f>IF('Training Data'!B495="A",1,0)</f>
        <v>1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7">
        <v>0</v>
      </c>
      <c r="U495" s="5">
        <v>1</v>
      </c>
    </row>
    <row r="496" spans="1:21" x14ac:dyDescent="0.3">
      <c r="A496" s="2">
        <f>IF('Training Data'!A496="M",1,0)</f>
        <v>0</v>
      </c>
      <c r="B496" s="2">
        <f>IF('Training Data'!A496="F",1,0)</f>
        <v>1</v>
      </c>
      <c r="C496" s="2">
        <f>IF('Training Data'!B496="H",1,0)</f>
        <v>0</v>
      </c>
      <c r="D496" s="2">
        <f>IF('Training Data'!B496="A",1,0)</f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7">
        <v>1</v>
      </c>
      <c r="U496" s="5">
        <v>1</v>
      </c>
    </row>
    <row r="497" spans="1:21" x14ac:dyDescent="0.3">
      <c r="A497" s="2">
        <f>IF('Training Data'!A497="M",1,0)</f>
        <v>1</v>
      </c>
      <c r="B497" s="2">
        <f>IF('Training Data'!A497="F",1,0)</f>
        <v>0</v>
      </c>
      <c r="C497" s="2">
        <f>IF('Training Data'!B497="H",1,0)</f>
        <v>1</v>
      </c>
      <c r="D497" s="2">
        <f>IF('Training Data'!B497="A",1,0)</f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7">
        <v>0</v>
      </c>
      <c r="U497" s="5">
        <v>1</v>
      </c>
    </row>
    <row r="498" spans="1:21" x14ac:dyDescent="0.3">
      <c r="A498" s="2">
        <f>IF('Training Data'!A498="M",1,0)</f>
        <v>0</v>
      </c>
      <c r="B498" s="2">
        <f>IF('Training Data'!A498="F",1,0)</f>
        <v>1</v>
      </c>
      <c r="C498" s="2">
        <f>IF('Training Data'!B498="H",1,0)</f>
        <v>0</v>
      </c>
      <c r="D498" s="2">
        <f>IF('Training Data'!B498="A",1,0)</f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7">
        <v>0</v>
      </c>
      <c r="U498" s="5">
        <v>1</v>
      </c>
    </row>
    <row r="499" spans="1:21" x14ac:dyDescent="0.3">
      <c r="A499" s="2">
        <f>IF('Training Data'!A499="M",1,0)</f>
        <v>1</v>
      </c>
      <c r="B499" s="2">
        <f>IF('Training Data'!A499="F",1,0)</f>
        <v>0</v>
      </c>
      <c r="C499" s="2">
        <f>IF('Training Data'!B499="H",1,0)</f>
        <v>1</v>
      </c>
      <c r="D499" s="2">
        <f>IF('Training Data'!B499="A",1,0)</f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7">
        <v>0</v>
      </c>
      <c r="U499" s="5">
        <v>1</v>
      </c>
    </row>
    <row r="500" spans="1:21" x14ac:dyDescent="0.3">
      <c r="A500" s="2">
        <f>IF('Training Data'!A500="M",1,0)</f>
        <v>0</v>
      </c>
      <c r="B500" s="2">
        <f>IF('Training Data'!A500="F",1,0)</f>
        <v>1</v>
      </c>
      <c r="C500" s="2">
        <f>IF('Training Data'!B500="H",1,0)</f>
        <v>1</v>
      </c>
      <c r="D500" s="2">
        <f>IF('Training Data'!B500="A",1,0)</f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7">
        <v>0</v>
      </c>
      <c r="U500" s="5">
        <v>1</v>
      </c>
    </row>
    <row r="501" spans="1:21" x14ac:dyDescent="0.3">
      <c r="A501" s="2">
        <f>IF('Training Data'!A501="M",1,0)</f>
        <v>1</v>
      </c>
      <c r="B501" s="2">
        <f>IF('Training Data'!A501="F",1,0)</f>
        <v>0</v>
      </c>
      <c r="C501" s="2">
        <f>IF('Training Data'!B501="H",1,0)</f>
        <v>1</v>
      </c>
      <c r="D501" s="2">
        <f>IF('Training Data'!B501="A",1,0)</f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7">
        <v>0</v>
      </c>
      <c r="U501" s="5">
        <v>1</v>
      </c>
    </row>
    <row r="502" spans="1:21" x14ac:dyDescent="0.3">
      <c r="A502" s="2">
        <f>IF('Training Data'!A502="M",1,0)</f>
        <v>1</v>
      </c>
      <c r="B502" s="2">
        <f>IF('Training Data'!A502="F",1,0)</f>
        <v>0</v>
      </c>
      <c r="C502" s="2">
        <f>IF('Training Data'!B502="H",1,0)</f>
        <v>0</v>
      </c>
      <c r="D502" s="2">
        <f>IF('Training Data'!B502="A",1,0)</f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7">
        <v>1</v>
      </c>
      <c r="U502" s="5">
        <v>0</v>
      </c>
    </row>
    <row r="503" spans="1:21" x14ac:dyDescent="0.3">
      <c r="A503" s="2">
        <f>IF('Training Data'!A503="M",1,0)</f>
        <v>0</v>
      </c>
      <c r="B503" s="2">
        <f>IF('Training Data'!A503="F",1,0)</f>
        <v>1</v>
      </c>
      <c r="C503" s="2">
        <f>IF('Training Data'!B503="H",1,0)</f>
        <v>1</v>
      </c>
      <c r="D503" s="2">
        <f>IF('Training Data'!B503="A",1,0)</f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7">
        <v>0</v>
      </c>
      <c r="U503" s="5">
        <v>0</v>
      </c>
    </row>
    <row r="504" spans="1:21" x14ac:dyDescent="0.3">
      <c r="A504" s="2">
        <f>IF('Training Data'!A504="M",1,0)</f>
        <v>1</v>
      </c>
      <c r="B504" s="2">
        <f>IF('Training Data'!A504="F",1,0)</f>
        <v>0</v>
      </c>
      <c r="C504" s="2">
        <f>IF('Training Data'!B504="H",1,0)</f>
        <v>0</v>
      </c>
      <c r="D504" s="2">
        <f>IF('Training Data'!B504="A",1,0)</f>
        <v>1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7">
        <v>0</v>
      </c>
      <c r="U504" s="5">
        <v>0</v>
      </c>
    </row>
    <row r="505" spans="1:21" x14ac:dyDescent="0.3">
      <c r="A505" s="2">
        <f>IF('Training Data'!A505="M",1,0)</f>
        <v>1</v>
      </c>
      <c r="B505" s="2">
        <f>IF('Training Data'!A505="F",1,0)</f>
        <v>0</v>
      </c>
      <c r="C505" s="2">
        <f>IF('Training Data'!B505="H",1,0)</f>
        <v>0</v>
      </c>
      <c r="D505" s="2">
        <f>IF('Training Data'!B505="A",1,0)</f>
        <v>1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7">
        <v>0</v>
      </c>
      <c r="U505" s="5">
        <v>0</v>
      </c>
    </row>
    <row r="506" spans="1:21" x14ac:dyDescent="0.3">
      <c r="A506" s="2">
        <f>IF('Training Data'!A506="M",1,0)</f>
        <v>0</v>
      </c>
      <c r="B506" s="2">
        <f>IF('Training Data'!A506="F",1,0)</f>
        <v>1</v>
      </c>
      <c r="C506" s="2">
        <f>IF('Training Data'!B506="H",1,0)</f>
        <v>0</v>
      </c>
      <c r="D506" s="2">
        <f>IF('Training Data'!B506="A",1,0)</f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7">
        <v>0</v>
      </c>
      <c r="U506" s="5">
        <v>0</v>
      </c>
    </row>
    <row r="507" spans="1:21" x14ac:dyDescent="0.3">
      <c r="A507" s="2">
        <f>IF('Training Data'!A507="M",1,0)</f>
        <v>1</v>
      </c>
      <c r="B507" s="2">
        <f>IF('Training Data'!A507="F",1,0)</f>
        <v>0</v>
      </c>
      <c r="C507" s="2">
        <f>IF('Training Data'!B507="H",1,0)</f>
        <v>0</v>
      </c>
      <c r="D507" s="2">
        <f>IF('Training Data'!B507="A",1,0)</f>
        <v>1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7">
        <v>1</v>
      </c>
      <c r="U507" s="5">
        <v>0</v>
      </c>
    </row>
    <row r="508" spans="1:21" x14ac:dyDescent="0.3">
      <c r="A508" s="2">
        <f>IF('Training Data'!A508="M",1,0)</f>
        <v>1</v>
      </c>
      <c r="B508" s="2">
        <f>IF('Training Data'!A508="F",1,0)</f>
        <v>0</v>
      </c>
      <c r="C508" s="2">
        <f>IF('Training Data'!B508="H",1,0)</f>
        <v>1</v>
      </c>
      <c r="D508" s="2">
        <f>IF('Training Data'!B508="A",1,0)</f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7">
        <v>0</v>
      </c>
      <c r="U508" s="5">
        <v>0</v>
      </c>
    </row>
    <row r="509" spans="1:21" x14ac:dyDescent="0.3">
      <c r="A509" s="2">
        <f>IF('Training Data'!A509="M",1,0)</f>
        <v>1</v>
      </c>
      <c r="B509" s="2">
        <f>IF('Training Data'!A509="F",1,0)</f>
        <v>0</v>
      </c>
      <c r="C509" s="2">
        <f>IF('Training Data'!B509="H",1,0)</f>
        <v>0</v>
      </c>
      <c r="D509" s="2">
        <f>IF('Training Data'!B509="A",1,0)</f>
        <v>1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7">
        <v>0</v>
      </c>
      <c r="U509" s="5">
        <v>0</v>
      </c>
    </row>
    <row r="510" spans="1:21" x14ac:dyDescent="0.3">
      <c r="A510" s="2">
        <f>IF('Training Data'!A510="M",1,0)</f>
        <v>0</v>
      </c>
      <c r="B510" s="2">
        <f>IF('Training Data'!A510="F",1,0)</f>
        <v>1</v>
      </c>
      <c r="C510" s="2">
        <f>IF('Training Data'!B510="H",1,0)</f>
        <v>0</v>
      </c>
      <c r="D510" s="2">
        <f>IF('Training Data'!B510="A",1,0)</f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7">
        <v>0</v>
      </c>
      <c r="U510" s="5">
        <v>0</v>
      </c>
    </row>
    <row r="511" spans="1:21" x14ac:dyDescent="0.3">
      <c r="A511" s="2">
        <f>IF('Training Data'!A511="M",1,0)</f>
        <v>1</v>
      </c>
      <c r="B511" s="2">
        <f>IF('Training Data'!A511="F",1,0)</f>
        <v>0</v>
      </c>
      <c r="C511" s="2">
        <f>IF('Training Data'!B511="H",1,0)</f>
        <v>1</v>
      </c>
      <c r="D511" s="2">
        <f>IF('Training Data'!B511="A",1,0)</f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7">
        <v>0</v>
      </c>
      <c r="U511" s="5">
        <v>0</v>
      </c>
    </row>
    <row r="512" spans="1:21" x14ac:dyDescent="0.3">
      <c r="A512" s="2">
        <f>IF('Training Data'!A512="M",1,0)</f>
        <v>0</v>
      </c>
      <c r="B512" s="2">
        <f>IF('Training Data'!A512="F",1,0)</f>
        <v>1</v>
      </c>
      <c r="C512" s="2">
        <f>IF('Training Data'!B512="H",1,0)</f>
        <v>0</v>
      </c>
      <c r="D512" s="2">
        <f>IF('Training Data'!B512="A",1,0)</f>
        <v>1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7">
        <v>1</v>
      </c>
      <c r="U512" s="5">
        <v>0</v>
      </c>
    </row>
    <row r="513" spans="1:21" x14ac:dyDescent="0.3">
      <c r="A513" s="2">
        <f>IF('Training Data'!A513="M",1,0)</f>
        <v>1</v>
      </c>
      <c r="B513" s="2">
        <f>IF('Training Data'!A513="F",1,0)</f>
        <v>0</v>
      </c>
      <c r="C513" s="2">
        <f>IF('Training Data'!B513="H",1,0)</f>
        <v>1</v>
      </c>
      <c r="D513" s="2">
        <f>IF('Training Data'!B513="A",1,0)</f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7">
        <v>0</v>
      </c>
      <c r="U513" s="5">
        <v>0</v>
      </c>
    </row>
    <row r="514" spans="1:21" x14ac:dyDescent="0.3">
      <c r="A514" s="2">
        <f>IF('Training Data'!A514="M",1,0)</f>
        <v>1</v>
      </c>
      <c r="B514" s="2">
        <f>IF('Training Data'!A514="F",1,0)</f>
        <v>0</v>
      </c>
      <c r="C514" s="2">
        <f>IF('Training Data'!B514="H",1,0)</f>
        <v>1</v>
      </c>
      <c r="D514" s="2">
        <f>IF('Training Data'!B514="A",1,0)</f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7">
        <v>0</v>
      </c>
      <c r="U514" s="5">
        <v>0</v>
      </c>
    </row>
    <row r="515" spans="1:21" x14ac:dyDescent="0.3">
      <c r="A515" s="2">
        <f>IF('Training Data'!A515="M",1,0)</f>
        <v>1</v>
      </c>
      <c r="B515" s="2">
        <f>IF('Training Data'!A515="F",1,0)</f>
        <v>0</v>
      </c>
      <c r="C515" s="2">
        <f>IF('Training Data'!B515="H",1,0)</f>
        <v>1</v>
      </c>
      <c r="D515" s="2">
        <f>IF('Training Data'!B515="A",1,0)</f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7">
        <v>0</v>
      </c>
      <c r="U515" s="5">
        <v>0</v>
      </c>
    </row>
    <row r="516" spans="1:21" x14ac:dyDescent="0.3">
      <c r="A516" s="2">
        <f>IF('Training Data'!A516="M",1,0)</f>
        <v>1</v>
      </c>
      <c r="B516" s="2">
        <f>IF('Training Data'!A516="F",1,0)</f>
        <v>0</v>
      </c>
      <c r="C516" s="2">
        <f>IF('Training Data'!B516="H",1,0)</f>
        <v>1</v>
      </c>
      <c r="D516" s="2">
        <f>IF('Training Data'!B516="A",1,0)</f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7">
        <v>0</v>
      </c>
      <c r="U516" s="5">
        <v>0</v>
      </c>
    </row>
    <row r="517" spans="1:21" x14ac:dyDescent="0.3">
      <c r="A517" s="2">
        <f>IF('Training Data'!A517="M",1,0)</f>
        <v>1</v>
      </c>
      <c r="B517" s="2">
        <f>IF('Training Data'!A517="F",1,0)</f>
        <v>0</v>
      </c>
      <c r="C517" s="2">
        <f>IF('Training Data'!B517="H",1,0)</f>
        <v>1</v>
      </c>
      <c r="D517" s="2">
        <f>IF('Training Data'!B517="A",1,0)</f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7">
        <v>0</v>
      </c>
      <c r="U517" s="5">
        <v>0</v>
      </c>
    </row>
    <row r="518" spans="1:21" x14ac:dyDescent="0.3">
      <c r="A518" s="2">
        <f>IF('Training Data'!A518="M",1,0)</f>
        <v>0</v>
      </c>
      <c r="B518" s="2">
        <f>IF('Training Data'!A518="F",1,0)</f>
        <v>1</v>
      </c>
      <c r="C518" s="2">
        <f>IF('Training Data'!B518="H",1,0)</f>
        <v>1</v>
      </c>
      <c r="D518" s="2">
        <f>IF('Training Data'!B518="A",1,0)</f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7">
        <v>0</v>
      </c>
      <c r="U518" s="5">
        <v>0</v>
      </c>
    </row>
    <row r="519" spans="1:21" x14ac:dyDescent="0.3">
      <c r="A519" s="2">
        <f>IF('Training Data'!A519="M",1,0)</f>
        <v>0</v>
      </c>
      <c r="B519" s="2">
        <f>IF('Training Data'!A519="F",1,0)</f>
        <v>1</v>
      </c>
      <c r="C519" s="2">
        <f>IF('Training Data'!B519="H",1,0)</f>
        <v>0</v>
      </c>
      <c r="D519" s="2">
        <f>IF('Training Data'!B519="A",1,0)</f>
        <v>0</v>
      </c>
      <c r="E519" s="2">
        <v>0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7">
        <v>0</v>
      </c>
      <c r="U519" s="5">
        <v>0</v>
      </c>
    </row>
    <row r="520" spans="1:21" x14ac:dyDescent="0.3">
      <c r="A520" s="2">
        <f>IF('Training Data'!A520="M",1,0)</f>
        <v>0</v>
      </c>
      <c r="B520" s="2">
        <f>IF('Training Data'!A520="F",1,0)</f>
        <v>1</v>
      </c>
      <c r="C520" s="2">
        <f>IF('Training Data'!B520="H",1,0)</f>
        <v>0</v>
      </c>
      <c r="D520" s="2">
        <f>IF('Training Data'!B520="A",1,0)</f>
        <v>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7">
        <v>0</v>
      </c>
      <c r="U520" s="5">
        <v>0</v>
      </c>
    </row>
    <row r="521" spans="1:21" x14ac:dyDescent="0.3">
      <c r="A521" s="2">
        <f>IF('Training Data'!A521="M",1,0)</f>
        <v>1</v>
      </c>
      <c r="B521" s="2">
        <f>IF('Training Data'!A521="F",1,0)</f>
        <v>0</v>
      </c>
      <c r="C521" s="2">
        <f>IF('Training Data'!B521="H",1,0)</f>
        <v>1</v>
      </c>
      <c r="D521" s="2">
        <f>IF('Training Data'!B521="A",1,0)</f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7">
        <v>0</v>
      </c>
      <c r="U521" s="5">
        <v>0</v>
      </c>
    </row>
    <row r="522" spans="1:21" x14ac:dyDescent="0.3">
      <c r="A522" s="2">
        <f>IF('Training Data'!A522="M",1,0)</f>
        <v>0</v>
      </c>
      <c r="B522" s="2">
        <f>IF('Training Data'!A522="F",1,0)</f>
        <v>1</v>
      </c>
      <c r="C522" s="2">
        <f>IF('Training Data'!B522="H",1,0)</f>
        <v>1</v>
      </c>
      <c r="D522" s="2">
        <f>IF('Training Data'!B522="A",1,0)</f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7">
        <v>0</v>
      </c>
      <c r="U522" s="5">
        <v>0</v>
      </c>
    </row>
    <row r="523" spans="1:21" x14ac:dyDescent="0.3">
      <c r="A523" s="2">
        <f>IF('Training Data'!A523="M",1,0)</f>
        <v>0</v>
      </c>
      <c r="B523" s="2">
        <f>IF('Training Data'!A523="F",1,0)</f>
        <v>1</v>
      </c>
      <c r="C523" s="2">
        <f>IF('Training Data'!B523="H",1,0)</f>
        <v>0</v>
      </c>
      <c r="D523" s="2">
        <f>IF('Training Data'!B523="A",1,0)</f>
        <v>1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7">
        <v>0</v>
      </c>
      <c r="U523" s="5">
        <v>0</v>
      </c>
    </row>
    <row r="524" spans="1:21" x14ac:dyDescent="0.3">
      <c r="A524" s="2">
        <f>IF('Training Data'!A524="M",1,0)</f>
        <v>1</v>
      </c>
      <c r="B524" s="2">
        <f>IF('Training Data'!A524="F",1,0)</f>
        <v>0</v>
      </c>
      <c r="C524" s="2">
        <f>IF('Training Data'!B524="H",1,0)</f>
        <v>0</v>
      </c>
      <c r="D524" s="2">
        <f>IF('Training Data'!B524="A",1,0)</f>
        <v>1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7">
        <v>0</v>
      </c>
      <c r="U524" s="5">
        <v>0</v>
      </c>
    </row>
    <row r="525" spans="1:21" x14ac:dyDescent="0.3">
      <c r="A525" s="2">
        <f>IF('Training Data'!A525="M",1,0)</f>
        <v>0</v>
      </c>
      <c r="B525" s="2">
        <f>IF('Training Data'!A525="F",1,0)</f>
        <v>1</v>
      </c>
      <c r="C525" s="2">
        <f>IF('Training Data'!B525="H",1,0)</f>
        <v>1</v>
      </c>
      <c r="D525" s="2">
        <f>IF('Training Data'!B525="A",1,0)</f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7">
        <v>0</v>
      </c>
      <c r="U525" s="5">
        <v>0</v>
      </c>
    </row>
    <row r="526" spans="1:21" x14ac:dyDescent="0.3">
      <c r="A526" s="2">
        <f>IF('Training Data'!A526="M",1,0)</f>
        <v>0</v>
      </c>
      <c r="B526" s="2">
        <f>IF('Training Data'!A526="F",1,0)</f>
        <v>1</v>
      </c>
      <c r="C526" s="2">
        <f>IF('Training Data'!B526="H",1,0)</f>
        <v>0</v>
      </c>
      <c r="D526" s="2">
        <f>IF('Training Data'!B526="A",1,0)</f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7">
        <v>0</v>
      </c>
      <c r="U526" s="5">
        <v>0</v>
      </c>
    </row>
    <row r="527" spans="1:21" x14ac:dyDescent="0.3">
      <c r="A527" s="2">
        <f>IF('Training Data'!A527="M",1,0)</f>
        <v>0</v>
      </c>
      <c r="B527" s="2">
        <f>IF('Training Data'!A527="F",1,0)</f>
        <v>1</v>
      </c>
      <c r="C527" s="2">
        <f>IF('Training Data'!B527="H",1,0)</f>
        <v>0</v>
      </c>
      <c r="D527" s="2">
        <f>IF('Training Data'!B527="A",1,0)</f>
        <v>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7">
        <v>0</v>
      </c>
      <c r="U527" s="5">
        <v>0</v>
      </c>
    </row>
    <row r="528" spans="1:21" x14ac:dyDescent="0.3">
      <c r="A528" s="2">
        <f>IF('Training Data'!A528="M",1,0)</f>
        <v>0</v>
      </c>
      <c r="B528" s="2">
        <f>IF('Training Data'!A528="F",1,0)</f>
        <v>1</v>
      </c>
      <c r="C528" s="2">
        <f>IF('Training Data'!B528="H",1,0)</f>
        <v>0</v>
      </c>
      <c r="D528" s="2">
        <f>IF('Training Data'!B528="A",1,0)</f>
        <v>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7">
        <v>0</v>
      </c>
      <c r="U528" s="5">
        <v>0</v>
      </c>
    </row>
    <row r="529" spans="1:21" x14ac:dyDescent="0.3">
      <c r="A529" s="2">
        <f>IF('Training Data'!A529="M",1,0)</f>
        <v>1</v>
      </c>
      <c r="B529" s="2">
        <f>IF('Training Data'!A529="F",1,0)</f>
        <v>0</v>
      </c>
      <c r="C529" s="2">
        <f>IF('Training Data'!B529="H",1,0)</f>
        <v>0</v>
      </c>
      <c r="D529" s="2">
        <f>IF('Training Data'!B529="A",1,0)</f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7">
        <v>0</v>
      </c>
      <c r="U529" s="5">
        <v>0</v>
      </c>
    </row>
    <row r="530" spans="1:21" x14ac:dyDescent="0.3">
      <c r="A530" s="2">
        <f>IF('Training Data'!A530="M",1,0)</f>
        <v>1</v>
      </c>
      <c r="B530" s="2">
        <f>IF('Training Data'!A530="F",1,0)</f>
        <v>0</v>
      </c>
      <c r="C530" s="2">
        <f>IF('Training Data'!B530="H",1,0)</f>
        <v>1</v>
      </c>
      <c r="D530" s="2">
        <f>IF('Training Data'!B530="A",1,0)</f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7">
        <v>0</v>
      </c>
      <c r="U530" s="5">
        <v>0</v>
      </c>
    </row>
    <row r="531" spans="1:21" x14ac:dyDescent="0.3">
      <c r="A531" s="2">
        <f>IF('Training Data'!A531="M",1,0)</f>
        <v>1</v>
      </c>
      <c r="B531" s="2">
        <f>IF('Training Data'!A531="F",1,0)</f>
        <v>0</v>
      </c>
      <c r="C531" s="2">
        <f>IF('Training Data'!B531="H",1,0)</f>
        <v>1</v>
      </c>
      <c r="D531" s="2">
        <f>IF('Training Data'!B531="A",1,0)</f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7">
        <v>0</v>
      </c>
      <c r="U531" s="5">
        <v>0</v>
      </c>
    </row>
    <row r="532" spans="1:21" x14ac:dyDescent="0.3">
      <c r="A532" s="2">
        <f>IF('Training Data'!A532="M",1,0)</f>
        <v>0</v>
      </c>
      <c r="B532" s="2">
        <f>IF('Training Data'!A532="F",1,0)</f>
        <v>1</v>
      </c>
      <c r="C532" s="2">
        <f>IF('Training Data'!B532="H",1,0)</f>
        <v>0</v>
      </c>
      <c r="D532" s="2">
        <f>IF('Training Data'!B532="A",1,0)</f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7">
        <v>0</v>
      </c>
      <c r="U532" s="5">
        <v>0</v>
      </c>
    </row>
    <row r="533" spans="1:21" x14ac:dyDescent="0.3">
      <c r="A533" s="2">
        <f>IF('Training Data'!A533="M",1,0)</f>
        <v>1</v>
      </c>
      <c r="B533" s="2">
        <f>IF('Training Data'!A533="F",1,0)</f>
        <v>0</v>
      </c>
      <c r="C533" s="2">
        <f>IF('Training Data'!B533="H",1,0)</f>
        <v>0</v>
      </c>
      <c r="D533" s="2">
        <f>IF('Training Data'!B533="A",1,0)</f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</v>
      </c>
      <c r="S533" s="7">
        <v>0</v>
      </c>
      <c r="U533" s="5">
        <v>0</v>
      </c>
    </row>
    <row r="534" spans="1:21" x14ac:dyDescent="0.3">
      <c r="A534" s="2">
        <f>IF('Training Data'!A534="M",1,0)</f>
        <v>0</v>
      </c>
      <c r="B534" s="2">
        <f>IF('Training Data'!A534="F",1,0)</f>
        <v>1</v>
      </c>
      <c r="C534" s="2">
        <f>IF('Training Data'!B534="H",1,0)</f>
        <v>0</v>
      </c>
      <c r="D534" s="2">
        <f>IF('Training Data'!B534="A",1,0)</f>
        <v>1</v>
      </c>
      <c r="E534" s="2">
        <v>0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7">
        <v>0</v>
      </c>
      <c r="U534" s="5">
        <v>0</v>
      </c>
    </row>
    <row r="535" spans="1:21" x14ac:dyDescent="0.3">
      <c r="A535" s="2">
        <f>IF('Training Data'!A535="M",1,0)</f>
        <v>1</v>
      </c>
      <c r="B535" s="2">
        <f>IF('Training Data'!A535="F",1,0)</f>
        <v>0</v>
      </c>
      <c r="C535" s="2">
        <f>IF('Training Data'!B535="H",1,0)</f>
        <v>1</v>
      </c>
      <c r="D535" s="2">
        <f>IF('Training Data'!B535="A",1,0)</f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7">
        <v>0</v>
      </c>
      <c r="U535" s="5">
        <v>0</v>
      </c>
    </row>
    <row r="536" spans="1:21" x14ac:dyDescent="0.3">
      <c r="A536" s="2">
        <f>IF('Training Data'!A536="M",1,0)</f>
        <v>0</v>
      </c>
      <c r="B536" s="2">
        <f>IF('Training Data'!A536="F",1,0)</f>
        <v>1</v>
      </c>
      <c r="C536" s="2">
        <f>IF('Training Data'!B536="H",1,0)</f>
        <v>1</v>
      </c>
      <c r="D536" s="2">
        <f>IF('Training Data'!B536="A",1,0)</f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7">
        <v>0</v>
      </c>
      <c r="U536" s="5">
        <v>0</v>
      </c>
    </row>
    <row r="537" spans="1:21" x14ac:dyDescent="0.3">
      <c r="A537" s="2">
        <f>IF('Training Data'!A537="M",1,0)</f>
        <v>0</v>
      </c>
      <c r="B537" s="2">
        <f>IF('Training Data'!A537="F",1,0)</f>
        <v>1</v>
      </c>
      <c r="C537" s="2">
        <f>IF('Training Data'!B537="H",1,0)</f>
        <v>0</v>
      </c>
      <c r="D537" s="2">
        <f>IF('Training Data'!B537="A",1,0)</f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0</v>
      </c>
      <c r="S537" s="7">
        <v>0</v>
      </c>
      <c r="U537" s="5">
        <v>0</v>
      </c>
    </row>
    <row r="538" spans="1:21" x14ac:dyDescent="0.3">
      <c r="A538" s="2">
        <f>IF('Training Data'!A538="M",1,0)</f>
        <v>0</v>
      </c>
      <c r="B538" s="2">
        <f>IF('Training Data'!A538="F",1,0)</f>
        <v>1</v>
      </c>
      <c r="C538" s="2">
        <f>IF('Training Data'!B538="H",1,0)</f>
        <v>1</v>
      </c>
      <c r="D538" s="2">
        <f>IF('Training Data'!B538="A",1,0)</f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7">
        <v>1</v>
      </c>
      <c r="U538" s="5">
        <v>0</v>
      </c>
    </row>
    <row r="539" spans="1:21" x14ac:dyDescent="0.3">
      <c r="A539" s="2">
        <f>IF('Training Data'!A539="M",1,0)</f>
        <v>1</v>
      </c>
      <c r="B539" s="2">
        <f>IF('Training Data'!A539="F",1,0)</f>
        <v>0</v>
      </c>
      <c r="C539" s="2">
        <f>IF('Training Data'!B539="H",1,0)</f>
        <v>0</v>
      </c>
      <c r="D539" s="2">
        <f>IF('Training Data'!B539="A",1,0)</f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7">
        <v>0</v>
      </c>
      <c r="U539" s="5">
        <v>0</v>
      </c>
    </row>
    <row r="540" spans="1:21" x14ac:dyDescent="0.3">
      <c r="A540" s="2">
        <f>IF('Training Data'!A540="M",1,0)</f>
        <v>0</v>
      </c>
      <c r="B540" s="2">
        <f>IF('Training Data'!A540="F",1,0)</f>
        <v>0</v>
      </c>
      <c r="C540" s="2">
        <f>IF('Training Data'!B540="H",1,0)</f>
        <v>0</v>
      </c>
      <c r="D540" s="2">
        <f>IF('Training Data'!B540="A",1,0)</f>
        <v>1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7">
        <v>0</v>
      </c>
      <c r="U540" s="5">
        <v>0</v>
      </c>
    </row>
    <row r="541" spans="1:21" x14ac:dyDescent="0.3">
      <c r="A541" s="2">
        <f>IF('Training Data'!A541="M",1,0)</f>
        <v>0</v>
      </c>
      <c r="B541" s="2">
        <f>IF('Training Data'!A541="F",1,0)</f>
        <v>1</v>
      </c>
      <c r="C541" s="2">
        <f>IF('Training Data'!B541="H",1,0)</f>
        <v>0</v>
      </c>
      <c r="D541" s="2">
        <f>IF('Training Data'!B541="A",1,0)</f>
        <v>1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7">
        <v>0</v>
      </c>
      <c r="U541" s="5">
        <v>0</v>
      </c>
    </row>
    <row r="542" spans="1:21" x14ac:dyDescent="0.3">
      <c r="A542" s="2">
        <f>IF('Training Data'!A542="M",1,0)</f>
        <v>0</v>
      </c>
      <c r="B542" s="2">
        <f>IF('Training Data'!A542="F",1,0)</f>
        <v>1</v>
      </c>
      <c r="C542" s="2">
        <f>IF('Training Data'!B542="H",1,0)</f>
        <v>1</v>
      </c>
      <c r="D542" s="2">
        <f>IF('Training Data'!B542="A",1,0)</f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7">
        <v>0</v>
      </c>
      <c r="U542" s="5">
        <v>0</v>
      </c>
    </row>
    <row r="543" spans="1:21" x14ac:dyDescent="0.3">
      <c r="A543" s="2">
        <f>IF('Training Data'!A543="M",1,0)</f>
        <v>1</v>
      </c>
      <c r="B543" s="2">
        <f>IF('Training Data'!A543="F",1,0)</f>
        <v>0</v>
      </c>
      <c r="C543" s="2">
        <f>IF('Training Data'!B543="H",1,0)</f>
        <v>1</v>
      </c>
      <c r="D543" s="2">
        <f>IF('Training Data'!B543="A",1,0)</f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7">
        <v>0</v>
      </c>
      <c r="U543" s="5">
        <v>0</v>
      </c>
    </row>
    <row r="544" spans="1:21" x14ac:dyDescent="0.3">
      <c r="A544" s="2">
        <f>IF('Training Data'!A544="M",1,0)</f>
        <v>0</v>
      </c>
      <c r="B544" s="2">
        <f>IF('Training Data'!A544="F",1,0)</f>
        <v>1</v>
      </c>
      <c r="C544" s="2">
        <f>IF('Training Data'!B544="H",1,0)</f>
        <v>1</v>
      </c>
      <c r="D544" s="2">
        <f>IF('Training Data'!B544="A",1,0)</f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7">
        <v>0</v>
      </c>
      <c r="U544" s="5">
        <v>0</v>
      </c>
    </row>
    <row r="545" spans="1:21" x14ac:dyDescent="0.3">
      <c r="A545" s="2">
        <f>IF('Training Data'!A545="M",1,0)</f>
        <v>0</v>
      </c>
      <c r="B545" s="2">
        <f>IF('Training Data'!A545="F",1,0)</f>
        <v>1</v>
      </c>
      <c r="C545" s="2">
        <f>IF('Training Data'!B545="H",1,0)</f>
        <v>1</v>
      </c>
      <c r="D545" s="2">
        <f>IF('Training Data'!B545="A",1,0)</f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7">
        <v>0</v>
      </c>
      <c r="U545" s="5">
        <v>0</v>
      </c>
    </row>
    <row r="546" spans="1:21" x14ac:dyDescent="0.3">
      <c r="A546" s="2">
        <f>IF('Training Data'!A546="M",1,0)</f>
        <v>1</v>
      </c>
      <c r="B546" s="2">
        <f>IF('Training Data'!A546="F",1,0)</f>
        <v>0</v>
      </c>
      <c r="C546" s="2">
        <f>IF('Training Data'!B546="H",1,0)</f>
        <v>0</v>
      </c>
      <c r="D546" s="2">
        <f>IF('Training Data'!B546="A",1,0)</f>
        <v>1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7">
        <v>0</v>
      </c>
      <c r="U546" s="5">
        <v>0</v>
      </c>
    </row>
    <row r="547" spans="1:21" x14ac:dyDescent="0.3">
      <c r="A547" s="2">
        <f>IF('Training Data'!A547="M",1,0)</f>
        <v>1</v>
      </c>
      <c r="B547" s="2">
        <f>IF('Training Data'!A547="F",1,0)</f>
        <v>0</v>
      </c>
      <c r="C547" s="2">
        <f>IF('Training Data'!B547="H",1,0)</f>
        <v>0</v>
      </c>
      <c r="D547" s="2">
        <f>IF('Training Data'!B547="A",1,0)</f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7">
        <v>0</v>
      </c>
      <c r="U547" s="5">
        <v>0</v>
      </c>
    </row>
    <row r="548" spans="1:21" x14ac:dyDescent="0.3">
      <c r="A548" s="2">
        <f>IF('Training Data'!A548="M",1,0)</f>
        <v>1</v>
      </c>
      <c r="B548" s="2">
        <f>IF('Training Data'!A548="F",1,0)</f>
        <v>0</v>
      </c>
      <c r="C548" s="2">
        <f>IF('Training Data'!B548="H",1,0)</f>
        <v>0</v>
      </c>
      <c r="D548" s="2">
        <f>IF('Training Data'!B548="A",1,0)</f>
        <v>1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7">
        <v>0</v>
      </c>
      <c r="U548" s="5">
        <v>0</v>
      </c>
    </row>
    <row r="549" spans="1:21" x14ac:dyDescent="0.3">
      <c r="A549" s="2">
        <f>IF('Training Data'!A549="M",1,0)</f>
        <v>0</v>
      </c>
      <c r="B549" s="2">
        <f>IF('Training Data'!A549="F",1,0)</f>
        <v>0</v>
      </c>
      <c r="C549" s="2">
        <f>IF('Training Data'!B549="H",1,0)</f>
        <v>0</v>
      </c>
      <c r="D549" s="2">
        <f>IF('Training Data'!B549="A",1,0)</f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7">
        <v>1</v>
      </c>
      <c r="U549" s="5">
        <v>0</v>
      </c>
    </row>
    <row r="550" spans="1:21" x14ac:dyDescent="0.3">
      <c r="A550" s="2">
        <f>IF('Training Data'!A550="M",1,0)</f>
        <v>1</v>
      </c>
      <c r="B550" s="2">
        <f>IF('Training Data'!A550="F",1,0)</f>
        <v>0</v>
      </c>
      <c r="C550" s="2">
        <f>IF('Training Data'!B550="H",1,0)</f>
        <v>0</v>
      </c>
      <c r="D550" s="2">
        <f>IF('Training Data'!B550="A",1,0)</f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7">
        <v>0</v>
      </c>
      <c r="U550" s="5">
        <v>0</v>
      </c>
    </row>
    <row r="551" spans="1:21" x14ac:dyDescent="0.3">
      <c r="A551" s="2">
        <f>IF('Training Data'!A551="M",1,0)</f>
        <v>0</v>
      </c>
      <c r="B551" s="2">
        <f>IF('Training Data'!A551="F",1,0)</f>
        <v>1</v>
      </c>
      <c r="C551" s="2">
        <f>IF('Training Data'!B551="H",1,0)</f>
        <v>0</v>
      </c>
      <c r="D551" s="2">
        <f>IF('Training Data'!B551="A",1,0)</f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7">
        <v>0</v>
      </c>
      <c r="U551" s="5">
        <v>0</v>
      </c>
    </row>
    <row r="552" spans="1:21" x14ac:dyDescent="0.3">
      <c r="A552" s="2">
        <f>IF('Training Data'!A552="M",1,0)</f>
        <v>0</v>
      </c>
      <c r="B552" s="2">
        <f>IF('Training Data'!A552="F",1,0)</f>
        <v>1</v>
      </c>
      <c r="C552" s="2">
        <f>IF('Training Data'!B552="H",1,0)</f>
        <v>0</v>
      </c>
      <c r="D552" s="2">
        <f>IF('Training Data'!B552="A",1,0)</f>
        <v>1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7">
        <v>0</v>
      </c>
      <c r="U552" s="5">
        <v>0</v>
      </c>
    </row>
    <row r="553" spans="1:21" x14ac:dyDescent="0.3">
      <c r="A553" s="2">
        <f>IF('Training Data'!A553="M",1,0)</f>
        <v>0</v>
      </c>
      <c r="B553" s="2">
        <f>IF('Training Data'!A553="F",1,0)</f>
        <v>1</v>
      </c>
      <c r="C553" s="2">
        <f>IF('Training Data'!B553="H",1,0)</f>
        <v>0</v>
      </c>
      <c r="D553" s="2">
        <f>IF('Training Data'!B553="A",1,0)</f>
        <v>1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7">
        <v>0</v>
      </c>
      <c r="U553" s="5">
        <v>0</v>
      </c>
    </row>
    <row r="554" spans="1:21" x14ac:dyDescent="0.3">
      <c r="A554" s="2">
        <f>IF('Training Data'!A554="M",1,0)</f>
        <v>0</v>
      </c>
      <c r="B554" s="2">
        <f>IF('Training Data'!A554="F",1,0)</f>
        <v>0</v>
      </c>
      <c r="C554" s="2">
        <f>IF('Training Data'!B554="H",1,0)</f>
        <v>1</v>
      </c>
      <c r="D554" s="2">
        <f>IF('Training Data'!B554="A",1,0)</f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7">
        <v>0</v>
      </c>
      <c r="U554" s="5">
        <v>0</v>
      </c>
    </row>
    <row r="555" spans="1:21" x14ac:dyDescent="0.3">
      <c r="A555" s="2">
        <f>IF('Training Data'!A555="M",1,0)</f>
        <v>0</v>
      </c>
      <c r="B555" s="2">
        <f>IF('Training Data'!A555="F",1,0)</f>
        <v>1</v>
      </c>
      <c r="C555" s="2">
        <f>IF('Training Data'!B555="H",1,0)</f>
        <v>1</v>
      </c>
      <c r="D555" s="2">
        <f>IF('Training Data'!B555="A",1,0)</f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7">
        <v>0</v>
      </c>
      <c r="U555" s="5">
        <v>0</v>
      </c>
    </row>
    <row r="556" spans="1:21" x14ac:dyDescent="0.3">
      <c r="A556" s="2">
        <f>IF('Training Data'!A556="M",1,0)</f>
        <v>1</v>
      </c>
      <c r="B556" s="2">
        <f>IF('Training Data'!A556="F",1,0)</f>
        <v>0</v>
      </c>
      <c r="C556" s="2">
        <f>IF('Training Data'!B556="H",1,0)</f>
        <v>1</v>
      </c>
      <c r="D556" s="2">
        <f>IF('Training Data'!B556="A",1,0)</f>
        <v>0</v>
      </c>
      <c r="E556" s="2">
        <v>0</v>
      </c>
      <c r="F556" s="2">
        <v>1</v>
      </c>
      <c r="G556" s="2">
        <v>1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7">
        <v>0</v>
      </c>
      <c r="U556" s="5">
        <v>0</v>
      </c>
    </row>
    <row r="557" spans="1:21" x14ac:dyDescent="0.3">
      <c r="A557" s="2">
        <f>IF('Training Data'!A557="M",1,0)</f>
        <v>1</v>
      </c>
      <c r="B557" s="2">
        <f>IF('Training Data'!A557="F",1,0)</f>
        <v>0</v>
      </c>
      <c r="C557" s="2">
        <f>IF('Training Data'!B557="H",1,0)</f>
        <v>1</v>
      </c>
      <c r="D557" s="2">
        <f>IF('Training Data'!B557="A",1,0)</f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7">
        <v>0</v>
      </c>
      <c r="U557" s="5">
        <v>0</v>
      </c>
    </row>
    <row r="558" spans="1:21" x14ac:dyDescent="0.3">
      <c r="A558" s="2">
        <f>IF('Training Data'!A558="M",1,0)</f>
        <v>1</v>
      </c>
      <c r="B558" s="2">
        <f>IF('Training Data'!A558="F",1,0)</f>
        <v>0</v>
      </c>
      <c r="C558" s="2">
        <f>IF('Training Data'!B558="H",1,0)</f>
        <v>0</v>
      </c>
      <c r="D558" s="2">
        <f>IF('Training Data'!B558="A",1,0)</f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7">
        <v>0</v>
      </c>
      <c r="U558" s="5">
        <v>0</v>
      </c>
    </row>
    <row r="559" spans="1:21" x14ac:dyDescent="0.3">
      <c r="A559" s="2">
        <f>IF('Training Data'!A559="M",1,0)</f>
        <v>1</v>
      </c>
      <c r="B559" s="2">
        <f>IF('Training Data'!A559="F",1,0)</f>
        <v>0</v>
      </c>
      <c r="C559" s="2">
        <f>IF('Training Data'!B559="H",1,0)</f>
        <v>1</v>
      </c>
      <c r="D559" s="2">
        <f>IF('Training Data'!B559="A",1,0)</f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7">
        <v>0</v>
      </c>
      <c r="U559" s="5">
        <v>0</v>
      </c>
    </row>
    <row r="560" spans="1:21" x14ac:dyDescent="0.3">
      <c r="A560" s="2">
        <f>IF('Training Data'!A560="M",1,0)</f>
        <v>0</v>
      </c>
      <c r="B560" s="2">
        <f>IF('Training Data'!A560="F",1,0)</f>
        <v>1</v>
      </c>
      <c r="C560" s="2">
        <f>IF('Training Data'!B560="H",1,0)</f>
        <v>0</v>
      </c>
      <c r="D560" s="2">
        <f>IF('Training Data'!B560="A",1,0)</f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7">
        <v>0</v>
      </c>
      <c r="U560" s="5">
        <v>0</v>
      </c>
    </row>
    <row r="561" spans="1:21" x14ac:dyDescent="0.3">
      <c r="A561" s="2">
        <f>IF('Training Data'!A561="M",1,0)</f>
        <v>1</v>
      </c>
      <c r="B561" s="2">
        <f>IF('Training Data'!A561="F",1,0)</f>
        <v>0</v>
      </c>
      <c r="C561" s="2">
        <f>IF('Training Data'!B561="H",1,0)</f>
        <v>0</v>
      </c>
      <c r="D561" s="2">
        <f>IF('Training Data'!B561="A",1,0)</f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7">
        <v>0</v>
      </c>
      <c r="U561" s="5">
        <v>0</v>
      </c>
    </row>
    <row r="562" spans="1:21" x14ac:dyDescent="0.3">
      <c r="A562" s="2">
        <f>IF('Training Data'!A562="M",1,0)</f>
        <v>0</v>
      </c>
      <c r="B562" s="2">
        <f>IF('Training Data'!A562="F",1,0)</f>
        <v>0</v>
      </c>
      <c r="C562" s="2">
        <f>IF('Training Data'!B562="H",1,0)</f>
        <v>1</v>
      </c>
      <c r="D562" s="2">
        <f>IF('Training Data'!B562="A",1,0)</f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7">
        <v>0</v>
      </c>
      <c r="U562" s="5">
        <v>0</v>
      </c>
    </row>
    <row r="563" spans="1:21" x14ac:dyDescent="0.3">
      <c r="A563" s="2">
        <f>IF('Training Data'!A563="M",1,0)</f>
        <v>0</v>
      </c>
      <c r="B563" s="2">
        <f>IF('Training Data'!A563="F",1,0)</f>
        <v>1</v>
      </c>
      <c r="C563" s="2">
        <f>IF('Training Data'!B563="H",1,0)</f>
        <v>0</v>
      </c>
      <c r="D563" s="2">
        <f>IF('Training Data'!B563="A",1,0)</f>
        <v>1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7">
        <v>0</v>
      </c>
      <c r="U563" s="5">
        <v>0</v>
      </c>
    </row>
    <row r="564" spans="1:21" x14ac:dyDescent="0.3">
      <c r="A564" s="2">
        <f>IF('Training Data'!A564="M",1,0)</f>
        <v>0</v>
      </c>
      <c r="B564" s="2">
        <f>IF('Training Data'!A564="F",1,0)</f>
        <v>1</v>
      </c>
      <c r="C564" s="2">
        <f>IF('Training Data'!B564="H",1,0)</f>
        <v>1</v>
      </c>
      <c r="D564" s="2">
        <f>IF('Training Data'!B564="A",1,0)</f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7">
        <v>0</v>
      </c>
      <c r="U564" s="5">
        <v>0</v>
      </c>
    </row>
    <row r="565" spans="1:21" x14ac:dyDescent="0.3">
      <c r="A565" s="2">
        <f>IF('Training Data'!A565="M",1,0)</f>
        <v>1</v>
      </c>
      <c r="B565" s="2">
        <f>IF('Training Data'!A565="F",1,0)</f>
        <v>0</v>
      </c>
      <c r="C565" s="2">
        <f>IF('Training Data'!B565="H",1,0)</f>
        <v>1</v>
      </c>
      <c r="D565" s="2">
        <f>IF('Training Data'!B565="A",1,0)</f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7">
        <v>0</v>
      </c>
      <c r="U565" s="5">
        <v>0</v>
      </c>
    </row>
    <row r="566" spans="1:21" x14ac:dyDescent="0.3">
      <c r="A566" s="2">
        <f>IF('Training Data'!A566="M",1,0)</f>
        <v>1</v>
      </c>
      <c r="B566" s="2">
        <f>IF('Training Data'!A566="F",1,0)</f>
        <v>0</v>
      </c>
      <c r="C566" s="2">
        <f>IF('Training Data'!B566="H",1,0)</f>
        <v>0</v>
      </c>
      <c r="D566" s="2">
        <f>IF('Training Data'!B566="A",1,0)</f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7">
        <v>0</v>
      </c>
      <c r="U566" s="5">
        <v>0</v>
      </c>
    </row>
    <row r="567" spans="1:21" x14ac:dyDescent="0.3">
      <c r="A567" s="2">
        <f>IF('Training Data'!A567="M",1,0)</f>
        <v>1</v>
      </c>
      <c r="B567" s="2">
        <f>IF('Training Data'!A567="F",1,0)</f>
        <v>0</v>
      </c>
      <c r="C567" s="2">
        <f>IF('Training Data'!B567="H",1,0)</f>
        <v>1</v>
      </c>
      <c r="D567" s="2">
        <f>IF('Training Data'!B567="A",1,0)</f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7">
        <v>0</v>
      </c>
      <c r="U567" s="5">
        <v>0</v>
      </c>
    </row>
    <row r="568" spans="1:21" x14ac:dyDescent="0.3">
      <c r="A568" s="2">
        <f>IF('Training Data'!A568="M",1,0)</f>
        <v>1</v>
      </c>
      <c r="B568" s="2">
        <f>IF('Training Data'!A568="F",1,0)</f>
        <v>0</v>
      </c>
      <c r="C568" s="2">
        <f>IF('Training Data'!B568="H",1,0)</f>
        <v>1</v>
      </c>
      <c r="D568" s="2">
        <f>IF('Training Data'!B568="A",1,0)</f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7">
        <v>0</v>
      </c>
      <c r="U568" s="5">
        <v>0</v>
      </c>
    </row>
    <row r="569" spans="1:21" x14ac:dyDescent="0.3">
      <c r="A569" s="2">
        <f>IF('Training Data'!A569="M",1,0)</f>
        <v>0</v>
      </c>
      <c r="B569" s="2">
        <f>IF('Training Data'!A569="F",1,0)</f>
        <v>1</v>
      </c>
      <c r="C569" s="2">
        <f>IF('Training Data'!B569="H",1,0)</f>
        <v>1</v>
      </c>
      <c r="D569" s="2">
        <f>IF('Training Data'!B569="A",1,0)</f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7">
        <v>0</v>
      </c>
      <c r="U569" s="5">
        <v>0</v>
      </c>
    </row>
    <row r="570" spans="1:21" x14ac:dyDescent="0.3">
      <c r="A570" s="2">
        <f>IF('Training Data'!A570="M",1,0)</f>
        <v>0</v>
      </c>
      <c r="B570" s="2">
        <f>IF('Training Data'!A570="F",1,0)</f>
        <v>1</v>
      </c>
      <c r="C570" s="2">
        <f>IF('Training Data'!B570="H",1,0)</f>
        <v>1</v>
      </c>
      <c r="D570" s="2">
        <f>IF('Training Data'!B570="A",1,0)</f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7">
        <v>0</v>
      </c>
      <c r="U570" s="5">
        <v>0</v>
      </c>
    </row>
    <row r="571" spans="1:21" x14ac:dyDescent="0.3">
      <c r="A571" s="2">
        <f>IF('Training Data'!A571="M",1,0)</f>
        <v>0</v>
      </c>
      <c r="B571" s="2">
        <f>IF('Training Data'!A571="F",1,0)</f>
        <v>1</v>
      </c>
      <c r="C571" s="2">
        <f>IF('Training Data'!B571="H",1,0)</f>
        <v>1</v>
      </c>
      <c r="D571" s="2">
        <f>IF('Training Data'!B571="A",1,0)</f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7">
        <v>0</v>
      </c>
      <c r="U571" s="5">
        <v>0</v>
      </c>
    </row>
    <row r="572" spans="1:21" x14ac:dyDescent="0.3">
      <c r="A572" s="2">
        <f>IF('Training Data'!A572="M",1,0)</f>
        <v>0</v>
      </c>
      <c r="B572" s="2">
        <f>IF('Training Data'!A572="F",1,0)</f>
        <v>1</v>
      </c>
      <c r="C572" s="2">
        <f>IF('Training Data'!B572="H",1,0)</f>
        <v>0</v>
      </c>
      <c r="D572" s="2">
        <f>IF('Training Data'!B572="A",1,0)</f>
        <v>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7">
        <v>0</v>
      </c>
      <c r="U572" s="5">
        <v>0</v>
      </c>
    </row>
    <row r="573" spans="1:21" x14ac:dyDescent="0.3">
      <c r="A573" s="2">
        <f>IF('Training Data'!A573="M",1,0)</f>
        <v>0</v>
      </c>
      <c r="B573" s="2">
        <f>IF('Training Data'!A573="F",1,0)</f>
        <v>1</v>
      </c>
      <c r="C573" s="2">
        <f>IF('Training Data'!B573="H",1,0)</f>
        <v>0</v>
      </c>
      <c r="D573" s="2">
        <f>IF('Training Data'!B573="A",1,0)</f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7">
        <v>0</v>
      </c>
      <c r="U573" s="5">
        <v>0</v>
      </c>
    </row>
    <row r="574" spans="1:21" x14ac:dyDescent="0.3">
      <c r="A574" s="2">
        <f>IF('Training Data'!A574="M",1,0)</f>
        <v>1</v>
      </c>
      <c r="B574" s="2">
        <f>IF('Training Data'!A574="F",1,0)</f>
        <v>0</v>
      </c>
      <c r="C574" s="2">
        <f>IF('Training Data'!B574="H",1,0)</f>
        <v>1</v>
      </c>
      <c r="D574" s="2">
        <f>IF('Training Data'!B574="A",1,0)</f>
        <v>0</v>
      </c>
      <c r="E574" s="2">
        <v>0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7">
        <v>0</v>
      </c>
      <c r="U574" s="5">
        <v>0</v>
      </c>
    </row>
    <row r="575" spans="1:21" x14ac:dyDescent="0.3">
      <c r="A575" s="2">
        <f>IF('Training Data'!A575="M",1,0)</f>
        <v>0</v>
      </c>
      <c r="B575" s="2">
        <f>IF('Training Data'!A575="F",1,0)</f>
        <v>1</v>
      </c>
      <c r="C575" s="2">
        <f>IF('Training Data'!B575="H",1,0)</f>
        <v>0</v>
      </c>
      <c r="D575" s="2">
        <f>IF('Training Data'!B575="A",1,0)</f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7">
        <v>0</v>
      </c>
      <c r="U575" s="5">
        <v>0</v>
      </c>
    </row>
    <row r="576" spans="1:21" x14ac:dyDescent="0.3">
      <c r="A576" s="2">
        <f>IF('Training Data'!A576="M",1,0)</f>
        <v>1</v>
      </c>
      <c r="B576" s="2">
        <f>IF('Training Data'!A576="F",1,0)</f>
        <v>0</v>
      </c>
      <c r="C576" s="2">
        <f>IF('Training Data'!B576="H",1,0)</f>
        <v>1</v>
      </c>
      <c r="D576" s="2">
        <f>IF('Training Data'!B576="A",1,0)</f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7">
        <v>0</v>
      </c>
      <c r="U576" s="5">
        <v>0</v>
      </c>
    </row>
    <row r="577" spans="1:21" x14ac:dyDescent="0.3">
      <c r="A577" s="2">
        <f>IF('Training Data'!A577="M",1,0)</f>
        <v>0</v>
      </c>
      <c r="B577" s="2">
        <f>IF('Training Data'!A577="F",1,0)</f>
        <v>0</v>
      </c>
      <c r="C577" s="2">
        <f>IF('Training Data'!B577="H",1,0)</f>
        <v>1</v>
      </c>
      <c r="D577" s="2">
        <f>IF('Training Data'!B577="A",1,0)</f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7">
        <v>0</v>
      </c>
      <c r="U577" s="5">
        <v>0</v>
      </c>
    </row>
    <row r="578" spans="1:21" x14ac:dyDescent="0.3">
      <c r="A578" s="2">
        <f>IF('Training Data'!A578="M",1,0)</f>
        <v>0</v>
      </c>
      <c r="B578" s="2">
        <f>IF('Training Data'!A578="F",1,0)</f>
        <v>1</v>
      </c>
      <c r="C578" s="2">
        <f>IF('Training Data'!B578="H",1,0)</f>
        <v>1</v>
      </c>
      <c r="D578" s="2">
        <f>IF('Training Data'!B578="A",1,0)</f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7">
        <v>0</v>
      </c>
      <c r="U578" s="5">
        <v>0</v>
      </c>
    </row>
    <row r="579" spans="1:21" x14ac:dyDescent="0.3">
      <c r="A579" s="2">
        <f>IF('Training Data'!A579="M",1,0)</f>
        <v>1</v>
      </c>
      <c r="B579" s="2">
        <f>IF('Training Data'!A579="F",1,0)</f>
        <v>0</v>
      </c>
      <c r="C579" s="2">
        <f>IF('Training Data'!B579="H",1,0)</f>
        <v>0</v>
      </c>
      <c r="D579" s="2">
        <f>IF('Training Data'!B579="A",1,0)</f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7">
        <v>0</v>
      </c>
      <c r="U579" s="5">
        <v>0</v>
      </c>
    </row>
    <row r="580" spans="1:21" x14ac:dyDescent="0.3">
      <c r="A580" s="2">
        <f>IF('Training Data'!A580="M",1,0)</f>
        <v>0</v>
      </c>
      <c r="B580" s="2">
        <f>IF('Training Data'!A580="F",1,0)</f>
        <v>1</v>
      </c>
      <c r="C580" s="2">
        <f>IF('Training Data'!B580="H",1,0)</f>
        <v>1</v>
      </c>
      <c r="D580" s="2">
        <f>IF('Training Data'!B580="A",1,0)</f>
        <v>0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7">
        <v>0</v>
      </c>
      <c r="U580" s="5">
        <v>0</v>
      </c>
    </row>
    <row r="581" spans="1:21" x14ac:dyDescent="0.3">
      <c r="A581" s="2">
        <f>IF('Training Data'!A581="M",1,0)</f>
        <v>1</v>
      </c>
      <c r="B581" s="2">
        <f>IF('Training Data'!A581="F",1,0)</f>
        <v>0</v>
      </c>
      <c r="C581" s="2">
        <f>IF('Training Data'!B581="H",1,0)</f>
        <v>1</v>
      </c>
      <c r="D581" s="2">
        <f>IF('Training Data'!B581="A",1,0)</f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7">
        <v>0</v>
      </c>
      <c r="U581" s="5">
        <v>0</v>
      </c>
    </row>
    <row r="582" spans="1:21" x14ac:dyDescent="0.3">
      <c r="A582" s="2">
        <f>IF('Training Data'!A582="M",1,0)</f>
        <v>0</v>
      </c>
      <c r="B582" s="2">
        <f>IF('Training Data'!A582="F",1,0)</f>
        <v>1</v>
      </c>
      <c r="C582" s="2">
        <f>IF('Training Data'!B582="H",1,0)</f>
        <v>0</v>
      </c>
      <c r="D582" s="2">
        <f>IF('Training Data'!B582="A",1,0)</f>
        <v>1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7">
        <v>0</v>
      </c>
      <c r="U582" s="5">
        <v>0</v>
      </c>
    </row>
    <row r="583" spans="1:21" x14ac:dyDescent="0.3">
      <c r="A583" s="2">
        <f>IF('Training Data'!A583="M",1,0)</f>
        <v>0</v>
      </c>
      <c r="B583" s="2">
        <f>IF('Training Data'!A583="F",1,0)</f>
        <v>1</v>
      </c>
      <c r="C583" s="2">
        <f>IF('Training Data'!B583="H",1,0)</f>
        <v>1</v>
      </c>
      <c r="D583" s="2">
        <f>IF('Training Data'!B583="A",1,0)</f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7">
        <v>1</v>
      </c>
      <c r="U583" s="5">
        <v>0</v>
      </c>
    </row>
    <row r="584" spans="1:21" x14ac:dyDescent="0.3">
      <c r="A584" s="2">
        <f>IF('Training Data'!A584="M",1,0)</f>
        <v>1</v>
      </c>
      <c r="B584" s="2">
        <f>IF('Training Data'!A584="F",1,0)</f>
        <v>0</v>
      </c>
      <c r="C584" s="2">
        <f>IF('Training Data'!B584="H",1,0)</f>
        <v>1</v>
      </c>
      <c r="D584" s="2">
        <f>IF('Training Data'!B584="A",1,0)</f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1</v>
      </c>
      <c r="Q584" s="2">
        <v>0</v>
      </c>
      <c r="R584" s="2">
        <v>0</v>
      </c>
      <c r="S584" s="7">
        <v>0</v>
      </c>
      <c r="U584" s="5">
        <v>0</v>
      </c>
    </row>
    <row r="585" spans="1:21" x14ac:dyDescent="0.3">
      <c r="A585" s="2">
        <f>IF('Training Data'!A585="M",1,0)</f>
        <v>0</v>
      </c>
      <c r="B585" s="2">
        <f>IF('Training Data'!A585="F",1,0)</f>
        <v>1</v>
      </c>
      <c r="C585" s="2">
        <f>IF('Training Data'!B585="H",1,0)</f>
        <v>1</v>
      </c>
      <c r="D585" s="2">
        <f>IF('Training Data'!B585="A",1,0)</f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7">
        <v>0</v>
      </c>
      <c r="U585" s="5">
        <v>0</v>
      </c>
    </row>
    <row r="586" spans="1:21" x14ac:dyDescent="0.3">
      <c r="A586" s="2">
        <f>IF('Training Data'!A586="M",1,0)</f>
        <v>0</v>
      </c>
      <c r="B586" s="2">
        <f>IF('Training Data'!A586="F",1,0)</f>
        <v>1</v>
      </c>
      <c r="C586" s="2">
        <f>IF('Training Data'!B586="H",1,0)</f>
        <v>0</v>
      </c>
      <c r="D586" s="2">
        <f>IF('Training Data'!B586="A",1,0)</f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7">
        <v>0</v>
      </c>
      <c r="U586" s="5">
        <v>0</v>
      </c>
    </row>
    <row r="587" spans="1:21" x14ac:dyDescent="0.3">
      <c r="A587" s="2">
        <f>IF('Training Data'!A587="M",1,0)</f>
        <v>0</v>
      </c>
      <c r="B587" s="2">
        <f>IF('Training Data'!A587="F",1,0)</f>
        <v>1</v>
      </c>
      <c r="C587" s="2">
        <f>IF('Training Data'!B587="H",1,0)</f>
        <v>0</v>
      </c>
      <c r="D587" s="2">
        <f>IF('Training Data'!B587="A",1,0)</f>
        <v>1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</v>
      </c>
      <c r="S587" s="7">
        <v>0</v>
      </c>
      <c r="U587" s="5">
        <v>0</v>
      </c>
    </row>
    <row r="588" spans="1:21" x14ac:dyDescent="0.3">
      <c r="A588" s="2">
        <f>IF('Training Data'!A588="M",1,0)</f>
        <v>1</v>
      </c>
      <c r="B588" s="2">
        <f>IF('Training Data'!A588="F",1,0)</f>
        <v>0</v>
      </c>
      <c r="C588" s="2">
        <f>IF('Training Data'!B588="H",1,0)</f>
        <v>1</v>
      </c>
      <c r="D588" s="2">
        <f>IF('Training Data'!B588="A",1,0)</f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7">
        <v>0</v>
      </c>
      <c r="U588" s="5">
        <v>0</v>
      </c>
    </row>
    <row r="589" spans="1:21" x14ac:dyDescent="0.3">
      <c r="A589" s="2">
        <f>IF('Training Data'!A589="M",1,0)</f>
        <v>1</v>
      </c>
      <c r="B589" s="2">
        <f>IF('Training Data'!A589="F",1,0)</f>
        <v>0</v>
      </c>
      <c r="C589" s="2">
        <f>IF('Training Data'!B589="H",1,0)</f>
        <v>1</v>
      </c>
      <c r="D589" s="2">
        <f>IF('Training Data'!B589="A",1,0)</f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7">
        <v>0</v>
      </c>
      <c r="U589" s="5">
        <v>0</v>
      </c>
    </row>
    <row r="590" spans="1:21" x14ac:dyDescent="0.3">
      <c r="A590" s="2">
        <f>IF('Training Data'!A590="M",1,0)</f>
        <v>0</v>
      </c>
      <c r="B590" s="2">
        <f>IF('Training Data'!A590="F",1,0)</f>
        <v>1</v>
      </c>
      <c r="C590" s="2">
        <f>IF('Training Data'!B590="H",1,0)</f>
        <v>1</v>
      </c>
      <c r="D590" s="2">
        <f>IF('Training Data'!B590="A",1,0)</f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7">
        <v>0</v>
      </c>
      <c r="U590" s="5">
        <v>0</v>
      </c>
    </row>
    <row r="591" spans="1:21" x14ac:dyDescent="0.3">
      <c r="A591" s="2">
        <f>IF('Training Data'!A591="M",1,0)</f>
        <v>0</v>
      </c>
      <c r="B591" s="2">
        <f>IF('Training Data'!A591="F",1,0)</f>
        <v>1</v>
      </c>
      <c r="C591" s="2">
        <f>IF('Training Data'!B591="H",1,0)</f>
        <v>0</v>
      </c>
      <c r="D591" s="2">
        <f>IF('Training Data'!B591="A",1,0)</f>
        <v>1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7">
        <v>0</v>
      </c>
      <c r="U591" s="5">
        <v>0</v>
      </c>
    </row>
    <row r="592" spans="1:21" x14ac:dyDescent="0.3">
      <c r="A592" s="2">
        <f>IF('Training Data'!A592="M",1,0)</f>
        <v>0</v>
      </c>
      <c r="B592" s="2">
        <f>IF('Training Data'!A592="F",1,0)</f>
        <v>1</v>
      </c>
      <c r="C592" s="2">
        <f>IF('Training Data'!B592="H",1,0)</f>
        <v>0</v>
      </c>
      <c r="D592" s="2">
        <f>IF('Training Data'!B592="A",1,0)</f>
        <v>1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7">
        <v>0</v>
      </c>
      <c r="U592" s="5">
        <v>0</v>
      </c>
    </row>
    <row r="593" spans="1:21" x14ac:dyDescent="0.3">
      <c r="A593" s="2">
        <f>IF('Training Data'!A593="M",1,0)</f>
        <v>0</v>
      </c>
      <c r="B593" s="2">
        <f>IF('Training Data'!A593="F",1,0)</f>
        <v>1</v>
      </c>
      <c r="C593" s="2">
        <f>IF('Training Data'!B593="H",1,0)</f>
        <v>0</v>
      </c>
      <c r="D593" s="2">
        <f>IF('Training Data'!B593="A",1,0)</f>
        <v>1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7">
        <v>0</v>
      </c>
      <c r="U593" s="5">
        <v>0</v>
      </c>
    </row>
    <row r="594" spans="1:21" x14ac:dyDescent="0.3">
      <c r="A594" s="2">
        <f>IF('Training Data'!A594="M",1,0)</f>
        <v>1</v>
      </c>
      <c r="B594" s="2">
        <f>IF('Training Data'!A594="F",1,0)</f>
        <v>0</v>
      </c>
      <c r="C594" s="2">
        <f>IF('Training Data'!B594="H",1,0)</f>
        <v>0</v>
      </c>
      <c r="D594" s="2">
        <f>IF('Training Data'!B594="A",1,0)</f>
        <v>1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7">
        <v>0</v>
      </c>
      <c r="U594" s="5">
        <v>0</v>
      </c>
    </row>
    <row r="595" spans="1:21" x14ac:dyDescent="0.3">
      <c r="A595" s="2">
        <f>IF('Training Data'!A595="M",1,0)</f>
        <v>0</v>
      </c>
      <c r="B595" s="2">
        <f>IF('Training Data'!A595="F",1,0)</f>
        <v>1</v>
      </c>
      <c r="C595" s="2">
        <f>IF('Training Data'!B595="H",1,0)</f>
        <v>1</v>
      </c>
      <c r="D595" s="2">
        <f>IF('Training Data'!B595="A",1,0)</f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7">
        <v>0</v>
      </c>
      <c r="U595" s="5">
        <v>0</v>
      </c>
    </row>
    <row r="596" spans="1:21" x14ac:dyDescent="0.3">
      <c r="A596" s="2">
        <f>IF('Training Data'!A596="M",1,0)</f>
        <v>1</v>
      </c>
      <c r="B596" s="2">
        <f>IF('Training Data'!A596="F",1,0)</f>
        <v>0</v>
      </c>
      <c r="C596" s="2">
        <f>IF('Training Data'!B596="H",1,0)</f>
        <v>1</v>
      </c>
      <c r="D596" s="2">
        <f>IF('Training Data'!B596="A",1,0)</f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7">
        <v>0</v>
      </c>
      <c r="U596" s="5">
        <v>0</v>
      </c>
    </row>
    <row r="597" spans="1:21" x14ac:dyDescent="0.3">
      <c r="A597" s="2">
        <f>IF('Training Data'!A597="M",1,0)</f>
        <v>1</v>
      </c>
      <c r="B597" s="2">
        <f>IF('Training Data'!A597="F",1,0)</f>
        <v>0</v>
      </c>
      <c r="C597" s="2">
        <f>IF('Training Data'!B597="H",1,0)</f>
        <v>1</v>
      </c>
      <c r="D597" s="2">
        <f>IF('Training Data'!B597="A",1,0)</f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7">
        <v>0</v>
      </c>
      <c r="U597" s="5">
        <v>0</v>
      </c>
    </row>
    <row r="598" spans="1:21" x14ac:dyDescent="0.3">
      <c r="A598" s="2">
        <f>IF('Training Data'!A598="M",1,0)</f>
        <v>0</v>
      </c>
      <c r="B598" s="2">
        <f>IF('Training Data'!A598="F",1,0)</f>
        <v>1</v>
      </c>
      <c r="C598" s="2">
        <f>IF('Training Data'!B598="H",1,0)</f>
        <v>1</v>
      </c>
      <c r="D598" s="2">
        <f>IF('Training Data'!B598="A",1,0)</f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7">
        <v>0</v>
      </c>
      <c r="U598" s="5">
        <v>0</v>
      </c>
    </row>
    <row r="599" spans="1:21" x14ac:dyDescent="0.3">
      <c r="A599" s="2">
        <f>IF('Training Data'!A599="M",1,0)</f>
        <v>0</v>
      </c>
      <c r="B599" s="2">
        <f>IF('Training Data'!A599="F",1,0)</f>
        <v>1</v>
      </c>
      <c r="C599" s="2">
        <f>IF('Training Data'!B599="H",1,0)</f>
        <v>0</v>
      </c>
      <c r="D599" s="2">
        <f>IF('Training Data'!B599="A",1,0)</f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7">
        <v>0</v>
      </c>
      <c r="U599" s="5">
        <v>0</v>
      </c>
    </row>
    <row r="600" spans="1:21" x14ac:dyDescent="0.3">
      <c r="A600" s="2">
        <f>IF('Training Data'!A600="M",1,0)</f>
        <v>0</v>
      </c>
      <c r="B600" s="2">
        <f>IF('Training Data'!A600="F",1,0)</f>
        <v>1</v>
      </c>
      <c r="C600" s="2">
        <f>IF('Training Data'!B600="H",1,0)</f>
        <v>1</v>
      </c>
      <c r="D600" s="2">
        <f>IF('Training Data'!B600="A",1,0)</f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7">
        <v>0</v>
      </c>
      <c r="U600" s="5">
        <v>0</v>
      </c>
    </row>
    <row r="601" spans="1:21" x14ac:dyDescent="0.3">
      <c r="A601" s="2">
        <f>IF('Training Data'!A601="M",1,0)</f>
        <v>1</v>
      </c>
      <c r="B601" s="2">
        <f>IF('Training Data'!A601="F",1,0)</f>
        <v>0</v>
      </c>
      <c r="C601" s="2">
        <f>IF('Training Data'!B601="H",1,0)</f>
        <v>0</v>
      </c>
      <c r="D601" s="2">
        <f>IF('Training Data'!B601="A",1,0)</f>
        <v>1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7">
        <v>0</v>
      </c>
      <c r="U601" s="5">
        <v>0</v>
      </c>
    </row>
    <row r="602" spans="1:21" x14ac:dyDescent="0.3">
      <c r="A602" s="2">
        <f>IF('Training Data'!A602="M",1,0)</f>
        <v>1</v>
      </c>
      <c r="B602" s="2">
        <f>IF('Training Data'!A602="F",1,0)</f>
        <v>0</v>
      </c>
      <c r="C602" s="2">
        <f>IF('Training Data'!B602="H",1,0)</f>
        <v>0</v>
      </c>
      <c r="D602" s="2">
        <f>IF('Training Data'!B602="A",1,0)</f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7">
        <v>0</v>
      </c>
      <c r="U602" s="5">
        <v>0</v>
      </c>
    </row>
    <row r="603" spans="1:21" x14ac:dyDescent="0.3">
      <c r="A603" s="2">
        <f>IF('Training Data'!A603="M",1,0)</f>
        <v>0</v>
      </c>
      <c r="B603" s="2">
        <f>IF('Training Data'!A603="F",1,0)</f>
        <v>1</v>
      </c>
      <c r="C603" s="2">
        <f>IF('Training Data'!B603="H",1,0)</f>
        <v>1</v>
      </c>
      <c r="D603" s="2">
        <f>IF('Training Data'!B603="A",1,0)</f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7">
        <v>0</v>
      </c>
      <c r="U603" s="5">
        <v>0</v>
      </c>
    </row>
    <row r="604" spans="1:21" x14ac:dyDescent="0.3">
      <c r="A604" s="2">
        <f>IF('Training Data'!A604="M",1,0)</f>
        <v>0</v>
      </c>
      <c r="B604" s="2">
        <f>IF('Training Data'!A604="F",1,0)</f>
        <v>1</v>
      </c>
      <c r="C604" s="2">
        <f>IF('Training Data'!B604="H",1,0)</f>
        <v>0</v>
      </c>
      <c r="D604" s="2">
        <f>IF('Training Data'!B604="A",1,0)</f>
        <v>1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7">
        <v>0</v>
      </c>
      <c r="U604" s="5">
        <v>0</v>
      </c>
    </row>
    <row r="605" spans="1:21" x14ac:dyDescent="0.3">
      <c r="A605" s="2">
        <f>IF('Training Data'!A605="M",1,0)</f>
        <v>1</v>
      </c>
      <c r="B605" s="2">
        <f>IF('Training Data'!A605="F",1,0)</f>
        <v>0</v>
      </c>
      <c r="C605" s="2">
        <f>IF('Training Data'!B605="H",1,0)</f>
        <v>0</v>
      </c>
      <c r="D605" s="2">
        <f>IF('Training Data'!B605="A",1,0)</f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7">
        <v>0</v>
      </c>
      <c r="U605" s="5">
        <v>0</v>
      </c>
    </row>
    <row r="606" spans="1:21" x14ac:dyDescent="0.3">
      <c r="A606" s="2">
        <f>IF('Training Data'!A606="M",1,0)</f>
        <v>0</v>
      </c>
      <c r="B606" s="2">
        <f>IF('Training Data'!A606="F",1,0)</f>
        <v>1</v>
      </c>
      <c r="C606" s="2">
        <f>IF('Training Data'!B606="H",1,0)</f>
        <v>1</v>
      </c>
      <c r="D606" s="2">
        <f>IF('Training Data'!B606="A",1,0)</f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7">
        <v>0</v>
      </c>
      <c r="U606" s="5">
        <v>0</v>
      </c>
    </row>
    <row r="607" spans="1:21" x14ac:dyDescent="0.3">
      <c r="A607" s="2">
        <f>IF('Training Data'!A607="M",1,0)</f>
        <v>1</v>
      </c>
      <c r="B607" s="2">
        <f>IF('Training Data'!A607="F",1,0)</f>
        <v>0</v>
      </c>
      <c r="C607" s="2">
        <f>IF('Training Data'!B607="H",1,0)</f>
        <v>0</v>
      </c>
      <c r="D607" s="2">
        <f>IF('Training Data'!B607="A",1,0)</f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7">
        <v>0</v>
      </c>
      <c r="U607" s="5">
        <v>0</v>
      </c>
    </row>
    <row r="608" spans="1:21" x14ac:dyDescent="0.3">
      <c r="A608" s="2">
        <f>IF('Training Data'!A608="M",1,0)</f>
        <v>1</v>
      </c>
      <c r="B608" s="2">
        <f>IF('Training Data'!A608="F",1,0)</f>
        <v>0</v>
      </c>
      <c r="C608" s="2">
        <f>IF('Training Data'!B608="H",1,0)</f>
        <v>1</v>
      </c>
      <c r="D608" s="2">
        <f>IF('Training Data'!B608="A",1,0)</f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7">
        <v>0</v>
      </c>
      <c r="U608" s="5">
        <v>0</v>
      </c>
    </row>
    <row r="609" spans="1:21" x14ac:dyDescent="0.3">
      <c r="A609" s="2">
        <f>IF('Training Data'!A609="M",1,0)</f>
        <v>1</v>
      </c>
      <c r="B609" s="2">
        <f>IF('Training Data'!A609="F",1,0)</f>
        <v>0</v>
      </c>
      <c r="C609" s="2">
        <f>IF('Training Data'!B609="H",1,0)</f>
        <v>0</v>
      </c>
      <c r="D609" s="2">
        <f>IF('Training Data'!B609="A",1,0)</f>
        <v>1</v>
      </c>
      <c r="E609" s="2">
        <v>0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7">
        <v>0</v>
      </c>
      <c r="U609" s="5">
        <v>0</v>
      </c>
    </row>
    <row r="610" spans="1:21" x14ac:dyDescent="0.3">
      <c r="A610" s="2">
        <f>IF('Training Data'!A610="M",1,0)</f>
        <v>0</v>
      </c>
      <c r="B610" s="2">
        <f>IF('Training Data'!A610="F",1,0)</f>
        <v>1</v>
      </c>
      <c r="C610" s="2">
        <f>IF('Training Data'!B610="H",1,0)</f>
        <v>1</v>
      </c>
      <c r="D610" s="2">
        <f>IF('Training Data'!B610="A",1,0)</f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7">
        <v>0</v>
      </c>
      <c r="U610" s="5">
        <v>0</v>
      </c>
    </row>
    <row r="611" spans="1:21" x14ac:dyDescent="0.3">
      <c r="A611" s="2">
        <f>IF('Training Data'!A611="M",1,0)</f>
        <v>1</v>
      </c>
      <c r="B611" s="2">
        <f>IF('Training Data'!A611="F",1,0)</f>
        <v>0</v>
      </c>
      <c r="C611" s="2">
        <f>IF('Training Data'!B611="H",1,0)</f>
        <v>1</v>
      </c>
      <c r="D611" s="2">
        <f>IF('Training Data'!B611="A",1,0)</f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7">
        <v>0</v>
      </c>
      <c r="U611" s="5">
        <v>0</v>
      </c>
    </row>
    <row r="612" spans="1:21" x14ac:dyDescent="0.3">
      <c r="A612" s="2">
        <f>IF('Training Data'!A612="M",1,0)</f>
        <v>1</v>
      </c>
      <c r="B612" s="2">
        <f>IF('Training Data'!A612="F",1,0)</f>
        <v>0</v>
      </c>
      <c r="C612" s="2">
        <f>IF('Training Data'!B612="H",1,0)</f>
        <v>0</v>
      </c>
      <c r="D612" s="2">
        <f>IF('Training Data'!B612="A",1,0)</f>
        <v>1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7">
        <v>0</v>
      </c>
      <c r="U612" s="5">
        <v>0</v>
      </c>
    </row>
    <row r="613" spans="1:21" x14ac:dyDescent="0.3">
      <c r="A613" s="2">
        <f>IF('Training Data'!A613="M",1,0)</f>
        <v>0</v>
      </c>
      <c r="B613" s="2">
        <f>IF('Training Data'!A613="F",1,0)</f>
        <v>1</v>
      </c>
      <c r="C613" s="2">
        <f>IF('Training Data'!B613="H",1,0)</f>
        <v>1</v>
      </c>
      <c r="D613" s="2">
        <f>IF('Training Data'!B613="A",1,0)</f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7">
        <v>0</v>
      </c>
      <c r="U613" s="5">
        <v>0</v>
      </c>
    </row>
    <row r="614" spans="1:21" x14ac:dyDescent="0.3">
      <c r="A614" s="2">
        <f>IF('Training Data'!A614="M",1,0)</f>
        <v>0</v>
      </c>
      <c r="B614" s="2">
        <f>IF('Training Data'!A614="F",1,0)</f>
        <v>1</v>
      </c>
      <c r="C614" s="2">
        <f>IF('Training Data'!B614="H",1,0)</f>
        <v>0</v>
      </c>
      <c r="D614" s="2">
        <f>IF('Training Data'!B614="A",1,0)</f>
        <v>1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7">
        <v>0</v>
      </c>
      <c r="U614" s="5">
        <v>0</v>
      </c>
    </row>
    <row r="615" spans="1:21" x14ac:dyDescent="0.3">
      <c r="A615" s="2">
        <f>IF('Training Data'!A615="M",1,0)</f>
        <v>1</v>
      </c>
      <c r="B615" s="2">
        <f>IF('Training Data'!A615="F",1,0)</f>
        <v>0</v>
      </c>
      <c r="C615" s="2">
        <f>IF('Training Data'!B615="H",1,0)</f>
        <v>1</v>
      </c>
      <c r="D615" s="2">
        <f>IF('Training Data'!B615="A",1,0)</f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7">
        <v>0</v>
      </c>
      <c r="U615" s="5">
        <v>0</v>
      </c>
    </row>
    <row r="616" spans="1:21" x14ac:dyDescent="0.3">
      <c r="A616" s="2">
        <f>IF('Training Data'!A616="M",1,0)</f>
        <v>1</v>
      </c>
      <c r="B616" s="2">
        <f>IF('Training Data'!A616="F",1,0)</f>
        <v>0</v>
      </c>
      <c r="C616" s="2">
        <f>IF('Training Data'!B616="H",1,0)</f>
        <v>0</v>
      </c>
      <c r="D616" s="2">
        <f>IF('Training Data'!B616="A",1,0)</f>
        <v>0</v>
      </c>
      <c r="E616" s="2">
        <v>0</v>
      </c>
      <c r="F616" s="2">
        <v>1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7">
        <v>0</v>
      </c>
      <c r="U616" s="5">
        <v>0</v>
      </c>
    </row>
    <row r="617" spans="1:21" x14ac:dyDescent="0.3">
      <c r="A617" s="2">
        <f>IF('Training Data'!A617="M",1,0)</f>
        <v>0</v>
      </c>
      <c r="B617" s="2">
        <f>IF('Training Data'!A617="F",1,0)</f>
        <v>1</v>
      </c>
      <c r="C617" s="2">
        <f>IF('Training Data'!B617="H",1,0)</f>
        <v>0</v>
      </c>
      <c r="D617" s="2">
        <f>IF('Training Data'!B617="A",1,0)</f>
        <v>1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7">
        <v>0</v>
      </c>
      <c r="U617" s="5">
        <v>0</v>
      </c>
    </row>
    <row r="618" spans="1:21" x14ac:dyDescent="0.3">
      <c r="A618" s="2">
        <f>IF('Training Data'!A618="M",1,0)</f>
        <v>0</v>
      </c>
      <c r="B618" s="2">
        <f>IF('Training Data'!A618="F",1,0)</f>
        <v>1</v>
      </c>
      <c r="C618" s="2">
        <f>IF('Training Data'!B618="H",1,0)</f>
        <v>0</v>
      </c>
      <c r="D618" s="2">
        <f>IF('Training Data'!B618="A",1,0)</f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7">
        <v>0</v>
      </c>
      <c r="U618" s="5">
        <v>0</v>
      </c>
    </row>
    <row r="619" spans="1:21" x14ac:dyDescent="0.3">
      <c r="A619" s="2">
        <f>IF('Training Data'!A619="M",1,0)</f>
        <v>1</v>
      </c>
      <c r="B619" s="2">
        <f>IF('Training Data'!A619="F",1,0)</f>
        <v>0</v>
      </c>
      <c r="C619" s="2">
        <f>IF('Training Data'!B619="H",1,0)</f>
        <v>0</v>
      </c>
      <c r="D619" s="2">
        <f>IF('Training Data'!B619="A",1,0)</f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7">
        <v>0</v>
      </c>
      <c r="U619" s="5">
        <v>0</v>
      </c>
    </row>
    <row r="620" spans="1:21" x14ac:dyDescent="0.3">
      <c r="A620" s="2">
        <f>IF('Training Data'!A620="M",1,0)</f>
        <v>0</v>
      </c>
      <c r="B620" s="2">
        <f>IF('Training Data'!A620="F",1,0)</f>
        <v>1</v>
      </c>
      <c r="C620" s="2">
        <f>IF('Training Data'!B620="H",1,0)</f>
        <v>1</v>
      </c>
      <c r="D620" s="2">
        <f>IF('Training Data'!B620="A",1,0)</f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7">
        <v>0</v>
      </c>
      <c r="U620" s="5">
        <v>0</v>
      </c>
    </row>
    <row r="621" spans="1:21" x14ac:dyDescent="0.3">
      <c r="A621" s="2">
        <f>IF('Training Data'!A621="M",1,0)</f>
        <v>1</v>
      </c>
      <c r="B621" s="2">
        <f>IF('Training Data'!A621="F",1,0)</f>
        <v>0</v>
      </c>
      <c r="C621" s="2">
        <f>IF('Training Data'!B621="H",1,0)</f>
        <v>1</v>
      </c>
      <c r="D621" s="2">
        <f>IF('Training Data'!B621="A",1,0)</f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7">
        <v>0</v>
      </c>
      <c r="U621" s="5">
        <v>0</v>
      </c>
    </row>
    <row r="622" spans="1:21" x14ac:dyDescent="0.3">
      <c r="A622" s="2">
        <f>IF('Training Data'!A622="M",1,0)</f>
        <v>0</v>
      </c>
      <c r="B622" s="2">
        <f>IF('Training Data'!A622="F",1,0)</f>
        <v>1</v>
      </c>
      <c r="C622" s="2">
        <f>IF('Training Data'!B622="H",1,0)</f>
        <v>1</v>
      </c>
      <c r="D622" s="2">
        <f>IF('Training Data'!B622="A",1,0)</f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7">
        <v>0</v>
      </c>
      <c r="U622" s="5">
        <v>0</v>
      </c>
    </row>
    <row r="623" spans="1:21" x14ac:dyDescent="0.3">
      <c r="A623" s="2">
        <f>IF('Training Data'!A623="M",1,0)</f>
        <v>0</v>
      </c>
      <c r="B623" s="2">
        <f>IF('Training Data'!A623="F",1,0)</f>
        <v>1</v>
      </c>
      <c r="C623" s="2">
        <f>IF('Training Data'!B623="H",1,0)</f>
        <v>0</v>
      </c>
      <c r="D623" s="2">
        <f>IF('Training Data'!B623="A",1,0)</f>
        <v>1</v>
      </c>
      <c r="E623" s="2">
        <v>0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7">
        <v>0</v>
      </c>
      <c r="U623" s="5">
        <v>0</v>
      </c>
    </row>
    <row r="624" spans="1:21" x14ac:dyDescent="0.3">
      <c r="A624" s="2">
        <f>IF('Training Data'!A624="M",1,0)</f>
        <v>0</v>
      </c>
      <c r="B624" s="2">
        <f>IF('Training Data'!A624="F",1,0)</f>
        <v>1</v>
      </c>
      <c r="C624" s="2">
        <f>IF('Training Data'!B624="H",1,0)</f>
        <v>0</v>
      </c>
      <c r="D624" s="2">
        <f>IF('Training Data'!B624="A",1,0)</f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7">
        <v>0</v>
      </c>
      <c r="U624" s="5">
        <v>0</v>
      </c>
    </row>
    <row r="625" spans="1:21" x14ac:dyDescent="0.3">
      <c r="A625" s="2">
        <f>IF('Training Data'!A625="M",1,0)</f>
        <v>1</v>
      </c>
      <c r="B625" s="2">
        <f>IF('Training Data'!A625="F",1,0)</f>
        <v>0</v>
      </c>
      <c r="C625" s="2">
        <f>IF('Training Data'!B625="H",1,0)</f>
        <v>0</v>
      </c>
      <c r="D625" s="2">
        <f>IF('Training Data'!B625="A",1,0)</f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7">
        <v>0</v>
      </c>
      <c r="U625" s="5">
        <v>0</v>
      </c>
    </row>
    <row r="626" spans="1:21" x14ac:dyDescent="0.3">
      <c r="A626" s="2">
        <f>IF('Training Data'!A626="M",1,0)</f>
        <v>0</v>
      </c>
      <c r="B626" s="2">
        <f>IF('Training Data'!A626="F",1,0)</f>
        <v>1</v>
      </c>
      <c r="C626" s="2">
        <f>IF('Training Data'!B626="H",1,0)</f>
        <v>0</v>
      </c>
      <c r="D626" s="2">
        <f>IF('Training Data'!B626="A",1,0)</f>
        <v>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7">
        <v>0</v>
      </c>
      <c r="U626" s="5">
        <v>0</v>
      </c>
    </row>
    <row r="627" spans="1:21" x14ac:dyDescent="0.3">
      <c r="A627" s="2">
        <f>IF('Training Data'!A627="M",1,0)</f>
        <v>1</v>
      </c>
      <c r="B627" s="2">
        <f>IF('Training Data'!A627="F",1,0)</f>
        <v>0</v>
      </c>
      <c r="C627" s="2">
        <f>IF('Training Data'!B627="H",1,0)</f>
        <v>0</v>
      </c>
      <c r="D627" s="2">
        <f>IF('Training Data'!B627="A",1,0)</f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7">
        <v>0</v>
      </c>
      <c r="U627" s="5">
        <v>0</v>
      </c>
    </row>
    <row r="628" spans="1:21" x14ac:dyDescent="0.3">
      <c r="A628" s="2">
        <f>IF('Training Data'!A628="M",1,0)</f>
        <v>0</v>
      </c>
      <c r="B628" s="2">
        <f>IF('Training Data'!A628="F",1,0)</f>
        <v>1</v>
      </c>
      <c r="C628" s="2">
        <f>IF('Training Data'!B628="H",1,0)</f>
        <v>0</v>
      </c>
      <c r="D628" s="2">
        <f>IF('Training Data'!B628="A",1,0)</f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7">
        <v>0</v>
      </c>
      <c r="U628" s="5">
        <v>0</v>
      </c>
    </row>
    <row r="629" spans="1:21" x14ac:dyDescent="0.3">
      <c r="A629" s="2">
        <f>IF('Training Data'!A629="M",1,0)</f>
        <v>1</v>
      </c>
      <c r="B629" s="2">
        <f>IF('Training Data'!A629="F",1,0)</f>
        <v>0</v>
      </c>
      <c r="C629" s="2">
        <f>IF('Training Data'!B629="H",1,0)</f>
        <v>0</v>
      </c>
      <c r="D629" s="2">
        <f>IF('Training Data'!B629="A",1,0)</f>
        <v>1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7">
        <v>0</v>
      </c>
      <c r="U629" s="5">
        <v>0</v>
      </c>
    </row>
    <row r="630" spans="1:21" x14ac:dyDescent="0.3">
      <c r="A630" s="2">
        <f>IF('Training Data'!A630="M",1,0)</f>
        <v>1</v>
      </c>
      <c r="B630" s="2">
        <f>IF('Training Data'!A630="F",1,0)</f>
        <v>0</v>
      </c>
      <c r="C630" s="2">
        <f>IF('Training Data'!B630="H",1,0)</f>
        <v>0</v>
      </c>
      <c r="D630" s="2">
        <f>IF('Training Data'!B630="A",1,0)</f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7">
        <v>0</v>
      </c>
      <c r="U630" s="5">
        <v>0</v>
      </c>
    </row>
    <row r="631" spans="1:21" x14ac:dyDescent="0.3">
      <c r="A631" s="2">
        <f>IF('Training Data'!A631="M",1,0)</f>
        <v>0</v>
      </c>
      <c r="B631" s="2">
        <f>IF('Training Data'!A631="F",1,0)</f>
        <v>1</v>
      </c>
      <c r="C631" s="2">
        <f>IF('Training Data'!B631="H",1,0)</f>
        <v>0</v>
      </c>
      <c r="D631" s="2">
        <f>IF('Training Data'!B631="A",1,0)</f>
        <v>1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7">
        <v>0</v>
      </c>
      <c r="U631" s="5">
        <v>0</v>
      </c>
    </row>
    <row r="632" spans="1:21" x14ac:dyDescent="0.3">
      <c r="A632" s="2">
        <f>IF('Training Data'!A632="M",1,0)</f>
        <v>1</v>
      </c>
      <c r="B632" s="2">
        <f>IF('Training Data'!A632="F",1,0)</f>
        <v>0</v>
      </c>
      <c r="C632" s="2">
        <f>IF('Training Data'!B632="H",1,0)</f>
        <v>0</v>
      </c>
      <c r="D632" s="2">
        <f>IF('Training Data'!B632="A",1,0)</f>
        <v>1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7">
        <v>0</v>
      </c>
      <c r="U632" s="5">
        <v>0</v>
      </c>
    </row>
    <row r="633" spans="1:21" x14ac:dyDescent="0.3">
      <c r="A633" s="2">
        <f>IF('Training Data'!A633="M",1,0)</f>
        <v>1</v>
      </c>
      <c r="B633" s="2">
        <f>IF('Training Data'!A633="F",1,0)</f>
        <v>0</v>
      </c>
      <c r="C633" s="2">
        <f>IF('Training Data'!B633="H",1,0)</f>
        <v>1</v>
      </c>
      <c r="D633" s="2">
        <f>IF('Training Data'!B633="A",1,0)</f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7">
        <v>0</v>
      </c>
      <c r="U633" s="5">
        <v>0</v>
      </c>
    </row>
    <row r="634" spans="1:21" x14ac:dyDescent="0.3">
      <c r="A634" s="2">
        <f>IF('Training Data'!A634="M",1,0)</f>
        <v>1</v>
      </c>
      <c r="B634" s="2">
        <f>IF('Training Data'!A634="F",1,0)</f>
        <v>0</v>
      </c>
      <c r="C634" s="2">
        <f>IF('Training Data'!B634="H",1,0)</f>
        <v>1</v>
      </c>
      <c r="D634" s="2">
        <f>IF('Training Data'!B634="A",1,0)</f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7">
        <v>0</v>
      </c>
      <c r="U634" s="5">
        <v>0</v>
      </c>
    </row>
    <row r="635" spans="1:21" x14ac:dyDescent="0.3">
      <c r="A635" s="2">
        <f>IF('Training Data'!A635="M",1,0)</f>
        <v>1</v>
      </c>
      <c r="B635" s="2">
        <f>IF('Training Data'!A635="F",1,0)</f>
        <v>0</v>
      </c>
      <c r="C635" s="2">
        <f>IF('Training Data'!B635="H",1,0)</f>
        <v>1</v>
      </c>
      <c r="D635" s="2">
        <f>IF('Training Data'!B635="A",1,0)</f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7">
        <v>0</v>
      </c>
      <c r="U635" s="5">
        <v>0</v>
      </c>
    </row>
    <row r="636" spans="1:21" x14ac:dyDescent="0.3">
      <c r="A636" s="2">
        <f>IF('Training Data'!A636="M",1,0)</f>
        <v>1</v>
      </c>
      <c r="B636" s="2">
        <f>IF('Training Data'!A636="F",1,0)</f>
        <v>0</v>
      </c>
      <c r="C636" s="2">
        <f>IF('Training Data'!B636="H",1,0)</f>
        <v>0</v>
      </c>
      <c r="D636" s="2">
        <f>IF('Training Data'!B636="A",1,0)</f>
        <v>1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7">
        <v>0</v>
      </c>
      <c r="U636" s="5">
        <v>0</v>
      </c>
    </row>
    <row r="637" spans="1:21" x14ac:dyDescent="0.3">
      <c r="A637" s="2">
        <f>IF('Training Data'!A637="M",1,0)</f>
        <v>0</v>
      </c>
      <c r="B637" s="2">
        <f>IF('Training Data'!A637="F",1,0)</f>
        <v>1</v>
      </c>
      <c r="C637" s="2">
        <f>IF('Training Data'!B637="H",1,0)</f>
        <v>1</v>
      </c>
      <c r="D637" s="2">
        <f>IF('Training Data'!B637="A",1,0)</f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7">
        <v>0</v>
      </c>
      <c r="U637" s="5">
        <v>0</v>
      </c>
    </row>
    <row r="638" spans="1:21" x14ac:dyDescent="0.3">
      <c r="A638" s="2">
        <f>IF('Training Data'!A638="M",1,0)</f>
        <v>1</v>
      </c>
      <c r="B638" s="2">
        <f>IF('Training Data'!A638="F",1,0)</f>
        <v>0</v>
      </c>
      <c r="C638" s="2">
        <f>IF('Training Data'!B638="H",1,0)</f>
        <v>1</v>
      </c>
      <c r="D638" s="2">
        <f>IF('Training Data'!B638="A",1,0)</f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7">
        <v>0</v>
      </c>
      <c r="U638" s="5">
        <v>0</v>
      </c>
    </row>
    <row r="639" spans="1:21" x14ac:dyDescent="0.3">
      <c r="A639" s="2">
        <f>IF('Training Data'!A639="M",1,0)</f>
        <v>1</v>
      </c>
      <c r="B639" s="2">
        <f>IF('Training Data'!A639="F",1,0)</f>
        <v>0</v>
      </c>
      <c r="C639" s="2">
        <f>IF('Training Data'!B639="H",1,0)</f>
        <v>1</v>
      </c>
      <c r="D639" s="2">
        <f>IF('Training Data'!B639="A",1,0)</f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7">
        <v>0</v>
      </c>
      <c r="U639" s="5">
        <v>0</v>
      </c>
    </row>
    <row r="640" spans="1:21" x14ac:dyDescent="0.3">
      <c r="A640" s="2">
        <f>IF('Training Data'!A640="M",1,0)</f>
        <v>1</v>
      </c>
      <c r="B640" s="2">
        <f>IF('Training Data'!A640="F",1,0)</f>
        <v>0</v>
      </c>
      <c r="C640" s="2">
        <f>IF('Training Data'!B640="H",1,0)</f>
        <v>1</v>
      </c>
      <c r="D640" s="2">
        <f>IF('Training Data'!B640="A",1,0)</f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7">
        <v>0</v>
      </c>
      <c r="U640" s="5">
        <v>0</v>
      </c>
    </row>
    <row r="641" spans="1:21" x14ac:dyDescent="0.3">
      <c r="A641" s="2">
        <f>IF('Training Data'!A641="M",1,0)</f>
        <v>0</v>
      </c>
      <c r="B641" s="2">
        <f>IF('Training Data'!A641="F",1,0)</f>
        <v>1</v>
      </c>
      <c r="C641" s="2">
        <f>IF('Training Data'!B641="H",1,0)</f>
        <v>0</v>
      </c>
      <c r="D641" s="2">
        <f>IF('Training Data'!B641="A",1,0)</f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7">
        <v>0</v>
      </c>
      <c r="U641" s="5">
        <v>0</v>
      </c>
    </row>
    <row r="642" spans="1:21" x14ac:dyDescent="0.3">
      <c r="A642" s="2">
        <f>IF('Training Data'!A642="M",1,0)</f>
        <v>0</v>
      </c>
      <c r="B642" s="2">
        <f>IF('Training Data'!A642="F",1,0)</f>
        <v>1</v>
      </c>
      <c r="C642" s="2">
        <f>IF('Training Data'!B642="H",1,0)</f>
        <v>1</v>
      </c>
      <c r="D642" s="2">
        <f>IF('Training Data'!B642="A",1,0)</f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7">
        <v>0</v>
      </c>
      <c r="U642" s="5">
        <v>0</v>
      </c>
    </row>
    <row r="643" spans="1:21" x14ac:dyDescent="0.3">
      <c r="A643" s="2">
        <f>IF('Training Data'!A643="M",1,0)</f>
        <v>1</v>
      </c>
      <c r="B643" s="2">
        <f>IF('Training Data'!A643="F",1,0)</f>
        <v>0</v>
      </c>
      <c r="C643" s="2">
        <f>IF('Training Data'!B643="H",1,0)</f>
        <v>0</v>
      </c>
      <c r="D643" s="2">
        <f>IF('Training Data'!B643="A",1,0)</f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7">
        <v>0</v>
      </c>
      <c r="U643" s="5">
        <v>0</v>
      </c>
    </row>
    <row r="644" spans="1:21" x14ac:dyDescent="0.3">
      <c r="A644" s="2">
        <f>IF('Training Data'!A644="M",1,0)</f>
        <v>1</v>
      </c>
      <c r="B644" s="2">
        <f>IF('Training Data'!A644="F",1,0)</f>
        <v>0</v>
      </c>
      <c r="C644" s="2">
        <f>IF('Training Data'!B644="H",1,0)</f>
        <v>0</v>
      </c>
      <c r="D644" s="2">
        <f>IF('Training Data'!B644="A",1,0)</f>
        <v>1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7">
        <v>0</v>
      </c>
      <c r="U644" s="5">
        <v>0</v>
      </c>
    </row>
    <row r="645" spans="1:21" x14ac:dyDescent="0.3">
      <c r="A645" s="2">
        <f>IF('Training Data'!A645="M",1,0)</f>
        <v>0</v>
      </c>
      <c r="B645" s="2">
        <f>IF('Training Data'!A645="F",1,0)</f>
        <v>1</v>
      </c>
      <c r="C645" s="2">
        <f>IF('Training Data'!B645="H",1,0)</f>
        <v>1</v>
      </c>
      <c r="D645" s="2">
        <f>IF('Training Data'!B645="A",1,0)</f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7">
        <v>0</v>
      </c>
      <c r="U645" s="5">
        <v>0</v>
      </c>
    </row>
    <row r="646" spans="1:21" x14ac:dyDescent="0.3">
      <c r="A646" s="2">
        <f>IF('Training Data'!A646="M",1,0)</f>
        <v>0</v>
      </c>
      <c r="B646" s="2">
        <f>IF('Training Data'!A646="F",1,0)</f>
        <v>1</v>
      </c>
      <c r="C646" s="2">
        <f>IF('Training Data'!B646="H",1,0)</f>
        <v>1</v>
      </c>
      <c r="D646" s="2">
        <f>IF('Training Data'!B646="A",1,0)</f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7">
        <v>0</v>
      </c>
      <c r="U646" s="5">
        <v>0</v>
      </c>
    </row>
    <row r="647" spans="1:21" x14ac:dyDescent="0.3">
      <c r="A647" s="2">
        <f>IF('Training Data'!A647="M",1,0)</f>
        <v>1</v>
      </c>
      <c r="B647" s="2">
        <f>IF('Training Data'!A647="F",1,0)</f>
        <v>0</v>
      </c>
      <c r="C647" s="2">
        <f>IF('Training Data'!B647="H",1,0)</f>
        <v>0</v>
      </c>
      <c r="D647" s="2">
        <f>IF('Training Data'!B647="A",1,0)</f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7">
        <v>0</v>
      </c>
      <c r="U647" s="5">
        <v>0</v>
      </c>
    </row>
    <row r="648" spans="1:21" x14ac:dyDescent="0.3">
      <c r="A648" s="2">
        <f>IF('Training Data'!A648="M",1,0)</f>
        <v>1</v>
      </c>
      <c r="B648" s="2">
        <f>IF('Training Data'!A648="F",1,0)</f>
        <v>0</v>
      </c>
      <c r="C648" s="2">
        <f>IF('Training Data'!B648="H",1,0)</f>
        <v>1</v>
      </c>
      <c r="D648" s="2">
        <f>IF('Training Data'!B648="A",1,0)</f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7">
        <v>0</v>
      </c>
      <c r="U648" s="5">
        <v>0</v>
      </c>
    </row>
    <row r="649" spans="1:21" x14ac:dyDescent="0.3">
      <c r="A649" s="2">
        <f>IF('Training Data'!A649="M",1,0)</f>
        <v>1</v>
      </c>
      <c r="B649" s="2">
        <f>IF('Training Data'!A649="F",1,0)</f>
        <v>0</v>
      </c>
      <c r="C649" s="2">
        <f>IF('Training Data'!B649="H",1,0)</f>
        <v>1</v>
      </c>
      <c r="D649" s="2">
        <f>IF('Training Data'!B649="A",1,0)</f>
        <v>0</v>
      </c>
      <c r="E649" s="2">
        <v>0</v>
      </c>
      <c r="F649" s="2">
        <v>0</v>
      </c>
      <c r="G649" s="2">
        <v>1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7">
        <v>0</v>
      </c>
      <c r="U649" s="5">
        <v>0</v>
      </c>
    </row>
    <row r="650" spans="1:21" x14ac:dyDescent="0.3">
      <c r="A650" s="2">
        <f>IF('Training Data'!A650="M",1,0)</f>
        <v>1</v>
      </c>
      <c r="B650" s="2">
        <f>IF('Training Data'!A650="F",1,0)</f>
        <v>0</v>
      </c>
      <c r="C650" s="2">
        <f>IF('Training Data'!B650="H",1,0)</f>
        <v>1</v>
      </c>
      <c r="D650" s="2">
        <f>IF('Training Data'!B650="A",1,0)</f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7">
        <v>0</v>
      </c>
      <c r="U650" s="5">
        <v>0</v>
      </c>
    </row>
    <row r="651" spans="1:21" x14ac:dyDescent="0.3">
      <c r="A651" s="2">
        <f>IF('Training Data'!A651="M",1,0)</f>
        <v>1</v>
      </c>
      <c r="B651" s="2">
        <f>IF('Training Data'!A651="F",1,0)</f>
        <v>0</v>
      </c>
      <c r="C651" s="2">
        <f>IF('Training Data'!B651="H",1,0)</f>
        <v>0</v>
      </c>
      <c r="D651" s="2">
        <f>IF('Training Data'!B651="A",1,0)</f>
        <v>1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7">
        <v>0</v>
      </c>
      <c r="U651" s="5">
        <v>0</v>
      </c>
    </row>
    <row r="652" spans="1:21" x14ac:dyDescent="0.3">
      <c r="A652" s="2">
        <f>IF('Training Data'!A652="M",1,0)</f>
        <v>0</v>
      </c>
      <c r="B652" s="2">
        <f>IF('Training Data'!A652="F",1,0)</f>
        <v>1</v>
      </c>
      <c r="C652" s="2">
        <f>IF('Training Data'!B652="H",1,0)</f>
        <v>0</v>
      </c>
      <c r="D652" s="2">
        <f>IF('Training Data'!B652="A",1,0)</f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7">
        <v>0</v>
      </c>
      <c r="U652" s="5">
        <v>0</v>
      </c>
    </row>
    <row r="653" spans="1:21" x14ac:dyDescent="0.3">
      <c r="A653" s="2">
        <f>IF('Training Data'!A653="M",1,0)</f>
        <v>0</v>
      </c>
      <c r="B653" s="2">
        <f>IF('Training Data'!A653="F",1,0)</f>
        <v>1</v>
      </c>
      <c r="C653" s="2">
        <f>IF('Training Data'!B653="H",1,0)</f>
        <v>1</v>
      </c>
      <c r="D653" s="2">
        <f>IF('Training Data'!B653="A",1,0)</f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7">
        <v>0</v>
      </c>
      <c r="U653" s="5">
        <v>0</v>
      </c>
    </row>
    <row r="654" spans="1:21" x14ac:dyDescent="0.3">
      <c r="A654" s="2">
        <f>IF('Training Data'!A654="M",1,0)</f>
        <v>1</v>
      </c>
      <c r="B654" s="2">
        <f>IF('Training Data'!A654="F",1,0)</f>
        <v>0</v>
      </c>
      <c r="C654" s="2">
        <f>IF('Training Data'!B654="H",1,0)</f>
        <v>0</v>
      </c>
      <c r="D654" s="2">
        <f>IF('Training Data'!B654="A",1,0)</f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</v>
      </c>
      <c r="S654" s="7">
        <v>0</v>
      </c>
      <c r="U654" s="5">
        <v>0</v>
      </c>
    </row>
    <row r="655" spans="1:21" x14ac:dyDescent="0.3">
      <c r="A655" s="2">
        <f>IF('Training Data'!A655="M",1,0)</f>
        <v>0</v>
      </c>
      <c r="B655" s="2">
        <f>IF('Training Data'!A655="F",1,0)</f>
        <v>1</v>
      </c>
      <c r="C655" s="2">
        <f>IF('Training Data'!B655="H",1,0)</f>
        <v>1</v>
      </c>
      <c r="D655" s="2">
        <f>IF('Training Data'!B655="A",1,0)</f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7">
        <v>0</v>
      </c>
      <c r="U655" s="5">
        <v>0</v>
      </c>
    </row>
    <row r="656" spans="1:21" x14ac:dyDescent="0.3">
      <c r="A656" s="2">
        <f>IF('Training Data'!A656="M",1,0)</f>
        <v>0</v>
      </c>
      <c r="B656" s="2">
        <f>IF('Training Data'!A656="F",1,0)</f>
        <v>1</v>
      </c>
      <c r="C656" s="2">
        <f>IF('Training Data'!B656="H",1,0)</f>
        <v>0</v>
      </c>
      <c r="D656" s="2">
        <f>IF('Training Data'!B656="A",1,0)</f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0</v>
      </c>
      <c r="R656" s="2">
        <v>1</v>
      </c>
      <c r="S656" s="7">
        <v>0</v>
      </c>
      <c r="U656" s="5">
        <v>0</v>
      </c>
    </row>
    <row r="657" spans="1:21" x14ac:dyDescent="0.3">
      <c r="A657" s="2">
        <f>IF('Training Data'!A657="M",1,0)</f>
        <v>0</v>
      </c>
      <c r="B657" s="2">
        <f>IF('Training Data'!A657="F",1,0)</f>
        <v>1</v>
      </c>
      <c r="C657" s="2">
        <f>IF('Training Data'!B657="H",1,0)</f>
        <v>1</v>
      </c>
      <c r="D657" s="2">
        <f>IF('Training Data'!B657="A",1,0)</f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7">
        <v>0</v>
      </c>
      <c r="U657" s="5">
        <v>0</v>
      </c>
    </row>
    <row r="658" spans="1:21" x14ac:dyDescent="0.3">
      <c r="A658" s="2">
        <f>IF('Training Data'!A658="M",1,0)</f>
        <v>1</v>
      </c>
      <c r="B658" s="2">
        <f>IF('Training Data'!A658="F",1,0)</f>
        <v>0</v>
      </c>
      <c r="C658" s="2">
        <f>IF('Training Data'!B658="H",1,0)</f>
        <v>1</v>
      </c>
      <c r="D658" s="2">
        <f>IF('Training Data'!B658="A",1,0)</f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7">
        <v>0</v>
      </c>
      <c r="U658" s="5">
        <v>0</v>
      </c>
    </row>
    <row r="659" spans="1:21" x14ac:dyDescent="0.3">
      <c r="A659" s="2">
        <f>IF('Training Data'!A659="M",1,0)</f>
        <v>0</v>
      </c>
      <c r="B659" s="2">
        <f>IF('Training Data'!A659="F",1,0)</f>
        <v>1</v>
      </c>
      <c r="C659" s="2">
        <f>IF('Training Data'!B659="H",1,0)</f>
        <v>1</v>
      </c>
      <c r="D659" s="2">
        <f>IF('Training Data'!B659="A",1,0)</f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7">
        <v>0</v>
      </c>
      <c r="U659" s="5">
        <v>0</v>
      </c>
    </row>
    <row r="660" spans="1:21" x14ac:dyDescent="0.3">
      <c r="A660" s="2">
        <f>IF('Training Data'!A660="M",1,0)</f>
        <v>1</v>
      </c>
      <c r="B660" s="2">
        <f>IF('Training Data'!A660="F",1,0)</f>
        <v>0</v>
      </c>
      <c r="C660" s="2">
        <f>IF('Training Data'!B660="H",1,0)</f>
        <v>1</v>
      </c>
      <c r="D660" s="2">
        <f>IF('Training Data'!B660="A",1,0)</f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7">
        <v>0</v>
      </c>
      <c r="U660" s="5">
        <v>0</v>
      </c>
    </row>
    <row r="661" spans="1:21" x14ac:dyDescent="0.3">
      <c r="A661" s="2">
        <f>IF('Training Data'!A661="M",1,0)</f>
        <v>1</v>
      </c>
      <c r="B661" s="2">
        <f>IF('Training Data'!A661="F",1,0)</f>
        <v>0</v>
      </c>
      <c r="C661" s="2">
        <f>IF('Training Data'!B661="H",1,0)</f>
        <v>0</v>
      </c>
      <c r="D661" s="2">
        <f>IF('Training Data'!B661="A",1,0)</f>
        <v>1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7">
        <v>0</v>
      </c>
      <c r="U661" s="5">
        <v>0</v>
      </c>
    </row>
    <row r="662" spans="1:21" x14ac:dyDescent="0.3">
      <c r="A662" s="2">
        <f>IF('Training Data'!A662="M",1,0)</f>
        <v>1</v>
      </c>
      <c r="B662" s="2">
        <f>IF('Training Data'!A662="F",1,0)</f>
        <v>0</v>
      </c>
      <c r="C662" s="2">
        <f>IF('Training Data'!B662="H",1,0)</f>
        <v>1</v>
      </c>
      <c r="D662" s="2">
        <f>IF('Training Data'!B662="A",1,0)</f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7">
        <v>0</v>
      </c>
      <c r="U662" s="5">
        <v>0</v>
      </c>
    </row>
    <row r="663" spans="1:21" x14ac:dyDescent="0.3">
      <c r="A663" s="2">
        <f>IF('Training Data'!A663="M",1,0)</f>
        <v>1</v>
      </c>
      <c r="B663" s="2">
        <f>IF('Training Data'!A663="F",1,0)</f>
        <v>0</v>
      </c>
      <c r="C663" s="2">
        <f>IF('Training Data'!B663="H",1,0)</f>
        <v>0</v>
      </c>
      <c r="D663" s="2">
        <f>IF('Training Data'!B663="A",1,0)</f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7">
        <v>0</v>
      </c>
      <c r="U663" s="5">
        <v>0</v>
      </c>
    </row>
    <row r="664" spans="1:21" x14ac:dyDescent="0.3">
      <c r="A664" s="2">
        <f>IF('Training Data'!A664="M",1,0)</f>
        <v>0</v>
      </c>
      <c r="B664" s="2">
        <f>IF('Training Data'!A664="F",1,0)</f>
        <v>1</v>
      </c>
      <c r="C664" s="2">
        <f>IF('Training Data'!B664="H",1,0)</f>
        <v>0</v>
      </c>
      <c r="D664" s="2">
        <f>IF('Training Data'!B664="A",1,0)</f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7">
        <v>0</v>
      </c>
      <c r="U664" s="5">
        <v>0</v>
      </c>
    </row>
    <row r="665" spans="1:21" x14ac:dyDescent="0.3">
      <c r="A665" s="2">
        <f>IF('Training Data'!A665="M",1,0)</f>
        <v>1</v>
      </c>
      <c r="B665" s="2">
        <f>IF('Training Data'!A665="F",1,0)</f>
        <v>0</v>
      </c>
      <c r="C665" s="2">
        <f>IF('Training Data'!B665="H",1,0)</f>
        <v>1</v>
      </c>
      <c r="D665" s="2">
        <f>IF('Training Data'!B665="A",1,0)</f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7">
        <v>0</v>
      </c>
      <c r="U665" s="5">
        <v>0</v>
      </c>
    </row>
    <row r="666" spans="1:21" x14ac:dyDescent="0.3">
      <c r="A666" s="2">
        <f>IF('Training Data'!A666="M",1,0)</f>
        <v>0</v>
      </c>
      <c r="B666" s="2">
        <f>IF('Training Data'!A666="F",1,0)</f>
        <v>1</v>
      </c>
      <c r="C666" s="2">
        <f>IF('Training Data'!B666="H",1,0)</f>
        <v>1</v>
      </c>
      <c r="D666" s="2">
        <f>IF('Training Data'!B666="A",1,0)</f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7">
        <v>0</v>
      </c>
      <c r="U666" s="5">
        <v>0</v>
      </c>
    </row>
    <row r="667" spans="1:21" x14ac:dyDescent="0.3">
      <c r="A667" s="2">
        <f>IF('Training Data'!A667="M",1,0)</f>
        <v>1</v>
      </c>
      <c r="B667" s="2">
        <f>IF('Training Data'!A667="F",1,0)</f>
        <v>0</v>
      </c>
      <c r="C667" s="2">
        <f>IF('Training Data'!B667="H",1,0)</f>
        <v>1</v>
      </c>
      <c r="D667" s="2">
        <f>IF('Training Data'!B667="A",1,0)</f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</v>
      </c>
      <c r="S667" s="7">
        <v>0</v>
      </c>
      <c r="U667" s="5">
        <v>0</v>
      </c>
    </row>
    <row r="668" spans="1:21" x14ac:dyDescent="0.3">
      <c r="A668" s="2">
        <f>IF('Training Data'!A668="M",1,0)</f>
        <v>0</v>
      </c>
      <c r="B668" s="2">
        <f>IF('Training Data'!A668="F",1,0)</f>
        <v>0</v>
      </c>
      <c r="C668" s="2">
        <f>IF('Training Data'!B668="H",1,0)</f>
        <v>0</v>
      </c>
      <c r="D668" s="2">
        <f>IF('Training Data'!B668="A",1,0)</f>
        <v>1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7">
        <v>0</v>
      </c>
      <c r="U668" s="5">
        <v>0</v>
      </c>
    </row>
    <row r="669" spans="1:21" x14ac:dyDescent="0.3">
      <c r="A669" s="2">
        <f>IF('Training Data'!A669="M",1,0)</f>
        <v>0</v>
      </c>
      <c r="B669" s="2">
        <f>IF('Training Data'!A669="F",1,0)</f>
        <v>0</v>
      </c>
      <c r="C669" s="2">
        <f>IF('Training Data'!B669="H",1,0)</f>
        <v>0</v>
      </c>
      <c r="D669" s="2">
        <f>IF('Training Data'!B669="A",1,0)</f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7">
        <v>0</v>
      </c>
      <c r="U669" s="5">
        <v>0</v>
      </c>
    </row>
    <row r="670" spans="1:21" x14ac:dyDescent="0.3">
      <c r="A670" s="2">
        <f>IF('Training Data'!A670="M",1,0)</f>
        <v>0</v>
      </c>
      <c r="B670" s="2">
        <f>IF('Training Data'!A670="F",1,0)</f>
        <v>0</v>
      </c>
      <c r="C670" s="2">
        <f>IF('Training Data'!B670="H",1,0)</f>
        <v>0</v>
      </c>
      <c r="D670" s="2">
        <f>IF('Training Data'!B670="A",1,0)</f>
        <v>0</v>
      </c>
      <c r="E670" s="2">
        <v>0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7">
        <v>0</v>
      </c>
      <c r="U670" s="5">
        <v>0</v>
      </c>
    </row>
    <row r="671" spans="1:21" x14ac:dyDescent="0.3">
      <c r="A671" s="2">
        <f>IF('Training Data'!A671="M",1,0)</f>
        <v>1</v>
      </c>
      <c r="B671" s="2">
        <f>IF('Training Data'!A671="F",1,0)</f>
        <v>0</v>
      </c>
      <c r="C671" s="2">
        <f>IF('Training Data'!B671="H",1,0)</f>
        <v>1</v>
      </c>
      <c r="D671" s="2">
        <f>IF('Training Data'!B671="A",1,0)</f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7">
        <v>0</v>
      </c>
      <c r="U671" s="5">
        <v>0</v>
      </c>
    </row>
    <row r="672" spans="1:21" x14ac:dyDescent="0.3">
      <c r="A672" s="2">
        <f>IF('Training Data'!A672="M",1,0)</f>
        <v>1</v>
      </c>
      <c r="B672" s="2">
        <f>IF('Training Data'!A672="F",1,0)</f>
        <v>0</v>
      </c>
      <c r="C672" s="2">
        <f>IF('Training Data'!B672="H",1,0)</f>
        <v>1</v>
      </c>
      <c r="D672" s="2">
        <f>IF('Training Data'!B672="A",1,0)</f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7">
        <v>0</v>
      </c>
      <c r="U672" s="5">
        <v>0</v>
      </c>
    </row>
    <row r="673" spans="1:21" x14ac:dyDescent="0.3">
      <c r="A673" s="2">
        <f>IF('Training Data'!A673="M",1,0)</f>
        <v>0</v>
      </c>
      <c r="B673" s="2">
        <f>IF('Training Data'!A673="F",1,0)</f>
        <v>1</v>
      </c>
      <c r="C673" s="2">
        <f>IF('Training Data'!B673="H",1,0)</f>
        <v>1</v>
      </c>
      <c r="D673" s="2">
        <f>IF('Training Data'!B673="A",1,0)</f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7">
        <v>0</v>
      </c>
      <c r="U673" s="5">
        <v>0</v>
      </c>
    </row>
    <row r="674" spans="1:21" x14ac:dyDescent="0.3">
      <c r="A674" s="2">
        <f>IF('Training Data'!A674="M",1,0)</f>
        <v>0</v>
      </c>
      <c r="B674" s="2">
        <f>IF('Training Data'!A674="F",1,0)</f>
        <v>1</v>
      </c>
      <c r="C674" s="2">
        <f>IF('Training Data'!B674="H",1,0)</f>
        <v>1</v>
      </c>
      <c r="D674" s="2">
        <f>IF('Training Data'!B674="A",1,0)</f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7">
        <v>0</v>
      </c>
      <c r="U674" s="5">
        <v>0</v>
      </c>
    </row>
    <row r="675" spans="1:21" x14ac:dyDescent="0.3">
      <c r="A675" s="2">
        <f>IF('Training Data'!A675="M",1,0)</f>
        <v>0</v>
      </c>
      <c r="B675" s="2">
        <f>IF('Training Data'!A675="F",1,0)</f>
        <v>1</v>
      </c>
      <c r="C675" s="2">
        <f>IF('Training Data'!B675="H",1,0)</f>
        <v>1</v>
      </c>
      <c r="D675" s="2">
        <f>IF('Training Data'!B675="A",1,0)</f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1</v>
      </c>
      <c r="S675" s="7">
        <v>0</v>
      </c>
      <c r="U675" s="5">
        <v>0</v>
      </c>
    </row>
    <row r="676" spans="1:21" x14ac:dyDescent="0.3">
      <c r="A676" s="2">
        <f>IF('Training Data'!A676="M",1,0)</f>
        <v>0</v>
      </c>
      <c r="B676" s="2">
        <f>IF('Training Data'!A676="F",1,0)</f>
        <v>1</v>
      </c>
      <c r="C676" s="2">
        <f>IF('Training Data'!B676="H",1,0)</f>
        <v>1</v>
      </c>
      <c r="D676" s="2">
        <f>IF('Training Data'!B676="A",1,0)</f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7">
        <v>0</v>
      </c>
      <c r="U676" s="5">
        <v>0</v>
      </c>
    </row>
    <row r="677" spans="1:21" x14ac:dyDescent="0.3">
      <c r="A677" s="2">
        <f>IF('Training Data'!A677="M",1,0)</f>
        <v>0</v>
      </c>
      <c r="B677" s="2">
        <f>IF('Training Data'!A677="F",1,0)</f>
        <v>0</v>
      </c>
      <c r="C677" s="2">
        <f>IF('Training Data'!B677="H",1,0)</f>
        <v>0</v>
      </c>
      <c r="D677" s="2">
        <f>IF('Training Data'!B677="A",1,0)</f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7">
        <v>0</v>
      </c>
      <c r="U677" s="5">
        <v>0</v>
      </c>
    </row>
    <row r="678" spans="1:21" x14ac:dyDescent="0.3">
      <c r="A678" s="2">
        <f>IF('Training Data'!A678="M",1,0)</f>
        <v>0</v>
      </c>
      <c r="B678" s="2">
        <f>IF('Training Data'!A678="F",1,0)</f>
        <v>1</v>
      </c>
      <c r="C678" s="2">
        <f>IF('Training Data'!B678="H",1,0)</f>
        <v>0</v>
      </c>
      <c r="D678" s="2">
        <f>IF('Training Data'!B678="A",1,0)</f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7">
        <v>0</v>
      </c>
      <c r="U678" s="5">
        <v>0</v>
      </c>
    </row>
    <row r="679" spans="1:21" x14ac:dyDescent="0.3">
      <c r="A679" s="2">
        <f>IF('Training Data'!A679="M",1,0)</f>
        <v>0</v>
      </c>
      <c r="B679" s="2">
        <f>IF('Training Data'!A679="F",1,0)</f>
        <v>1</v>
      </c>
      <c r="C679" s="2">
        <f>IF('Training Data'!B679="H",1,0)</f>
        <v>0</v>
      </c>
      <c r="D679" s="2">
        <f>IF('Training Data'!B679="A",1,0)</f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7">
        <v>0</v>
      </c>
      <c r="U679" s="5">
        <v>0</v>
      </c>
    </row>
    <row r="680" spans="1:21" x14ac:dyDescent="0.3">
      <c r="A680" s="2">
        <f>IF('Training Data'!A680="M",1,0)</f>
        <v>1</v>
      </c>
      <c r="B680" s="2">
        <f>IF('Training Data'!A680="F",1,0)</f>
        <v>0</v>
      </c>
      <c r="C680" s="2">
        <f>IF('Training Data'!B680="H",1,0)</f>
        <v>0</v>
      </c>
      <c r="D680" s="2">
        <f>IF('Training Data'!B680="A",1,0)</f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7">
        <v>0</v>
      </c>
      <c r="U680" s="5">
        <v>0</v>
      </c>
    </row>
    <row r="681" spans="1:21" x14ac:dyDescent="0.3">
      <c r="A681" s="2">
        <f>IF('Training Data'!A681="M",1,0)</f>
        <v>0</v>
      </c>
      <c r="B681" s="2">
        <f>IF('Training Data'!A681="F",1,0)</f>
        <v>1</v>
      </c>
      <c r="C681" s="2">
        <f>IF('Training Data'!B681="H",1,0)</f>
        <v>1</v>
      </c>
      <c r="D681" s="2">
        <f>IF('Training Data'!B681="A",1,0)</f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7">
        <v>0</v>
      </c>
      <c r="U681" s="5">
        <v>0</v>
      </c>
    </row>
    <row r="682" spans="1:21" x14ac:dyDescent="0.3">
      <c r="A682" s="2">
        <f>IF('Training Data'!A682="M",1,0)</f>
        <v>0</v>
      </c>
      <c r="B682" s="2">
        <f>IF('Training Data'!A682="F",1,0)</f>
        <v>1</v>
      </c>
      <c r="C682" s="2">
        <f>IF('Training Data'!B682="H",1,0)</f>
        <v>1</v>
      </c>
      <c r="D682" s="2">
        <f>IF('Training Data'!B682="A",1,0)</f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7">
        <v>0</v>
      </c>
      <c r="U682" s="5">
        <v>0</v>
      </c>
    </row>
    <row r="683" spans="1:21" x14ac:dyDescent="0.3">
      <c r="A683" s="2">
        <f>IF('Training Data'!A683="M",1,0)</f>
        <v>1</v>
      </c>
      <c r="B683" s="2">
        <f>IF('Training Data'!A683="F",1,0)</f>
        <v>0</v>
      </c>
      <c r="C683" s="2">
        <f>IF('Training Data'!B683="H",1,0)</f>
        <v>0</v>
      </c>
      <c r="D683" s="2">
        <f>IF('Training Data'!B683="A",1,0)</f>
        <v>1</v>
      </c>
      <c r="E683" s="2">
        <v>0</v>
      </c>
      <c r="F683" s="2">
        <v>1</v>
      </c>
      <c r="G683" s="2">
        <v>1</v>
      </c>
      <c r="H683" s="2">
        <v>0</v>
      </c>
      <c r="I683" s="2">
        <v>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7">
        <v>0</v>
      </c>
      <c r="U683" s="5">
        <v>0</v>
      </c>
    </row>
    <row r="684" spans="1:21" x14ac:dyDescent="0.3">
      <c r="A684" s="2">
        <f>IF('Training Data'!A684="M",1,0)</f>
        <v>0</v>
      </c>
      <c r="B684" s="2">
        <f>IF('Training Data'!A684="F",1,0)</f>
        <v>1</v>
      </c>
      <c r="C684" s="2">
        <f>IF('Training Data'!B684="H",1,0)</f>
        <v>1</v>
      </c>
      <c r="D684" s="2">
        <f>IF('Training Data'!B684="A",1,0)</f>
        <v>0</v>
      </c>
      <c r="E684" s="2">
        <v>0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0</v>
      </c>
      <c r="S684" s="7">
        <v>0</v>
      </c>
      <c r="U684" s="5">
        <v>0</v>
      </c>
    </row>
    <row r="685" spans="1:21" x14ac:dyDescent="0.3">
      <c r="A685" s="2">
        <f>IF('Training Data'!A685="M",1,0)</f>
        <v>1</v>
      </c>
      <c r="B685" s="2">
        <f>IF('Training Data'!A685="F",1,0)</f>
        <v>0</v>
      </c>
      <c r="C685" s="2">
        <f>IF('Training Data'!B685="H",1,0)</f>
        <v>0</v>
      </c>
      <c r="D685" s="2">
        <f>IF('Training Data'!B685="A",1,0)</f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7">
        <v>0</v>
      </c>
      <c r="U685" s="5">
        <v>0</v>
      </c>
    </row>
    <row r="686" spans="1:21" x14ac:dyDescent="0.3">
      <c r="A686" s="2">
        <f>IF('Training Data'!A686="M",1,0)</f>
        <v>0</v>
      </c>
      <c r="B686" s="2">
        <f>IF('Training Data'!A686="F",1,0)</f>
        <v>0</v>
      </c>
      <c r="C686" s="2">
        <f>IF('Training Data'!B686="H",1,0)</f>
        <v>1</v>
      </c>
      <c r="D686" s="2">
        <f>IF('Training Data'!B686="A",1,0)</f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7">
        <v>0</v>
      </c>
      <c r="U686" s="5">
        <v>0</v>
      </c>
    </row>
    <row r="687" spans="1:21" x14ac:dyDescent="0.3">
      <c r="A687" s="2">
        <f>IF('Training Data'!A687="M",1,0)</f>
        <v>0</v>
      </c>
      <c r="B687" s="2">
        <f>IF('Training Data'!A687="F",1,0)</f>
        <v>1</v>
      </c>
      <c r="C687" s="2">
        <f>IF('Training Data'!B687="H",1,0)</f>
        <v>0</v>
      </c>
      <c r="D687" s="2">
        <f>IF('Training Data'!B687="A",1,0)</f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7">
        <v>0</v>
      </c>
      <c r="U687" s="5">
        <v>0</v>
      </c>
    </row>
    <row r="688" spans="1:21" x14ac:dyDescent="0.3">
      <c r="A688" s="2">
        <f>IF('Training Data'!A688="M",1,0)</f>
        <v>1</v>
      </c>
      <c r="B688" s="2">
        <f>IF('Training Data'!A688="F",1,0)</f>
        <v>0</v>
      </c>
      <c r="C688" s="2">
        <f>IF('Training Data'!B688="H",1,0)</f>
        <v>1</v>
      </c>
      <c r="D688" s="2">
        <f>IF('Training Data'!B688="A",1,0)</f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7">
        <v>0</v>
      </c>
      <c r="U688" s="5">
        <v>0</v>
      </c>
    </row>
    <row r="689" spans="1:21" x14ac:dyDescent="0.3">
      <c r="A689" s="2">
        <f>IF('Training Data'!A689="M",1,0)</f>
        <v>1</v>
      </c>
      <c r="B689" s="2">
        <f>IF('Training Data'!A689="F",1,0)</f>
        <v>0</v>
      </c>
      <c r="C689" s="2">
        <f>IF('Training Data'!B689="H",1,0)</f>
        <v>0</v>
      </c>
      <c r="D689" s="2">
        <f>IF('Training Data'!B689="A",1,0)</f>
        <v>1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7">
        <v>1</v>
      </c>
      <c r="U689" s="5">
        <v>0</v>
      </c>
    </row>
    <row r="690" spans="1:21" x14ac:dyDescent="0.3">
      <c r="A690" s="2">
        <f>IF('Training Data'!A690="M",1,0)</f>
        <v>1</v>
      </c>
      <c r="B690" s="2">
        <f>IF('Training Data'!A690="F",1,0)</f>
        <v>0</v>
      </c>
      <c r="C690" s="2">
        <f>IF('Training Data'!B690="H",1,0)</f>
        <v>1</v>
      </c>
      <c r="D690" s="2">
        <f>IF('Training Data'!B690="A",1,0)</f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7">
        <v>0</v>
      </c>
      <c r="U690" s="5">
        <v>0</v>
      </c>
    </row>
    <row r="691" spans="1:21" x14ac:dyDescent="0.3">
      <c r="A691" s="2">
        <f>IF('Training Data'!A691="M",1,0)</f>
        <v>0</v>
      </c>
      <c r="B691" s="2">
        <f>IF('Training Data'!A691="F",1,0)</f>
        <v>1</v>
      </c>
      <c r="C691" s="2">
        <f>IF('Training Data'!B691="H",1,0)</f>
        <v>1</v>
      </c>
      <c r="D691" s="2">
        <f>IF('Training Data'!B691="A",1,0)</f>
        <v>0</v>
      </c>
      <c r="E691" s="2">
        <v>0</v>
      </c>
      <c r="F691" s="2">
        <v>1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7">
        <v>0</v>
      </c>
      <c r="U691" s="5">
        <v>0</v>
      </c>
    </row>
    <row r="692" spans="1:21" x14ac:dyDescent="0.3">
      <c r="A692" s="2">
        <f>IF('Training Data'!A692="M",1,0)</f>
        <v>0</v>
      </c>
      <c r="B692" s="2">
        <f>IF('Training Data'!A692="F",1,0)</f>
        <v>1</v>
      </c>
      <c r="C692" s="2">
        <f>IF('Training Data'!B692="H",1,0)</f>
        <v>1</v>
      </c>
      <c r="D692" s="2">
        <f>IF('Training Data'!B692="A",1,0)</f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7">
        <v>0</v>
      </c>
      <c r="U692" s="5">
        <v>0</v>
      </c>
    </row>
    <row r="693" spans="1:21" x14ac:dyDescent="0.3">
      <c r="A693" s="2">
        <f>IF('Training Data'!A693="M",1,0)</f>
        <v>0</v>
      </c>
      <c r="B693" s="2">
        <f>IF('Training Data'!A693="F",1,0)</f>
        <v>1</v>
      </c>
      <c r="C693" s="2">
        <f>IF('Training Data'!B693="H",1,0)</f>
        <v>0</v>
      </c>
      <c r="D693" s="2">
        <f>IF('Training Data'!B693="A",1,0)</f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7">
        <v>0</v>
      </c>
      <c r="U693" s="5">
        <v>0</v>
      </c>
    </row>
    <row r="694" spans="1:21" x14ac:dyDescent="0.3">
      <c r="A694" s="2">
        <f>IF('Training Data'!A694="M",1,0)</f>
        <v>0</v>
      </c>
      <c r="B694" s="2">
        <f>IF('Training Data'!A694="F",1,0)</f>
        <v>1</v>
      </c>
      <c r="C694" s="2">
        <f>IF('Training Data'!B694="H",1,0)</f>
        <v>1</v>
      </c>
      <c r="D694" s="2">
        <f>IF('Training Data'!B694="A",1,0)</f>
        <v>0</v>
      </c>
      <c r="E694" s="2">
        <v>0</v>
      </c>
      <c r="F694" s="2">
        <v>1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7">
        <v>0</v>
      </c>
      <c r="U694" s="5">
        <v>0</v>
      </c>
    </row>
    <row r="695" spans="1:21" x14ac:dyDescent="0.3">
      <c r="A695" s="2">
        <f>IF('Training Data'!A695="M",1,0)</f>
        <v>0</v>
      </c>
      <c r="B695" s="2">
        <f>IF('Training Data'!A695="F",1,0)</f>
        <v>1</v>
      </c>
      <c r="C695" s="2">
        <f>IF('Training Data'!B695="H",1,0)</f>
        <v>1</v>
      </c>
      <c r="D695" s="2">
        <f>IF('Training Data'!B695="A",1,0)</f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7">
        <v>0</v>
      </c>
      <c r="U695" s="5">
        <v>0</v>
      </c>
    </row>
    <row r="696" spans="1:21" x14ac:dyDescent="0.3">
      <c r="A696" s="2">
        <f>IF('Training Data'!A696="M",1,0)</f>
        <v>0</v>
      </c>
      <c r="B696" s="2">
        <f>IF('Training Data'!A696="F",1,0)</f>
        <v>0</v>
      </c>
      <c r="C696" s="2">
        <f>IF('Training Data'!B696="H",1,0)</f>
        <v>0</v>
      </c>
      <c r="D696" s="2">
        <f>IF('Training Data'!B696="A",1,0)</f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7">
        <v>0</v>
      </c>
      <c r="U696" s="5">
        <v>0</v>
      </c>
    </row>
    <row r="697" spans="1:21" x14ac:dyDescent="0.3">
      <c r="A697" s="2">
        <f>IF('Training Data'!A697="M",1,0)</f>
        <v>0</v>
      </c>
      <c r="B697" s="2">
        <f>IF('Training Data'!A697="F",1,0)</f>
        <v>1</v>
      </c>
      <c r="C697" s="2">
        <f>IF('Training Data'!B697="H",1,0)</f>
        <v>1</v>
      </c>
      <c r="D697" s="2">
        <f>IF('Training Data'!B697="A",1,0)</f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7">
        <v>0</v>
      </c>
      <c r="U697" s="5">
        <v>0</v>
      </c>
    </row>
    <row r="698" spans="1:21" x14ac:dyDescent="0.3">
      <c r="A698" s="2">
        <f>IF('Training Data'!A698="M",1,0)</f>
        <v>1</v>
      </c>
      <c r="B698" s="2">
        <f>IF('Training Data'!A698="F",1,0)</f>
        <v>0</v>
      </c>
      <c r="C698" s="2">
        <f>IF('Training Data'!B698="H",1,0)</f>
        <v>1</v>
      </c>
      <c r="D698" s="2">
        <f>IF('Training Data'!B698="A",1,0)</f>
        <v>0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7">
        <v>0</v>
      </c>
      <c r="U698" s="5">
        <v>0</v>
      </c>
    </row>
    <row r="699" spans="1:21" x14ac:dyDescent="0.3">
      <c r="A699" s="2">
        <f>IF('Training Data'!A699="M",1,0)</f>
        <v>0</v>
      </c>
      <c r="B699" s="2">
        <f>IF('Training Data'!A699="F",1,0)</f>
        <v>1</v>
      </c>
      <c r="C699" s="2">
        <f>IF('Training Data'!B699="H",1,0)</f>
        <v>1</v>
      </c>
      <c r="D699" s="2">
        <f>IF('Training Data'!B699="A",1,0)</f>
        <v>0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7">
        <v>0</v>
      </c>
      <c r="U699" s="5">
        <v>0</v>
      </c>
    </row>
    <row r="700" spans="1:21" x14ac:dyDescent="0.3">
      <c r="A700" s="2">
        <f>IF('Training Data'!A700="M",1,0)</f>
        <v>1</v>
      </c>
      <c r="B700" s="2">
        <f>IF('Training Data'!A700="F",1,0)</f>
        <v>0</v>
      </c>
      <c r="C700" s="2">
        <f>IF('Training Data'!B700="H",1,0)</f>
        <v>1</v>
      </c>
      <c r="D700" s="2">
        <f>IF('Training Data'!B700="A",1,0)</f>
        <v>0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7">
        <v>0</v>
      </c>
      <c r="U700" s="5">
        <v>0</v>
      </c>
    </row>
    <row r="701" spans="1:21" x14ac:dyDescent="0.3">
      <c r="A701" s="2">
        <f>IF('Training Data'!A701="M",1,0)</f>
        <v>1</v>
      </c>
      <c r="B701" s="2">
        <f>IF('Training Data'!A701="F",1,0)</f>
        <v>0</v>
      </c>
      <c r="C701" s="2">
        <f>IF('Training Data'!B701="H",1,0)</f>
        <v>1</v>
      </c>
      <c r="D701" s="2">
        <f>IF('Training Data'!B701="A",1,0)</f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7">
        <v>0</v>
      </c>
      <c r="U701" s="5">
        <v>0</v>
      </c>
    </row>
    <row r="702" spans="1:21" x14ac:dyDescent="0.3">
      <c r="A702" s="2">
        <f>IF('Training Data'!A702="M",1,0)</f>
        <v>0</v>
      </c>
      <c r="B702" s="2">
        <f>IF('Training Data'!A702="F",1,0)</f>
        <v>1</v>
      </c>
      <c r="C702" s="2">
        <f>IF('Training Data'!B702="H",1,0)</f>
        <v>0</v>
      </c>
      <c r="D702" s="2">
        <f>IF('Training Data'!B702="A",1,0)</f>
        <v>1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7">
        <v>0</v>
      </c>
      <c r="U702" s="5">
        <v>0</v>
      </c>
    </row>
    <row r="703" spans="1:21" x14ac:dyDescent="0.3">
      <c r="A703" s="2">
        <f>IF('Training Data'!A703="M",1,0)</f>
        <v>0</v>
      </c>
      <c r="B703" s="2">
        <f>IF('Training Data'!A703="F",1,0)</f>
        <v>1</v>
      </c>
      <c r="C703" s="2">
        <f>IF('Training Data'!B703="H",1,0)</f>
        <v>0</v>
      </c>
      <c r="D703" s="2">
        <f>IF('Training Data'!B703="A",1,0)</f>
        <v>1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7">
        <v>0</v>
      </c>
      <c r="U703" s="5">
        <v>0</v>
      </c>
    </row>
    <row r="704" spans="1:21" x14ac:dyDescent="0.3">
      <c r="A704" s="2">
        <f>IF('Training Data'!A704="M",1,0)</f>
        <v>1</v>
      </c>
      <c r="B704" s="2">
        <f>IF('Training Data'!A704="F",1,0)</f>
        <v>0</v>
      </c>
      <c r="C704" s="2">
        <f>IF('Training Data'!B704="H",1,0)</f>
        <v>0</v>
      </c>
      <c r="D704" s="2">
        <f>IF('Training Data'!B704="A",1,0)</f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7">
        <v>0</v>
      </c>
      <c r="U704" s="5">
        <v>0</v>
      </c>
    </row>
    <row r="705" spans="1:21" x14ac:dyDescent="0.3">
      <c r="A705" s="2">
        <f>IF('Training Data'!A705="M",1,0)</f>
        <v>0</v>
      </c>
      <c r="B705" s="2">
        <f>IF('Training Data'!A705="F",1,0)</f>
        <v>1</v>
      </c>
      <c r="C705" s="2">
        <f>IF('Training Data'!B705="H",1,0)</f>
        <v>0</v>
      </c>
      <c r="D705" s="2">
        <f>IF('Training Data'!B705="A",1,0)</f>
        <v>1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7">
        <v>1</v>
      </c>
      <c r="U705" s="5">
        <v>0</v>
      </c>
    </row>
    <row r="706" spans="1:21" x14ac:dyDescent="0.3">
      <c r="A706" s="2">
        <f>IF('Training Data'!A706="M",1,0)</f>
        <v>0</v>
      </c>
      <c r="B706" s="2">
        <f>IF('Training Data'!A706="F",1,0)</f>
        <v>1</v>
      </c>
      <c r="C706" s="2">
        <f>IF('Training Data'!B706="H",1,0)</f>
        <v>0</v>
      </c>
      <c r="D706" s="2">
        <f>IF('Training Data'!B706="A",1,0)</f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7">
        <v>0</v>
      </c>
      <c r="U706" s="5">
        <v>0</v>
      </c>
    </row>
    <row r="707" spans="1:21" x14ac:dyDescent="0.3">
      <c r="A707" s="2">
        <f>IF('Training Data'!A707="M",1,0)</f>
        <v>1</v>
      </c>
      <c r="B707" s="2">
        <f>IF('Training Data'!A707="F",1,0)</f>
        <v>0</v>
      </c>
      <c r="C707" s="2">
        <f>IF('Training Data'!B707="H",1,0)</f>
        <v>0</v>
      </c>
      <c r="D707" s="2">
        <f>IF('Training Data'!B707="A",1,0)</f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7">
        <v>0</v>
      </c>
      <c r="U707" s="5">
        <v>0</v>
      </c>
    </row>
    <row r="708" spans="1:21" x14ac:dyDescent="0.3">
      <c r="A708" s="2">
        <f>IF('Training Data'!A708="M",1,0)</f>
        <v>0</v>
      </c>
      <c r="B708" s="2">
        <f>IF('Training Data'!A708="F",1,0)</f>
        <v>0</v>
      </c>
      <c r="C708" s="2">
        <f>IF('Training Data'!B708="H",1,0)</f>
        <v>1</v>
      </c>
      <c r="D708" s="2">
        <f>IF('Training Data'!B708="A",1,0)</f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7">
        <v>0</v>
      </c>
      <c r="U708" s="5">
        <v>0</v>
      </c>
    </row>
    <row r="709" spans="1:21" x14ac:dyDescent="0.3">
      <c r="A709" s="2">
        <f>IF('Training Data'!A709="M",1,0)</f>
        <v>1</v>
      </c>
      <c r="B709" s="2">
        <f>IF('Training Data'!A709="F",1,0)</f>
        <v>0</v>
      </c>
      <c r="C709" s="2">
        <f>IF('Training Data'!B709="H",1,0)</f>
        <v>0</v>
      </c>
      <c r="D709" s="2">
        <f>IF('Training Data'!B709="A",1,0)</f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7">
        <v>0</v>
      </c>
      <c r="U709" s="5">
        <v>0</v>
      </c>
    </row>
    <row r="710" spans="1:21" x14ac:dyDescent="0.3">
      <c r="A710" s="2">
        <f>IF('Training Data'!A710="M",1,0)</f>
        <v>0</v>
      </c>
      <c r="B710" s="2">
        <f>IF('Training Data'!A710="F",1,0)</f>
        <v>0</v>
      </c>
      <c r="C710" s="2">
        <f>IF('Training Data'!B710="H",1,0)</f>
        <v>0</v>
      </c>
      <c r="D710" s="2">
        <f>IF('Training Data'!B710="A",1,0)</f>
        <v>1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7">
        <v>0</v>
      </c>
      <c r="U710" s="5">
        <v>0</v>
      </c>
    </row>
    <row r="711" spans="1:21" x14ac:dyDescent="0.3">
      <c r="A711" s="2">
        <f>IF('Training Data'!A711="M",1,0)</f>
        <v>1</v>
      </c>
      <c r="B711" s="2">
        <f>IF('Training Data'!A711="F",1,0)</f>
        <v>0</v>
      </c>
      <c r="C711" s="2">
        <f>IF('Training Data'!B711="H",1,0)</f>
        <v>0</v>
      </c>
      <c r="D711" s="2">
        <f>IF('Training Data'!B711="A",1,0)</f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7">
        <v>0</v>
      </c>
      <c r="U711" s="5">
        <v>0</v>
      </c>
    </row>
    <row r="712" spans="1:21" x14ac:dyDescent="0.3">
      <c r="A712" s="2">
        <f>IF('Training Data'!A712="M",1,0)</f>
        <v>0</v>
      </c>
      <c r="B712" s="2">
        <f>IF('Training Data'!A712="F",1,0)</f>
        <v>0</v>
      </c>
      <c r="C712" s="2">
        <f>IF('Training Data'!B712="H",1,0)</f>
        <v>1</v>
      </c>
      <c r="D712" s="2">
        <f>IF('Training Data'!B712="A",1,0)</f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7">
        <v>0</v>
      </c>
      <c r="U712" s="5">
        <v>0</v>
      </c>
    </row>
    <row r="713" spans="1:21" x14ac:dyDescent="0.3">
      <c r="A713" s="2">
        <f>IF('Training Data'!A713="M",1,0)</f>
        <v>0</v>
      </c>
      <c r="B713" s="2">
        <f>IF('Training Data'!A713="F",1,0)</f>
        <v>1</v>
      </c>
      <c r="C713" s="2">
        <f>IF('Training Data'!B713="H",1,0)</f>
        <v>0</v>
      </c>
      <c r="D713" s="2">
        <f>IF('Training Data'!B713="A",1,0)</f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7">
        <v>0</v>
      </c>
      <c r="U713" s="5">
        <v>0</v>
      </c>
    </row>
    <row r="714" spans="1:21" x14ac:dyDescent="0.3">
      <c r="A714" s="2">
        <f>IF('Training Data'!A714="M",1,0)</f>
        <v>0</v>
      </c>
      <c r="B714" s="2">
        <f>IF('Training Data'!A714="F",1,0)</f>
        <v>1</v>
      </c>
      <c r="C714" s="2">
        <f>IF('Training Data'!B714="H",1,0)</f>
        <v>0</v>
      </c>
      <c r="D714" s="2">
        <f>IF('Training Data'!B714="A",1,0)</f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7">
        <v>0</v>
      </c>
      <c r="U714" s="5">
        <v>0</v>
      </c>
    </row>
    <row r="715" spans="1:21" x14ac:dyDescent="0.3">
      <c r="A715" s="2">
        <f>IF('Training Data'!A715="M",1,0)</f>
        <v>1</v>
      </c>
      <c r="B715" s="2">
        <f>IF('Training Data'!A715="F",1,0)</f>
        <v>0</v>
      </c>
      <c r="C715" s="2">
        <f>IF('Training Data'!B715="H",1,0)</f>
        <v>1</v>
      </c>
      <c r="D715" s="2">
        <f>IF('Training Data'!B715="A",1,0)</f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7">
        <v>0</v>
      </c>
      <c r="U715" s="5">
        <v>0</v>
      </c>
    </row>
    <row r="716" spans="1:21" x14ac:dyDescent="0.3">
      <c r="A716" s="2">
        <f>IF('Training Data'!A716="M",1,0)</f>
        <v>0</v>
      </c>
      <c r="B716" s="2">
        <f>IF('Training Data'!A716="F",1,0)</f>
        <v>1</v>
      </c>
      <c r="C716" s="2">
        <f>IF('Training Data'!B716="H",1,0)</f>
        <v>0</v>
      </c>
      <c r="D716" s="2">
        <f>IF('Training Data'!B716="A",1,0)</f>
        <v>1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7">
        <v>0</v>
      </c>
      <c r="U716" s="5">
        <v>0</v>
      </c>
    </row>
    <row r="717" spans="1:21" x14ac:dyDescent="0.3">
      <c r="A717" s="2">
        <f>IF('Training Data'!A717="M",1,0)</f>
        <v>0</v>
      </c>
      <c r="B717" s="2">
        <f>IF('Training Data'!A717="F",1,0)</f>
        <v>1</v>
      </c>
      <c r="C717" s="2">
        <f>IF('Training Data'!B717="H",1,0)</f>
        <v>0</v>
      </c>
      <c r="D717" s="2">
        <f>IF('Training Data'!B717="A",1,0)</f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7">
        <v>0</v>
      </c>
      <c r="U717" s="5">
        <v>0</v>
      </c>
    </row>
    <row r="718" spans="1:21" x14ac:dyDescent="0.3">
      <c r="A718" s="2">
        <f>IF('Training Data'!A718="M",1,0)</f>
        <v>1</v>
      </c>
      <c r="B718" s="2">
        <f>IF('Training Data'!A718="F",1,0)</f>
        <v>0</v>
      </c>
      <c r="C718" s="2">
        <f>IF('Training Data'!B718="H",1,0)</f>
        <v>0</v>
      </c>
      <c r="D718" s="2">
        <f>IF('Training Data'!B718="A",1,0)</f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7">
        <v>0</v>
      </c>
      <c r="U718" s="5">
        <v>0</v>
      </c>
    </row>
    <row r="719" spans="1:21" x14ac:dyDescent="0.3">
      <c r="A719" s="2">
        <f>IF('Training Data'!A719="M",1,0)</f>
        <v>0</v>
      </c>
      <c r="B719" s="2">
        <f>IF('Training Data'!A719="F",1,0)</f>
        <v>1</v>
      </c>
      <c r="C719" s="2">
        <f>IF('Training Data'!B719="H",1,0)</f>
        <v>0</v>
      </c>
      <c r="D719" s="2">
        <f>IF('Training Data'!B719="A",1,0)</f>
        <v>1</v>
      </c>
      <c r="E719" s="2">
        <v>0</v>
      </c>
      <c r="F719" s="2">
        <v>1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7">
        <v>0</v>
      </c>
      <c r="U719" s="5">
        <v>0</v>
      </c>
    </row>
    <row r="720" spans="1:21" x14ac:dyDescent="0.3">
      <c r="A720" s="2">
        <f>IF('Training Data'!A720="M",1,0)</f>
        <v>0</v>
      </c>
      <c r="B720" s="2">
        <f>IF('Training Data'!A720="F",1,0)</f>
        <v>1</v>
      </c>
      <c r="C720" s="2">
        <f>IF('Training Data'!B720="H",1,0)</f>
        <v>1</v>
      </c>
      <c r="D720" s="2">
        <f>IF('Training Data'!B720="A",1,0)</f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7">
        <v>0</v>
      </c>
      <c r="U720" s="5">
        <v>0</v>
      </c>
    </row>
    <row r="721" spans="1:21" x14ac:dyDescent="0.3">
      <c r="A721" s="2">
        <f>IF('Training Data'!A721="M",1,0)</f>
        <v>0</v>
      </c>
      <c r="B721" s="2">
        <f>IF('Training Data'!A721="F",1,0)</f>
        <v>1</v>
      </c>
      <c r="C721" s="2">
        <f>IF('Training Data'!B721="H",1,0)</f>
        <v>0</v>
      </c>
      <c r="D721" s="2">
        <f>IF('Training Data'!B721="A",1,0)</f>
        <v>1</v>
      </c>
      <c r="E721" s="2">
        <v>0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</v>
      </c>
      <c r="S721" s="7">
        <v>0</v>
      </c>
      <c r="U721" s="5">
        <v>0</v>
      </c>
    </row>
    <row r="722" spans="1:21" x14ac:dyDescent="0.3">
      <c r="A722" s="2">
        <f>IF('Training Data'!A722="M",1,0)</f>
        <v>0</v>
      </c>
      <c r="B722" s="2">
        <f>IF('Training Data'!A722="F",1,0)</f>
        <v>0</v>
      </c>
      <c r="C722" s="2">
        <f>IF('Training Data'!B722="H",1,0)</f>
        <v>1</v>
      </c>
      <c r="D722" s="2">
        <f>IF('Training Data'!B722="A",1,0)</f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7">
        <v>0</v>
      </c>
      <c r="U722" s="5">
        <v>0</v>
      </c>
    </row>
    <row r="723" spans="1:21" x14ac:dyDescent="0.3">
      <c r="A723" s="2">
        <f>IF('Training Data'!A723="M",1,0)</f>
        <v>0</v>
      </c>
      <c r="B723" s="2">
        <f>IF('Training Data'!A723="F",1,0)</f>
        <v>1</v>
      </c>
      <c r="C723" s="2">
        <f>IF('Training Data'!B723="H",1,0)</f>
        <v>0</v>
      </c>
      <c r="D723" s="2">
        <f>IF('Training Data'!B723="A",1,0)</f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7">
        <v>0</v>
      </c>
      <c r="U723" s="5">
        <v>0</v>
      </c>
    </row>
    <row r="724" spans="1:21" x14ac:dyDescent="0.3">
      <c r="A724" s="2">
        <f>IF('Training Data'!A724="M",1,0)</f>
        <v>1</v>
      </c>
      <c r="B724" s="2">
        <f>IF('Training Data'!A724="F",1,0)</f>
        <v>0</v>
      </c>
      <c r="C724" s="2">
        <f>IF('Training Data'!B724="H",1,0)</f>
        <v>0</v>
      </c>
      <c r="D724" s="2">
        <f>IF('Training Data'!B724="A",1,0)</f>
        <v>1</v>
      </c>
      <c r="E724" s="2">
        <v>0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7">
        <v>0</v>
      </c>
      <c r="U724" s="5">
        <v>0</v>
      </c>
    </row>
    <row r="725" spans="1:21" x14ac:dyDescent="0.3">
      <c r="A725" s="2">
        <f>IF('Training Data'!A725="M",1,0)</f>
        <v>1</v>
      </c>
      <c r="B725" s="2">
        <f>IF('Training Data'!A725="F",1,0)</f>
        <v>0</v>
      </c>
      <c r="C725" s="2">
        <f>IF('Training Data'!B725="H",1,0)</f>
        <v>0</v>
      </c>
      <c r="D725" s="2">
        <f>IF('Training Data'!B725="A",1,0)</f>
        <v>1</v>
      </c>
      <c r="E725" s="2">
        <v>0</v>
      </c>
      <c r="F725" s="2">
        <v>1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7">
        <v>0</v>
      </c>
      <c r="U725" s="5">
        <v>0</v>
      </c>
    </row>
    <row r="726" spans="1:21" x14ac:dyDescent="0.3">
      <c r="A726" s="2">
        <f>IF('Training Data'!A726="M",1,0)</f>
        <v>1</v>
      </c>
      <c r="B726" s="2">
        <f>IF('Training Data'!A726="F",1,0)</f>
        <v>0</v>
      </c>
      <c r="C726" s="2">
        <f>IF('Training Data'!B726="H",1,0)</f>
        <v>1</v>
      </c>
      <c r="D726" s="2">
        <f>IF('Training Data'!B726="A",1,0)</f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7">
        <v>0</v>
      </c>
      <c r="U726" s="5">
        <v>0</v>
      </c>
    </row>
    <row r="727" spans="1:21" x14ac:dyDescent="0.3">
      <c r="A727" s="2">
        <f>IF('Training Data'!A727="M",1,0)</f>
        <v>1</v>
      </c>
      <c r="B727" s="2">
        <f>IF('Training Data'!A727="F",1,0)</f>
        <v>0</v>
      </c>
      <c r="C727" s="2">
        <f>IF('Training Data'!B727="H",1,0)</f>
        <v>0</v>
      </c>
      <c r="D727" s="2">
        <f>IF('Training Data'!B727="A",1,0)</f>
        <v>1</v>
      </c>
      <c r="E727" s="2">
        <v>0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7">
        <v>0</v>
      </c>
      <c r="U727" s="5">
        <v>0</v>
      </c>
    </row>
    <row r="728" spans="1:21" x14ac:dyDescent="0.3">
      <c r="A728" s="2">
        <f>IF('Training Data'!A728="M",1,0)</f>
        <v>0</v>
      </c>
      <c r="B728" s="2">
        <f>IF('Training Data'!A728="F",1,0)</f>
        <v>1</v>
      </c>
      <c r="C728" s="2">
        <f>IF('Training Data'!B728="H",1,0)</f>
        <v>0</v>
      </c>
      <c r="D728" s="2">
        <f>IF('Training Data'!B728="A",1,0)</f>
        <v>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7">
        <v>0</v>
      </c>
      <c r="U728" s="5">
        <v>0</v>
      </c>
    </row>
    <row r="729" spans="1:21" x14ac:dyDescent="0.3">
      <c r="A729" s="2">
        <f>IF('Training Data'!A729="M",1,0)</f>
        <v>0</v>
      </c>
      <c r="B729" s="2">
        <f>IF('Training Data'!A729="F",1,0)</f>
        <v>1</v>
      </c>
      <c r="C729" s="2">
        <f>IF('Training Data'!B729="H",1,0)</f>
        <v>0</v>
      </c>
      <c r="D729" s="2">
        <f>IF('Training Data'!B729="A",1,0)</f>
        <v>0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7">
        <v>0</v>
      </c>
      <c r="U729" s="5">
        <v>0</v>
      </c>
    </row>
    <row r="730" spans="1:21" x14ac:dyDescent="0.3">
      <c r="A730" s="2">
        <f>IF('Training Data'!A730="M",1,0)</f>
        <v>0</v>
      </c>
      <c r="B730" s="2">
        <f>IF('Training Data'!A730="F",1,0)</f>
        <v>1</v>
      </c>
      <c r="C730" s="2">
        <f>IF('Training Data'!B730="H",1,0)</f>
        <v>1</v>
      </c>
      <c r="D730" s="2">
        <f>IF('Training Data'!B730="A",1,0)</f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7">
        <v>0</v>
      </c>
      <c r="U730" s="5">
        <v>0</v>
      </c>
    </row>
    <row r="731" spans="1:21" x14ac:dyDescent="0.3">
      <c r="A731" s="2">
        <f>IF('Training Data'!A731="M",1,0)</f>
        <v>1</v>
      </c>
      <c r="B731" s="2">
        <f>IF('Training Data'!A731="F",1,0)</f>
        <v>0</v>
      </c>
      <c r="C731" s="2">
        <f>IF('Training Data'!B731="H",1,0)</f>
        <v>0</v>
      </c>
      <c r="D731" s="2">
        <f>IF('Training Data'!B731="A",1,0)</f>
        <v>1</v>
      </c>
      <c r="E731" s="2">
        <v>0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7">
        <v>0</v>
      </c>
      <c r="U731" s="5">
        <v>0</v>
      </c>
    </row>
    <row r="732" spans="1:21" x14ac:dyDescent="0.3">
      <c r="A732" s="2">
        <f>IF('Training Data'!A732="M",1,0)</f>
        <v>1</v>
      </c>
      <c r="B732" s="2">
        <f>IF('Training Data'!A732="F",1,0)</f>
        <v>0</v>
      </c>
      <c r="C732" s="2">
        <f>IF('Training Data'!B732="H",1,0)</f>
        <v>0</v>
      </c>
      <c r="D732" s="2">
        <f>IF('Training Data'!B732="A",1,0)</f>
        <v>1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7">
        <v>0</v>
      </c>
      <c r="U732" s="5">
        <v>0</v>
      </c>
    </row>
    <row r="733" spans="1:21" x14ac:dyDescent="0.3">
      <c r="A733" s="2">
        <f>IF('Training Data'!A733="M",1,0)</f>
        <v>0</v>
      </c>
      <c r="B733" s="2">
        <f>IF('Training Data'!A733="F",1,0)</f>
        <v>1</v>
      </c>
      <c r="C733" s="2">
        <f>IF('Training Data'!B733="H",1,0)</f>
        <v>1</v>
      </c>
      <c r="D733" s="2">
        <f>IF('Training Data'!B733="A",1,0)</f>
        <v>0</v>
      </c>
      <c r="E733" s="2">
        <v>0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7">
        <v>0</v>
      </c>
      <c r="U733" s="5">
        <v>0</v>
      </c>
    </row>
    <row r="734" spans="1:21" x14ac:dyDescent="0.3">
      <c r="A734" s="2">
        <f>IF('Training Data'!A734="M",1,0)</f>
        <v>0</v>
      </c>
      <c r="B734" s="2">
        <f>IF('Training Data'!A734="F",1,0)</f>
        <v>1</v>
      </c>
      <c r="C734" s="2">
        <f>IF('Training Data'!B734="H",1,0)</f>
        <v>1</v>
      </c>
      <c r="D734" s="2">
        <f>IF('Training Data'!B734="A",1,0)</f>
        <v>0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7">
        <v>0</v>
      </c>
      <c r="U734" s="5">
        <v>0</v>
      </c>
    </row>
    <row r="735" spans="1:21" x14ac:dyDescent="0.3">
      <c r="A735" s="2">
        <f>IF('Training Data'!A735="M",1,0)</f>
        <v>0</v>
      </c>
      <c r="B735" s="2">
        <f>IF('Training Data'!A735="F",1,0)</f>
        <v>1</v>
      </c>
      <c r="C735" s="2">
        <f>IF('Training Data'!B735="H",1,0)</f>
        <v>0</v>
      </c>
      <c r="D735" s="2">
        <f>IF('Training Data'!B735="A",1,0)</f>
        <v>1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7">
        <v>0</v>
      </c>
      <c r="U735" s="5">
        <v>0</v>
      </c>
    </row>
    <row r="736" spans="1:21" x14ac:dyDescent="0.3">
      <c r="A736" s="2">
        <f>IF('Training Data'!A736="M",1,0)</f>
        <v>0</v>
      </c>
      <c r="B736" s="2">
        <f>IF('Training Data'!A736="F",1,0)</f>
        <v>1</v>
      </c>
      <c r="C736" s="2">
        <f>IF('Training Data'!B736="H",1,0)</f>
        <v>1</v>
      </c>
      <c r="D736" s="2">
        <f>IF('Training Data'!B736="A",1,0)</f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7">
        <v>0</v>
      </c>
      <c r="U736" s="5">
        <v>0</v>
      </c>
    </row>
    <row r="737" spans="1:21" x14ac:dyDescent="0.3">
      <c r="A737" s="2">
        <f>IF('Training Data'!A737="M",1,0)</f>
        <v>0</v>
      </c>
      <c r="B737" s="2">
        <f>IF('Training Data'!A737="F",1,0)</f>
        <v>1</v>
      </c>
      <c r="C737" s="2">
        <f>IF('Training Data'!B737="H",1,0)</f>
        <v>1</v>
      </c>
      <c r="D737" s="2">
        <f>IF('Training Data'!B737="A",1,0)</f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7">
        <v>0</v>
      </c>
      <c r="U737" s="5">
        <v>0</v>
      </c>
    </row>
    <row r="738" spans="1:21" x14ac:dyDescent="0.3">
      <c r="A738" s="2">
        <f>IF('Training Data'!A738="M",1,0)</f>
        <v>0</v>
      </c>
      <c r="B738" s="2">
        <f>IF('Training Data'!A738="F",1,0)</f>
        <v>0</v>
      </c>
      <c r="C738" s="2">
        <f>IF('Training Data'!B738="H",1,0)</f>
        <v>0</v>
      </c>
      <c r="D738" s="2">
        <f>IF('Training Data'!B738="A",1,0)</f>
        <v>1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7">
        <v>0</v>
      </c>
      <c r="U738" s="5">
        <v>0</v>
      </c>
    </row>
    <row r="739" spans="1:21" x14ac:dyDescent="0.3">
      <c r="A739" s="2">
        <f>IF('Training Data'!A739="M",1,0)</f>
        <v>1</v>
      </c>
      <c r="B739" s="2">
        <f>IF('Training Data'!A739="F",1,0)</f>
        <v>0</v>
      </c>
      <c r="C739" s="2">
        <f>IF('Training Data'!B739="H",1,0)</f>
        <v>0</v>
      </c>
      <c r="D739" s="2">
        <f>IF('Training Data'!B739="A",1,0)</f>
        <v>1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7">
        <v>0</v>
      </c>
      <c r="U739" s="5">
        <v>0</v>
      </c>
    </row>
    <row r="740" spans="1:21" x14ac:dyDescent="0.3">
      <c r="A740" s="2">
        <f>IF('Training Data'!A740="M",1,0)</f>
        <v>1</v>
      </c>
      <c r="B740" s="2">
        <f>IF('Training Data'!A740="F",1,0)</f>
        <v>0</v>
      </c>
      <c r="C740" s="2">
        <f>IF('Training Data'!B740="H",1,0)</f>
        <v>0</v>
      </c>
      <c r="D740" s="2">
        <f>IF('Training Data'!B740="A",1,0)</f>
        <v>1</v>
      </c>
      <c r="E740" s="2">
        <v>0</v>
      </c>
      <c r="F740" s="2">
        <v>1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7">
        <v>0</v>
      </c>
      <c r="U740" s="5">
        <v>0</v>
      </c>
    </row>
    <row r="741" spans="1:21" x14ac:dyDescent="0.3">
      <c r="A741" s="2">
        <f>IF('Training Data'!A741="M",1,0)</f>
        <v>1</v>
      </c>
      <c r="B741" s="2">
        <f>IF('Training Data'!A741="F",1,0)</f>
        <v>0</v>
      </c>
      <c r="C741" s="2">
        <f>IF('Training Data'!B741="H",1,0)</f>
        <v>0</v>
      </c>
      <c r="D741" s="2">
        <f>IF('Training Data'!B741="A",1,0)</f>
        <v>1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7">
        <v>0</v>
      </c>
      <c r="U741" s="5">
        <v>0</v>
      </c>
    </row>
    <row r="742" spans="1:21" x14ac:dyDescent="0.3">
      <c r="A742" s="2">
        <f>IF('Training Data'!A742="M",1,0)</f>
        <v>0</v>
      </c>
      <c r="B742" s="2">
        <f>IF('Training Data'!A742="F",1,0)</f>
        <v>1</v>
      </c>
      <c r="C742" s="2">
        <f>IF('Training Data'!B742="H",1,0)</f>
        <v>1</v>
      </c>
      <c r="D742" s="2">
        <f>IF('Training Data'!B742="A",1,0)</f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7">
        <v>0</v>
      </c>
      <c r="U742" s="5">
        <v>0</v>
      </c>
    </row>
    <row r="743" spans="1:21" x14ac:dyDescent="0.3">
      <c r="A743" s="2">
        <f>IF('Training Data'!A743="M",1,0)</f>
        <v>1</v>
      </c>
      <c r="B743" s="2">
        <f>IF('Training Data'!A743="F",1,0)</f>
        <v>0</v>
      </c>
      <c r="C743" s="2">
        <f>IF('Training Data'!B743="H",1,0)</f>
        <v>1</v>
      </c>
      <c r="D743" s="2">
        <f>IF('Training Data'!B743="A",1,0)</f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0</v>
      </c>
      <c r="S743" s="7">
        <v>0</v>
      </c>
      <c r="U743" s="5">
        <v>0</v>
      </c>
    </row>
    <row r="744" spans="1:21" x14ac:dyDescent="0.3">
      <c r="A744" s="2">
        <f>IF('Training Data'!A744="M",1,0)</f>
        <v>0</v>
      </c>
      <c r="B744" s="2">
        <f>IF('Training Data'!A744="F",1,0)</f>
        <v>1</v>
      </c>
      <c r="C744" s="2">
        <f>IF('Training Data'!B744="H",1,0)</f>
        <v>0</v>
      </c>
      <c r="D744" s="2">
        <f>IF('Training Data'!B744="A",1,0)</f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7">
        <v>0</v>
      </c>
      <c r="U744" s="5">
        <v>0</v>
      </c>
    </row>
    <row r="745" spans="1:21" x14ac:dyDescent="0.3">
      <c r="A745" s="2">
        <f>IF('Training Data'!A745="M",1,0)</f>
        <v>0</v>
      </c>
      <c r="B745" s="2">
        <f>IF('Training Data'!A745="F",1,0)</f>
        <v>1</v>
      </c>
      <c r="C745" s="2">
        <f>IF('Training Data'!B745="H",1,0)</f>
        <v>0</v>
      </c>
      <c r="D745" s="2">
        <f>IF('Training Data'!B745="A",1,0)</f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7">
        <v>1</v>
      </c>
      <c r="U745" s="5">
        <v>0</v>
      </c>
    </row>
    <row r="746" spans="1:21" x14ac:dyDescent="0.3">
      <c r="A746" s="2">
        <f>IF('Training Data'!A746="M",1,0)</f>
        <v>0</v>
      </c>
      <c r="B746" s="2">
        <f>IF('Training Data'!A746="F",1,0)</f>
        <v>1</v>
      </c>
      <c r="C746" s="2">
        <f>IF('Training Data'!B746="H",1,0)</f>
        <v>1</v>
      </c>
      <c r="D746" s="2">
        <f>IF('Training Data'!B746="A",1,0)</f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1</v>
      </c>
      <c r="S746" s="7">
        <v>0</v>
      </c>
      <c r="U746" s="5">
        <v>0</v>
      </c>
    </row>
    <row r="747" spans="1:21" x14ac:dyDescent="0.3">
      <c r="A747" s="2">
        <f>IF('Training Data'!A747="M",1,0)</f>
        <v>1</v>
      </c>
      <c r="B747" s="2">
        <f>IF('Training Data'!A747="F",1,0)</f>
        <v>0</v>
      </c>
      <c r="C747" s="2">
        <f>IF('Training Data'!B747="H",1,0)</f>
        <v>0</v>
      </c>
      <c r="D747" s="2">
        <f>IF('Training Data'!B747="A",1,0)</f>
        <v>1</v>
      </c>
      <c r="E747" s="2">
        <v>0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7">
        <v>0</v>
      </c>
      <c r="U747" s="5">
        <v>0</v>
      </c>
    </row>
    <row r="748" spans="1:21" x14ac:dyDescent="0.3">
      <c r="A748" s="2">
        <f>IF('Training Data'!A748="M",1,0)</f>
        <v>1</v>
      </c>
      <c r="B748" s="2">
        <f>IF('Training Data'!A748="F",1,0)</f>
        <v>0</v>
      </c>
      <c r="C748" s="2">
        <f>IF('Training Data'!B748="H",1,0)</f>
        <v>0</v>
      </c>
      <c r="D748" s="2">
        <f>IF('Training Data'!B748="A",1,0)</f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7">
        <v>0</v>
      </c>
      <c r="U748" s="5">
        <v>0</v>
      </c>
    </row>
    <row r="749" spans="1:21" x14ac:dyDescent="0.3">
      <c r="A749" s="2">
        <f>IF('Training Data'!A749="M",1,0)</f>
        <v>1</v>
      </c>
      <c r="B749" s="2">
        <f>IF('Training Data'!A749="F",1,0)</f>
        <v>0</v>
      </c>
      <c r="C749" s="2">
        <f>IF('Training Data'!B749="H",1,0)</f>
        <v>1</v>
      </c>
      <c r="D749" s="2">
        <f>IF('Training Data'!B749="A",1,0)</f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7">
        <v>0</v>
      </c>
      <c r="U749" s="5">
        <v>0</v>
      </c>
    </row>
    <row r="750" spans="1:21" x14ac:dyDescent="0.3">
      <c r="A750" s="2">
        <f>IF('Training Data'!A750="M",1,0)</f>
        <v>1</v>
      </c>
      <c r="B750" s="2">
        <f>IF('Training Data'!A750="F",1,0)</f>
        <v>0</v>
      </c>
      <c r="C750" s="2">
        <f>IF('Training Data'!B750="H",1,0)</f>
        <v>0</v>
      </c>
      <c r="D750" s="2">
        <f>IF('Training Data'!B750="A",1,0)</f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7">
        <v>0</v>
      </c>
      <c r="U750" s="5">
        <v>0</v>
      </c>
    </row>
    <row r="751" spans="1:21" x14ac:dyDescent="0.3">
      <c r="A751" s="2">
        <f>IF('Training Data'!A751="M",1,0)</f>
        <v>0</v>
      </c>
      <c r="B751" s="2">
        <f>IF('Training Data'!A751="F",1,0)</f>
        <v>1</v>
      </c>
      <c r="C751" s="2">
        <f>IF('Training Data'!B751="H",1,0)</f>
        <v>0</v>
      </c>
      <c r="D751" s="2">
        <f>IF('Training Data'!B751="A",1,0)</f>
        <v>1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7">
        <v>0</v>
      </c>
      <c r="U751" s="5">
        <v>0</v>
      </c>
    </row>
    <row r="752" spans="1:21" x14ac:dyDescent="0.3">
      <c r="A752" s="2">
        <f>IF('Training Data'!A752="M",1,0)</f>
        <v>0</v>
      </c>
      <c r="B752" s="2">
        <f>IF('Training Data'!A752="F",1,0)</f>
        <v>1</v>
      </c>
      <c r="C752" s="2">
        <f>IF('Training Data'!B752="H",1,0)</f>
        <v>0</v>
      </c>
      <c r="D752" s="2">
        <f>IF('Training Data'!B752="A",1,0)</f>
        <v>1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7">
        <v>0</v>
      </c>
      <c r="U752" s="5">
        <v>0</v>
      </c>
    </row>
    <row r="753" spans="1:21" x14ac:dyDescent="0.3">
      <c r="A753" s="2">
        <f>IF('Training Data'!A753="M",1,0)</f>
        <v>0</v>
      </c>
      <c r="B753" s="2">
        <f>IF('Training Data'!A753="F",1,0)</f>
        <v>1</v>
      </c>
      <c r="C753" s="2">
        <f>IF('Training Data'!B753="H",1,0)</f>
        <v>1</v>
      </c>
      <c r="D753" s="2">
        <f>IF('Training Data'!B753="A",1,0)</f>
        <v>0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7">
        <v>0</v>
      </c>
      <c r="U753" s="5">
        <v>0</v>
      </c>
    </row>
    <row r="754" spans="1:21" x14ac:dyDescent="0.3">
      <c r="A754" s="2">
        <f>IF('Training Data'!A754="M",1,0)</f>
        <v>1</v>
      </c>
      <c r="B754" s="2">
        <f>IF('Training Data'!A754="F",1,0)</f>
        <v>0</v>
      </c>
      <c r="C754" s="2">
        <f>IF('Training Data'!B754="H",1,0)</f>
        <v>1</v>
      </c>
      <c r="D754" s="2">
        <f>IF('Training Data'!B754="A",1,0)</f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7">
        <v>0</v>
      </c>
      <c r="U754" s="5">
        <v>0</v>
      </c>
    </row>
    <row r="755" spans="1:21" x14ac:dyDescent="0.3">
      <c r="A755" s="2">
        <f>IF('Training Data'!A755="M",1,0)</f>
        <v>0</v>
      </c>
      <c r="B755" s="2">
        <f>IF('Training Data'!A755="F",1,0)</f>
        <v>1</v>
      </c>
      <c r="C755" s="2">
        <f>IF('Training Data'!B755="H",1,0)</f>
        <v>0</v>
      </c>
      <c r="D755" s="2">
        <f>IF('Training Data'!B755="A",1,0)</f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7">
        <v>0</v>
      </c>
      <c r="U755" s="5">
        <v>0</v>
      </c>
    </row>
    <row r="756" spans="1:21" x14ac:dyDescent="0.3">
      <c r="A756" s="2">
        <f>IF('Training Data'!A756="M",1,0)</f>
        <v>0</v>
      </c>
      <c r="B756" s="2">
        <f>IF('Training Data'!A756="F",1,0)</f>
        <v>0</v>
      </c>
      <c r="C756" s="2">
        <f>IF('Training Data'!B756="H",1,0)</f>
        <v>0</v>
      </c>
      <c r="D756" s="2">
        <f>IF('Training Data'!B756="A",1,0)</f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7">
        <v>0</v>
      </c>
      <c r="U756" s="5">
        <v>0</v>
      </c>
    </row>
    <row r="757" spans="1:21" x14ac:dyDescent="0.3">
      <c r="A757" s="2">
        <f>IF('Training Data'!A757="M",1,0)</f>
        <v>0</v>
      </c>
      <c r="B757" s="2">
        <f>IF('Training Data'!A757="F",1,0)</f>
        <v>1</v>
      </c>
      <c r="C757" s="2">
        <f>IF('Training Data'!B757="H",1,0)</f>
        <v>0</v>
      </c>
      <c r="D757" s="2">
        <f>IF('Training Data'!B757="A",1,0)</f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7">
        <v>0</v>
      </c>
      <c r="U757" s="5">
        <v>0</v>
      </c>
    </row>
    <row r="758" spans="1:21" x14ac:dyDescent="0.3">
      <c r="A758" s="2">
        <f>IF('Training Data'!A758="M",1,0)</f>
        <v>0</v>
      </c>
      <c r="B758" s="2">
        <f>IF('Training Data'!A758="F",1,0)</f>
        <v>1</v>
      </c>
      <c r="C758" s="2">
        <f>IF('Training Data'!B758="H",1,0)</f>
        <v>0</v>
      </c>
      <c r="D758" s="2">
        <f>IF('Training Data'!B758="A",1,0)</f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7">
        <v>0</v>
      </c>
      <c r="U758" s="5">
        <v>0</v>
      </c>
    </row>
    <row r="759" spans="1:21" x14ac:dyDescent="0.3">
      <c r="A759" s="2">
        <f>IF('Training Data'!A759="M",1,0)</f>
        <v>0</v>
      </c>
      <c r="B759" s="2">
        <f>IF('Training Data'!A759="F",1,0)</f>
        <v>0</v>
      </c>
      <c r="C759" s="2">
        <f>IF('Training Data'!B759="H",1,0)</f>
        <v>1</v>
      </c>
      <c r="D759" s="2">
        <f>IF('Training Data'!B759="A",1,0)</f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7">
        <v>0</v>
      </c>
      <c r="U759" s="5">
        <v>0</v>
      </c>
    </row>
    <row r="760" spans="1:21" x14ac:dyDescent="0.3">
      <c r="A760" s="2">
        <f>IF('Training Data'!A760="M",1,0)</f>
        <v>1</v>
      </c>
      <c r="B760" s="2">
        <f>IF('Training Data'!A760="F",1,0)</f>
        <v>0</v>
      </c>
      <c r="C760" s="2">
        <f>IF('Training Data'!B760="H",1,0)</f>
        <v>0</v>
      </c>
      <c r="D760" s="2">
        <f>IF('Training Data'!B760="A",1,0)</f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7">
        <v>0</v>
      </c>
      <c r="U760" s="5">
        <v>0</v>
      </c>
    </row>
    <row r="761" spans="1:21" x14ac:dyDescent="0.3">
      <c r="A761" s="2">
        <f>IF('Training Data'!A761="M",1,0)</f>
        <v>1</v>
      </c>
      <c r="B761" s="2">
        <f>IF('Training Data'!A761="F",1,0)</f>
        <v>0</v>
      </c>
      <c r="C761" s="2">
        <f>IF('Training Data'!B761="H",1,0)</f>
        <v>0</v>
      </c>
      <c r="D761" s="2">
        <f>IF('Training Data'!B761="A",1,0)</f>
        <v>1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7">
        <v>0</v>
      </c>
      <c r="U761" s="5">
        <v>0</v>
      </c>
    </row>
    <row r="762" spans="1:21" x14ac:dyDescent="0.3">
      <c r="A762" s="2">
        <f>IF('Training Data'!A762="M",1,0)</f>
        <v>1</v>
      </c>
      <c r="B762" s="2">
        <f>IF('Training Data'!A762="F",1,0)</f>
        <v>0</v>
      </c>
      <c r="C762" s="2">
        <f>IF('Training Data'!B762="H",1,0)</f>
        <v>1</v>
      </c>
      <c r="D762" s="2">
        <f>IF('Training Data'!B762="A",1,0)</f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7">
        <v>0</v>
      </c>
      <c r="U762" s="5">
        <v>0</v>
      </c>
    </row>
    <row r="763" spans="1:21" x14ac:dyDescent="0.3">
      <c r="A763" s="2">
        <f>IF('Training Data'!A763="M",1,0)</f>
        <v>1</v>
      </c>
      <c r="B763" s="2">
        <f>IF('Training Data'!A763="F",1,0)</f>
        <v>0</v>
      </c>
      <c r="C763" s="2">
        <f>IF('Training Data'!B763="H",1,0)</f>
        <v>1</v>
      </c>
      <c r="D763" s="2">
        <f>IF('Training Data'!B763="A",1,0)</f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7">
        <v>0</v>
      </c>
      <c r="U763" s="5">
        <v>0</v>
      </c>
    </row>
    <row r="764" spans="1:21" x14ac:dyDescent="0.3">
      <c r="A764" s="2">
        <f>IF('Training Data'!A764="M",1,0)</f>
        <v>1</v>
      </c>
      <c r="B764" s="2">
        <f>IF('Training Data'!A764="F",1,0)</f>
        <v>0</v>
      </c>
      <c r="C764" s="2">
        <f>IF('Training Data'!B764="H",1,0)</f>
        <v>1</v>
      </c>
      <c r="D764" s="2">
        <f>IF('Training Data'!B764="A",1,0)</f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7">
        <v>0</v>
      </c>
      <c r="U764" s="5">
        <v>0</v>
      </c>
    </row>
    <row r="765" spans="1:21" x14ac:dyDescent="0.3">
      <c r="A765" s="2">
        <f>IF('Training Data'!A765="M",1,0)</f>
        <v>0</v>
      </c>
      <c r="B765" s="2">
        <f>IF('Training Data'!A765="F",1,0)</f>
        <v>1</v>
      </c>
      <c r="C765" s="2">
        <f>IF('Training Data'!B765="H",1,0)</f>
        <v>0</v>
      </c>
      <c r="D765" s="2">
        <f>IF('Training Data'!B765="A",1,0)</f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7">
        <v>0</v>
      </c>
      <c r="U765" s="5">
        <v>0</v>
      </c>
    </row>
    <row r="766" spans="1:21" x14ac:dyDescent="0.3">
      <c r="A766" s="2">
        <f>IF('Training Data'!A766="M",1,0)</f>
        <v>0</v>
      </c>
      <c r="B766" s="2">
        <f>IF('Training Data'!A766="F",1,0)</f>
        <v>0</v>
      </c>
      <c r="C766" s="2">
        <f>IF('Training Data'!B766="H",1,0)</f>
        <v>1</v>
      </c>
      <c r="D766" s="2">
        <f>IF('Training Data'!B766="A",1,0)</f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7">
        <v>0</v>
      </c>
      <c r="U766" s="5">
        <v>0</v>
      </c>
    </row>
    <row r="767" spans="1:21" x14ac:dyDescent="0.3">
      <c r="A767" s="2">
        <f>IF('Training Data'!A767="M",1,0)</f>
        <v>1</v>
      </c>
      <c r="B767" s="2">
        <f>IF('Training Data'!A767="F",1,0)</f>
        <v>0</v>
      </c>
      <c r="C767" s="2">
        <f>IF('Training Data'!B767="H",1,0)</f>
        <v>0</v>
      </c>
      <c r="D767" s="2">
        <f>IF('Training Data'!B767="A",1,0)</f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7">
        <v>0</v>
      </c>
      <c r="U767" s="5">
        <v>0</v>
      </c>
    </row>
    <row r="768" spans="1:21" x14ac:dyDescent="0.3">
      <c r="A768" s="2">
        <f>IF('Training Data'!A768="M",1,0)</f>
        <v>0</v>
      </c>
      <c r="B768" s="2">
        <f>IF('Training Data'!A768="F",1,0)</f>
        <v>1</v>
      </c>
      <c r="C768" s="2">
        <f>IF('Training Data'!B768="H",1,0)</f>
        <v>1</v>
      </c>
      <c r="D768" s="2">
        <f>IF('Training Data'!B768="A",1,0)</f>
        <v>0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7">
        <v>0</v>
      </c>
      <c r="U768" s="5">
        <v>0</v>
      </c>
    </row>
    <row r="769" spans="1:21" x14ac:dyDescent="0.3">
      <c r="A769" s="2">
        <f>IF('Training Data'!A769="M",1,0)</f>
        <v>1</v>
      </c>
      <c r="B769" s="2">
        <f>IF('Training Data'!A769="F",1,0)</f>
        <v>0</v>
      </c>
      <c r="C769" s="2">
        <f>IF('Training Data'!B769="H",1,0)</f>
        <v>0</v>
      </c>
      <c r="D769" s="2">
        <f>IF('Training Data'!B769="A",1,0)</f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7">
        <v>0</v>
      </c>
      <c r="U769" s="5">
        <v>0</v>
      </c>
    </row>
    <row r="770" spans="1:21" x14ac:dyDescent="0.3">
      <c r="A770" s="2">
        <f>IF('Training Data'!A770="M",1,0)</f>
        <v>0</v>
      </c>
      <c r="B770" s="2">
        <f>IF('Training Data'!A770="F",1,0)</f>
        <v>1</v>
      </c>
      <c r="C770" s="2">
        <f>IF('Training Data'!B770="H",1,0)</f>
        <v>1</v>
      </c>
      <c r="D770" s="2">
        <f>IF('Training Data'!B770="A",1,0)</f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7">
        <v>0</v>
      </c>
      <c r="U770" s="5">
        <v>0</v>
      </c>
    </row>
    <row r="771" spans="1:21" x14ac:dyDescent="0.3">
      <c r="A771" s="2">
        <f>IF('Training Data'!A771="M",1,0)</f>
        <v>1</v>
      </c>
      <c r="B771" s="2">
        <f>IF('Training Data'!A771="F",1,0)</f>
        <v>0</v>
      </c>
      <c r="C771" s="2">
        <f>IF('Training Data'!B771="H",1,0)</f>
        <v>1</v>
      </c>
      <c r="D771" s="2">
        <f>IF('Training Data'!B771="A",1,0)</f>
        <v>0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7">
        <v>0</v>
      </c>
      <c r="U771" s="5">
        <v>0</v>
      </c>
    </row>
    <row r="772" spans="1:21" x14ac:dyDescent="0.3">
      <c r="A772" s="2">
        <f>IF('Training Data'!A772="M",1,0)</f>
        <v>1</v>
      </c>
      <c r="B772" s="2">
        <f>IF('Training Data'!A772="F",1,0)</f>
        <v>0</v>
      </c>
      <c r="C772" s="2">
        <f>IF('Training Data'!B772="H",1,0)</f>
        <v>1</v>
      </c>
      <c r="D772" s="2">
        <f>IF('Training Data'!B772="A",1,0)</f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7">
        <v>0</v>
      </c>
      <c r="U772" s="5">
        <v>0</v>
      </c>
    </row>
    <row r="773" spans="1:21" x14ac:dyDescent="0.3">
      <c r="A773" s="2">
        <f>IF('Training Data'!A773="M",1,0)</f>
        <v>0</v>
      </c>
      <c r="B773" s="2">
        <f>IF('Training Data'!A773="F",1,0)</f>
        <v>1</v>
      </c>
      <c r="C773" s="2">
        <f>IF('Training Data'!B773="H",1,0)</f>
        <v>0</v>
      </c>
      <c r="D773" s="2">
        <f>IF('Training Data'!B773="A",1,0)</f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7">
        <v>0</v>
      </c>
      <c r="U773" s="5">
        <v>0</v>
      </c>
    </row>
    <row r="774" spans="1:21" x14ac:dyDescent="0.3">
      <c r="A774" s="2">
        <f>IF('Training Data'!A774="M",1,0)</f>
        <v>1</v>
      </c>
      <c r="B774" s="2">
        <f>IF('Training Data'!A774="F",1,0)</f>
        <v>0</v>
      </c>
      <c r="C774" s="2">
        <f>IF('Training Data'!B774="H",1,0)</f>
        <v>0</v>
      </c>
      <c r="D774" s="2">
        <f>IF('Training Data'!B774="A",1,0)</f>
        <v>1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7">
        <v>0</v>
      </c>
      <c r="U774" s="5">
        <v>0</v>
      </c>
    </row>
    <row r="775" spans="1:21" x14ac:dyDescent="0.3">
      <c r="A775" s="2">
        <f>IF('Training Data'!A775="M",1,0)</f>
        <v>1</v>
      </c>
      <c r="B775" s="2">
        <f>IF('Training Data'!A775="F",1,0)</f>
        <v>0</v>
      </c>
      <c r="C775" s="2">
        <f>IF('Training Data'!B775="H",1,0)</f>
        <v>0</v>
      </c>
      <c r="D775" s="2">
        <f>IF('Training Data'!B775="A",1,0)</f>
        <v>1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7">
        <v>0</v>
      </c>
      <c r="U775" s="5">
        <v>0</v>
      </c>
    </row>
    <row r="776" spans="1:21" x14ac:dyDescent="0.3">
      <c r="A776" s="2">
        <f>IF('Training Data'!A776="M",1,0)</f>
        <v>1</v>
      </c>
      <c r="B776" s="2">
        <f>IF('Training Data'!A776="F",1,0)</f>
        <v>0</v>
      </c>
      <c r="C776" s="2">
        <f>IF('Training Data'!B776="H",1,0)</f>
        <v>0</v>
      </c>
      <c r="D776" s="2">
        <f>IF('Training Data'!B776="A",1,0)</f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7">
        <v>1</v>
      </c>
      <c r="U776" s="5">
        <v>0</v>
      </c>
    </row>
    <row r="777" spans="1:21" x14ac:dyDescent="0.3">
      <c r="A777" s="2">
        <f>IF('Training Data'!A777="M",1,0)</f>
        <v>0</v>
      </c>
      <c r="B777" s="2">
        <f>IF('Training Data'!A777="F",1,0)</f>
        <v>1</v>
      </c>
      <c r="C777" s="2">
        <f>IF('Training Data'!B777="H",1,0)</f>
        <v>1</v>
      </c>
      <c r="D777" s="2">
        <f>IF('Training Data'!B777="A",1,0)</f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7">
        <v>0</v>
      </c>
      <c r="U777" s="5">
        <v>0</v>
      </c>
    </row>
    <row r="778" spans="1:21" x14ac:dyDescent="0.3">
      <c r="A778" s="2">
        <f>IF('Training Data'!A778="M",1,0)</f>
        <v>0</v>
      </c>
      <c r="B778" s="2">
        <f>IF('Training Data'!A778="F",1,0)</f>
        <v>1</v>
      </c>
      <c r="C778" s="2">
        <f>IF('Training Data'!B778="H",1,0)</f>
        <v>1</v>
      </c>
      <c r="D778" s="2">
        <f>IF('Training Data'!B778="A",1,0)</f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7">
        <v>0</v>
      </c>
      <c r="U778" s="5">
        <v>0</v>
      </c>
    </row>
    <row r="779" spans="1:21" x14ac:dyDescent="0.3">
      <c r="A779" s="2">
        <f>IF('Training Data'!A779="M",1,0)</f>
        <v>0</v>
      </c>
      <c r="B779" s="2">
        <f>IF('Training Data'!A779="F",1,0)</f>
        <v>0</v>
      </c>
      <c r="C779" s="2">
        <f>IF('Training Data'!B779="H",1,0)</f>
        <v>0</v>
      </c>
      <c r="D779" s="2">
        <f>IF('Training Data'!B779="A",1,0)</f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7">
        <v>0</v>
      </c>
      <c r="U779" s="5">
        <v>0</v>
      </c>
    </row>
    <row r="780" spans="1:21" x14ac:dyDescent="0.3">
      <c r="A780" s="2">
        <f>IF('Training Data'!A780="M",1,0)</f>
        <v>0</v>
      </c>
      <c r="B780" s="2">
        <f>IF('Training Data'!A780="F",1,0)</f>
        <v>1</v>
      </c>
      <c r="C780" s="2">
        <f>IF('Training Data'!B780="H",1,0)</f>
        <v>1</v>
      </c>
      <c r="D780" s="2">
        <f>IF('Training Data'!B780="A",1,0)</f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7">
        <v>0</v>
      </c>
      <c r="U780" s="5">
        <v>0</v>
      </c>
    </row>
    <row r="781" spans="1:21" x14ac:dyDescent="0.3">
      <c r="A781" s="2">
        <f>IF('Training Data'!A781="M",1,0)</f>
        <v>0</v>
      </c>
      <c r="B781" s="2">
        <f>IF('Training Data'!A781="F",1,0)</f>
        <v>1</v>
      </c>
      <c r="C781" s="2">
        <f>IF('Training Data'!B781="H",1,0)</f>
        <v>1</v>
      </c>
      <c r="D781" s="2">
        <f>IF('Training Data'!B781="A",1,0)</f>
        <v>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7">
        <v>0</v>
      </c>
      <c r="U781" s="5">
        <v>0</v>
      </c>
    </row>
    <row r="782" spans="1:21" x14ac:dyDescent="0.3">
      <c r="A782" s="2">
        <f>IF('Training Data'!A782="M",1,0)</f>
        <v>0</v>
      </c>
      <c r="B782" s="2">
        <f>IF('Training Data'!A782="F",1,0)</f>
        <v>1</v>
      </c>
      <c r="C782" s="2">
        <f>IF('Training Data'!B782="H",1,0)</f>
        <v>1</v>
      </c>
      <c r="D782" s="2">
        <f>IF('Training Data'!B782="A",1,0)</f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7">
        <v>0</v>
      </c>
      <c r="U782" s="5">
        <v>0</v>
      </c>
    </row>
    <row r="783" spans="1:21" x14ac:dyDescent="0.3">
      <c r="A783" s="2">
        <f>IF('Training Data'!A783="M",1,0)</f>
        <v>0</v>
      </c>
      <c r="B783" s="2">
        <f>IF('Training Data'!A783="F",1,0)</f>
        <v>1</v>
      </c>
      <c r="C783" s="2">
        <f>IF('Training Data'!B783="H",1,0)</f>
        <v>0</v>
      </c>
      <c r="D783" s="2">
        <f>IF('Training Data'!B783="A",1,0)</f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7">
        <v>0</v>
      </c>
      <c r="U783" s="5">
        <v>0</v>
      </c>
    </row>
    <row r="784" spans="1:21" x14ac:dyDescent="0.3">
      <c r="A784" s="2">
        <f>IF('Training Data'!A784="M",1,0)</f>
        <v>1</v>
      </c>
      <c r="B784" s="2">
        <f>IF('Training Data'!A784="F",1,0)</f>
        <v>0</v>
      </c>
      <c r="C784" s="2">
        <f>IF('Training Data'!B784="H",1,0)</f>
        <v>1</v>
      </c>
      <c r="D784" s="2">
        <f>IF('Training Data'!B784="A",1,0)</f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7">
        <v>0</v>
      </c>
      <c r="U784" s="5">
        <v>0</v>
      </c>
    </row>
    <row r="785" spans="1:21" x14ac:dyDescent="0.3">
      <c r="A785" s="2">
        <f>IF('Training Data'!A785="M",1,0)</f>
        <v>1</v>
      </c>
      <c r="B785" s="2">
        <f>IF('Training Data'!A785="F",1,0)</f>
        <v>0</v>
      </c>
      <c r="C785" s="2">
        <f>IF('Training Data'!B785="H",1,0)</f>
        <v>1</v>
      </c>
      <c r="D785" s="2">
        <f>IF('Training Data'!B785="A",1,0)</f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7">
        <v>0</v>
      </c>
      <c r="U785" s="5">
        <v>0</v>
      </c>
    </row>
    <row r="786" spans="1:21" x14ac:dyDescent="0.3">
      <c r="A786" s="2">
        <f>IF('Training Data'!A786="M",1,0)</f>
        <v>0</v>
      </c>
      <c r="B786" s="2">
        <f>IF('Training Data'!A786="F",1,0)</f>
        <v>1</v>
      </c>
      <c r="C786" s="2">
        <f>IF('Training Data'!B786="H",1,0)</f>
        <v>1</v>
      </c>
      <c r="D786" s="2">
        <f>IF('Training Data'!B786="A",1,0)</f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7">
        <v>0</v>
      </c>
      <c r="U786" s="5">
        <v>0</v>
      </c>
    </row>
    <row r="787" spans="1:21" x14ac:dyDescent="0.3">
      <c r="A787" s="2">
        <f>IF('Training Data'!A787="M",1,0)</f>
        <v>0</v>
      </c>
      <c r="B787" s="2">
        <f>IF('Training Data'!A787="F",1,0)</f>
        <v>1</v>
      </c>
      <c r="C787" s="2">
        <f>IF('Training Data'!B787="H",1,0)</f>
        <v>1</v>
      </c>
      <c r="D787" s="2">
        <f>IF('Training Data'!B787="A",1,0)</f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7">
        <v>0</v>
      </c>
      <c r="U787" s="5">
        <v>0</v>
      </c>
    </row>
    <row r="788" spans="1:21" x14ac:dyDescent="0.3">
      <c r="A788" s="2">
        <f>IF('Training Data'!A788="M",1,0)</f>
        <v>0</v>
      </c>
      <c r="B788" s="2">
        <f>IF('Training Data'!A788="F",1,0)</f>
        <v>1</v>
      </c>
      <c r="C788" s="2">
        <f>IF('Training Data'!B788="H",1,0)</f>
        <v>1</v>
      </c>
      <c r="D788" s="2">
        <f>IF('Training Data'!B788="A",1,0)</f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7">
        <v>0</v>
      </c>
      <c r="U788" s="5">
        <v>0</v>
      </c>
    </row>
    <row r="789" spans="1:21" x14ac:dyDescent="0.3">
      <c r="A789" s="2">
        <f>IF('Training Data'!A789="M",1,0)</f>
        <v>0</v>
      </c>
      <c r="B789" s="2">
        <f>IF('Training Data'!A789="F",1,0)</f>
        <v>1</v>
      </c>
      <c r="C789" s="2">
        <f>IF('Training Data'!B789="H",1,0)</f>
        <v>0</v>
      </c>
      <c r="D789" s="2">
        <f>IF('Training Data'!B789="A",1,0)</f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7">
        <v>0</v>
      </c>
      <c r="U789" s="5">
        <v>0</v>
      </c>
    </row>
    <row r="790" spans="1:21" x14ac:dyDescent="0.3">
      <c r="A790" s="2">
        <f>IF('Training Data'!A790="M",1,0)</f>
        <v>1</v>
      </c>
      <c r="B790" s="2">
        <f>IF('Training Data'!A790="F",1,0)</f>
        <v>0</v>
      </c>
      <c r="C790" s="2">
        <f>IF('Training Data'!B790="H",1,0)</f>
        <v>1</v>
      </c>
      <c r="D790" s="2">
        <f>IF('Training Data'!B790="A",1,0)</f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7">
        <v>0</v>
      </c>
      <c r="U790" s="5">
        <v>0</v>
      </c>
    </row>
    <row r="791" spans="1:21" x14ac:dyDescent="0.3">
      <c r="A791" s="2">
        <f>IF('Training Data'!A791="M",1,0)</f>
        <v>1</v>
      </c>
      <c r="B791" s="2">
        <f>IF('Training Data'!A791="F",1,0)</f>
        <v>0</v>
      </c>
      <c r="C791" s="2">
        <f>IF('Training Data'!B791="H",1,0)</f>
        <v>0</v>
      </c>
      <c r="D791" s="2">
        <f>IF('Training Data'!B791="A",1,0)</f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7">
        <v>0</v>
      </c>
      <c r="U791" s="5">
        <v>0</v>
      </c>
    </row>
    <row r="792" spans="1:21" x14ac:dyDescent="0.3">
      <c r="A792" s="2">
        <f>IF('Training Data'!A792="M",1,0)</f>
        <v>0</v>
      </c>
      <c r="B792" s="2">
        <f>IF('Training Data'!A792="F",1,0)</f>
        <v>0</v>
      </c>
      <c r="C792" s="2">
        <f>IF('Training Data'!B792="H",1,0)</f>
        <v>1</v>
      </c>
      <c r="D792" s="2">
        <f>IF('Training Data'!B792="A",1,0)</f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7">
        <v>0</v>
      </c>
      <c r="U792" s="5">
        <v>0</v>
      </c>
    </row>
    <row r="793" spans="1:21" x14ac:dyDescent="0.3">
      <c r="A793" s="2">
        <f>IF('Training Data'!A793="M",1,0)</f>
        <v>0</v>
      </c>
      <c r="B793" s="2">
        <f>IF('Training Data'!A793="F",1,0)</f>
        <v>1</v>
      </c>
      <c r="C793" s="2">
        <f>IF('Training Data'!B793="H",1,0)</f>
        <v>0</v>
      </c>
      <c r="D793" s="2">
        <f>IF('Training Data'!B793="A",1,0)</f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0</v>
      </c>
      <c r="S793" s="7">
        <v>0</v>
      </c>
      <c r="U793" s="5">
        <v>0</v>
      </c>
    </row>
    <row r="794" spans="1:21" x14ac:dyDescent="0.3">
      <c r="A794" s="2">
        <f>IF('Training Data'!A794="M",1,0)</f>
        <v>0</v>
      </c>
      <c r="B794" s="2">
        <f>IF('Training Data'!A794="F",1,0)</f>
        <v>1</v>
      </c>
      <c r="C794" s="2">
        <f>IF('Training Data'!B794="H",1,0)</f>
        <v>1</v>
      </c>
      <c r="D794" s="2">
        <f>IF('Training Data'!B794="A",1,0)</f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7">
        <v>0</v>
      </c>
      <c r="U794" s="5">
        <v>0</v>
      </c>
    </row>
    <row r="795" spans="1:21" x14ac:dyDescent="0.3">
      <c r="A795" s="2">
        <f>IF('Training Data'!A795="M",1,0)</f>
        <v>1</v>
      </c>
      <c r="B795" s="2">
        <f>IF('Training Data'!A795="F",1,0)</f>
        <v>0</v>
      </c>
      <c r="C795" s="2">
        <f>IF('Training Data'!B795="H",1,0)</f>
        <v>0</v>
      </c>
      <c r="D795" s="2">
        <f>IF('Training Data'!B795="A",1,0)</f>
        <v>1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7">
        <v>0</v>
      </c>
      <c r="U795" s="5">
        <v>0</v>
      </c>
    </row>
    <row r="796" spans="1:21" x14ac:dyDescent="0.3">
      <c r="A796" s="2">
        <f>IF('Training Data'!A796="M",1,0)</f>
        <v>0</v>
      </c>
      <c r="B796" s="2">
        <f>IF('Training Data'!A796="F",1,0)</f>
        <v>0</v>
      </c>
      <c r="C796" s="2">
        <f>IF('Training Data'!B796="H",1,0)</f>
        <v>0</v>
      </c>
      <c r="D796" s="2">
        <f>IF('Training Data'!B796="A",1,0)</f>
        <v>1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7">
        <v>0</v>
      </c>
      <c r="U796" s="5">
        <v>0</v>
      </c>
    </row>
    <row r="797" spans="1:21" x14ac:dyDescent="0.3">
      <c r="A797" s="2">
        <f>IF('Training Data'!A797="M",1,0)</f>
        <v>0</v>
      </c>
      <c r="B797" s="2">
        <f>IF('Training Data'!A797="F",1,0)</f>
        <v>1</v>
      </c>
      <c r="C797" s="2">
        <f>IF('Training Data'!B797="H",1,0)</f>
        <v>1</v>
      </c>
      <c r="D797" s="2">
        <f>IF('Training Data'!B797="A",1,0)</f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0</v>
      </c>
      <c r="S797" s="7">
        <v>1</v>
      </c>
      <c r="U797" s="5">
        <v>0</v>
      </c>
    </row>
    <row r="798" spans="1:21" x14ac:dyDescent="0.3">
      <c r="A798" s="2">
        <f>IF('Training Data'!A798="M",1,0)</f>
        <v>0</v>
      </c>
      <c r="B798" s="2">
        <f>IF('Training Data'!A798="F",1,0)</f>
        <v>1</v>
      </c>
      <c r="C798" s="2">
        <f>IF('Training Data'!B798="H",1,0)</f>
        <v>0</v>
      </c>
      <c r="D798" s="2">
        <f>IF('Training Data'!B798="A",1,0)</f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7">
        <v>0</v>
      </c>
      <c r="U798" s="5">
        <v>0</v>
      </c>
    </row>
    <row r="799" spans="1:21" x14ac:dyDescent="0.3">
      <c r="A799" s="2">
        <f>IF('Training Data'!A799="M",1,0)</f>
        <v>1</v>
      </c>
      <c r="B799" s="2">
        <f>IF('Training Data'!A799="F",1,0)</f>
        <v>0</v>
      </c>
      <c r="C799" s="2">
        <f>IF('Training Data'!B799="H",1,0)</f>
        <v>0</v>
      </c>
      <c r="D799" s="2">
        <f>IF('Training Data'!B799="A",1,0)</f>
        <v>1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7">
        <v>0</v>
      </c>
      <c r="U799" s="5">
        <v>0</v>
      </c>
    </row>
    <row r="800" spans="1:21" x14ac:dyDescent="0.3">
      <c r="A800" s="2">
        <f>IF('Training Data'!A800="M",1,0)</f>
        <v>1</v>
      </c>
      <c r="B800" s="2">
        <f>IF('Training Data'!A800="F",1,0)</f>
        <v>0</v>
      </c>
      <c r="C800" s="2">
        <f>IF('Training Data'!B800="H",1,0)</f>
        <v>0</v>
      </c>
      <c r="D800" s="2">
        <f>IF('Training Data'!B800="A",1,0)</f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7">
        <v>0</v>
      </c>
      <c r="U800" s="5">
        <v>0</v>
      </c>
    </row>
    <row r="801" spans="1:21" x14ac:dyDescent="0.3">
      <c r="A801" s="2">
        <f>IF('Training Data'!A801="M",1,0)</f>
        <v>1</v>
      </c>
      <c r="B801" s="2">
        <f>IF('Training Data'!A801="F",1,0)</f>
        <v>0</v>
      </c>
      <c r="C801" s="2">
        <f>IF('Training Data'!B801="H",1,0)</f>
        <v>1</v>
      </c>
      <c r="D801" s="2">
        <f>IF('Training Data'!B801="A",1,0)</f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7">
        <v>0</v>
      </c>
      <c r="U801" s="5">
        <v>0</v>
      </c>
    </row>
    <row r="802" spans="1:21" x14ac:dyDescent="0.3">
      <c r="A802" s="2">
        <f>IF('Training Data'!A802="M",1,0)</f>
        <v>0</v>
      </c>
      <c r="B802" s="2">
        <f>IF('Training Data'!A802="F",1,0)</f>
        <v>1</v>
      </c>
      <c r="C802" s="2">
        <f>IF('Training Data'!B802="H",1,0)</f>
        <v>1</v>
      </c>
      <c r="D802" s="2">
        <f>IF('Training Data'!B802="A",1,0)</f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7">
        <v>0</v>
      </c>
      <c r="U802" s="5">
        <v>0</v>
      </c>
    </row>
    <row r="803" spans="1:21" x14ac:dyDescent="0.3">
      <c r="A803" s="2">
        <f>IF('Training Data'!A803="M",1,0)</f>
        <v>1</v>
      </c>
      <c r="B803" s="2">
        <f>IF('Training Data'!A803="F",1,0)</f>
        <v>0</v>
      </c>
      <c r="C803" s="2">
        <f>IF('Training Data'!B803="H",1,0)</f>
        <v>1</v>
      </c>
      <c r="D803" s="2">
        <f>IF('Training Data'!B803="A",1,0)</f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7">
        <v>0</v>
      </c>
      <c r="U803" s="5">
        <v>0</v>
      </c>
    </row>
    <row r="804" spans="1:21" x14ac:dyDescent="0.3">
      <c r="A804" s="2">
        <f>IF('Training Data'!A804="M",1,0)</f>
        <v>1</v>
      </c>
      <c r="B804" s="2">
        <f>IF('Training Data'!A804="F",1,0)</f>
        <v>0</v>
      </c>
      <c r="C804" s="2">
        <f>IF('Training Data'!B804="H",1,0)</f>
        <v>1</v>
      </c>
      <c r="D804" s="2">
        <f>IF('Training Data'!B804="A",1,0)</f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7">
        <v>0</v>
      </c>
      <c r="U804" s="5">
        <v>0</v>
      </c>
    </row>
    <row r="805" spans="1:21" x14ac:dyDescent="0.3">
      <c r="A805" s="2">
        <f>IF('Training Data'!A805="M",1,0)</f>
        <v>0</v>
      </c>
      <c r="B805" s="2">
        <f>IF('Training Data'!A805="F",1,0)</f>
        <v>0</v>
      </c>
      <c r="C805" s="2">
        <f>IF('Training Data'!B805="H",1,0)</f>
        <v>1</v>
      </c>
      <c r="D805" s="2">
        <f>IF('Training Data'!B805="A",1,0)</f>
        <v>0</v>
      </c>
      <c r="E805" s="2">
        <v>0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7">
        <v>0</v>
      </c>
      <c r="U805" s="5">
        <v>0</v>
      </c>
    </row>
    <row r="806" spans="1:21" x14ac:dyDescent="0.3">
      <c r="A806" s="2">
        <f>IF('Training Data'!A806="M",1,0)</f>
        <v>1</v>
      </c>
      <c r="B806" s="2">
        <f>IF('Training Data'!A806="F",1,0)</f>
        <v>0</v>
      </c>
      <c r="C806" s="2">
        <f>IF('Training Data'!B806="H",1,0)</f>
        <v>1</v>
      </c>
      <c r="D806" s="2">
        <f>IF('Training Data'!B806="A",1,0)</f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7">
        <v>0</v>
      </c>
      <c r="U806" s="5">
        <v>0</v>
      </c>
    </row>
    <row r="807" spans="1:21" x14ac:dyDescent="0.3">
      <c r="A807" s="2">
        <f>IF('Training Data'!A807="M",1,0)</f>
        <v>0</v>
      </c>
      <c r="B807" s="2">
        <f>IF('Training Data'!A807="F",1,0)</f>
        <v>1</v>
      </c>
      <c r="C807" s="2">
        <f>IF('Training Data'!B807="H",1,0)</f>
        <v>0</v>
      </c>
      <c r="D807" s="2">
        <f>IF('Training Data'!B807="A",1,0)</f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7">
        <v>0</v>
      </c>
      <c r="U807" s="5">
        <v>0</v>
      </c>
    </row>
    <row r="808" spans="1:21" x14ac:dyDescent="0.3">
      <c r="A808" s="2">
        <f>IF('Training Data'!A808="M",1,0)</f>
        <v>1</v>
      </c>
      <c r="B808" s="2">
        <f>IF('Training Data'!A808="F",1,0)</f>
        <v>0</v>
      </c>
      <c r="C808" s="2">
        <f>IF('Training Data'!B808="H",1,0)</f>
        <v>1</v>
      </c>
      <c r="D808" s="2">
        <f>IF('Training Data'!B808="A",1,0)</f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7">
        <v>0</v>
      </c>
      <c r="U808" s="5">
        <v>0</v>
      </c>
    </row>
    <row r="809" spans="1:21" x14ac:dyDescent="0.3">
      <c r="A809" s="2">
        <f>IF('Training Data'!A809="M",1,0)</f>
        <v>0</v>
      </c>
      <c r="B809" s="2">
        <f>IF('Training Data'!A809="F",1,0)</f>
        <v>0</v>
      </c>
      <c r="C809" s="2">
        <f>IF('Training Data'!B809="H",1,0)</f>
        <v>0</v>
      </c>
      <c r="D809" s="2">
        <f>IF('Training Data'!B809="A",1,0)</f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7">
        <v>0</v>
      </c>
      <c r="U809" s="5">
        <v>0</v>
      </c>
    </row>
    <row r="810" spans="1:21" x14ac:dyDescent="0.3">
      <c r="A810" s="2">
        <f>IF('Training Data'!A810="M",1,0)</f>
        <v>0</v>
      </c>
      <c r="B810" s="2">
        <f>IF('Training Data'!A810="F",1,0)</f>
        <v>1</v>
      </c>
      <c r="C810" s="2">
        <f>IF('Training Data'!B810="H",1,0)</f>
        <v>0</v>
      </c>
      <c r="D810" s="2">
        <f>IF('Training Data'!B810="A",1,0)</f>
        <v>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7">
        <v>0</v>
      </c>
      <c r="U810" s="5">
        <v>0</v>
      </c>
    </row>
    <row r="811" spans="1:21" x14ac:dyDescent="0.3">
      <c r="A811" s="2">
        <f>IF('Training Data'!A811="M",1,0)</f>
        <v>1</v>
      </c>
      <c r="B811" s="2">
        <f>IF('Training Data'!A811="F",1,0)</f>
        <v>0</v>
      </c>
      <c r="C811" s="2">
        <f>IF('Training Data'!B811="H",1,0)</f>
        <v>0</v>
      </c>
      <c r="D811" s="2">
        <f>IF('Training Data'!B811="A",1,0)</f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7">
        <v>0</v>
      </c>
      <c r="U811" s="5">
        <v>0</v>
      </c>
    </row>
    <row r="812" spans="1:21" x14ac:dyDescent="0.3">
      <c r="A812" s="2">
        <f>IF('Training Data'!A812="M",1,0)</f>
        <v>1</v>
      </c>
      <c r="B812" s="2">
        <f>IF('Training Data'!A812="F",1,0)</f>
        <v>0</v>
      </c>
      <c r="C812" s="2">
        <f>IF('Training Data'!B812="H",1,0)</f>
        <v>0</v>
      </c>
      <c r="D812" s="2">
        <f>IF('Training Data'!B812="A",1,0)</f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7">
        <v>0</v>
      </c>
      <c r="U812" s="5">
        <v>0</v>
      </c>
    </row>
    <row r="813" spans="1:21" x14ac:dyDescent="0.3">
      <c r="A813" s="2">
        <f>IF('Training Data'!A813="M",1,0)</f>
        <v>0</v>
      </c>
      <c r="B813" s="2">
        <f>IF('Training Data'!A813="F",1,0)</f>
        <v>1</v>
      </c>
      <c r="C813" s="2">
        <f>IF('Training Data'!B813="H",1,0)</f>
        <v>0</v>
      </c>
      <c r="D813" s="2">
        <f>IF('Training Data'!B813="A",1,0)</f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7">
        <v>0</v>
      </c>
      <c r="U813" s="5">
        <v>0</v>
      </c>
    </row>
    <row r="814" spans="1:21" x14ac:dyDescent="0.3">
      <c r="A814" s="2">
        <f>IF('Training Data'!A814="M",1,0)</f>
        <v>0</v>
      </c>
      <c r="B814" s="2">
        <f>IF('Training Data'!A814="F",1,0)</f>
        <v>0</v>
      </c>
      <c r="C814" s="2">
        <f>IF('Training Data'!B814="H",1,0)</f>
        <v>1</v>
      </c>
      <c r="D814" s="2">
        <f>IF('Training Data'!B814="A",1,0)</f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7">
        <v>0</v>
      </c>
      <c r="U814" s="5">
        <v>0</v>
      </c>
    </row>
    <row r="815" spans="1:21" x14ac:dyDescent="0.3">
      <c r="A815" s="2">
        <f>IF('Training Data'!A815="M",1,0)</f>
        <v>1</v>
      </c>
      <c r="B815" s="2">
        <f>IF('Training Data'!A815="F",1,0)</f>
        <v>0</v>
      </c>
      <c r="C815" s="2">
        <f>IF('Training Data'!B815="H",1,0)</f>
        <v>1</v>
      </c>
      <c r="D815" s="2">
        <f>IF('Training Data'!B815="A",1,0)</f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7">
        <v>0</v>
      </c>
      <c r="U815" s="5">
        <v>0</v>
      </c>
    </row>
    <row r="816" spans="1:21" x14ac:dyDescent="0.3">
      <c r="A816" s="2">
        <f>IF('Training Data'!A816="M",1,0)</f>
        <v>0</v>
      </c>
      <c r="B816" s="2">
        <f>IF('Training Data'!A816="F",1,0)</f>
        <v>1</v>
      </c>
      <c r="C816" s="2">
        <f>IF('Training Data'!B816="H",1,0)</f>
        <v>1</v>
      </c>
      <c r="D816" s="2">
        <f>IF('Training Data'!B816="A",1,0)</f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7">
        <v>0</v>
      </c>
      <c r="U816" s="5">
        <v>0</v>
      </c>
    </row>
    <row r="817" spans="1:21" x14ac:dyDescent="0.3">
      <c r="A817" s="2">
        <f>IF('Training Data'!A817="M",1,0)</f>
        <v>1</v>
      </c>
      <c r="B817" s="2">
        <f>IF('Training Data'!A817="F",1,0)</f>
        <v>0</v>
      </c>
      <c r="C817" s="2">
        <f>IF('Training Data'!B817="H",1,0)</f>
        <v>1</v>
      </c>
      <c r="D817" s="2">
        <f>IF('Training Data'!B817="A",1,0)</f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7">
        <v>0</v>
      </c>
      <c r="U817" s="5">
        <v>0</v>
      </c>
    </row>
    <row r="818" spans="1:21" x14ac:dyDescent="0.3">
      <c r="A818" s="2">
        <f>IF('Training Data'!A818="M",1,0)</f>
        <v>1</v>
      </c>
      <c r="B818" s="2">
        <f>IF('Training Data'!A818="F",1,0)</f>
        <v>0</v>
      </c>
      <c r="C818" s="2">
        <f>IF('Training Data'!B818="H",1,0)</f>
        <v>0</v>
      </c>
      <c r="D818" s="2">
        <f>IF('Training Data'!B818="A",1,0)</f>
        <v>1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7">
        <v>0</v>
      </c>
      <c r="U818" s="5">
        <v>0</v>
      </c>
    </row>
    <row r="819" spans="1:21" x14ac:dyDescent="0.3">
      <c r="A819" s="2">
        <f>IF('Training Data'!A819="M",1,0)</f>
        <v>1</v>
      </c>
      <c r="B819" s="2">
        <f>IF('Training Data'!A819="F",1,0)</f>
        <v>0</v>
      </c>
      <c r="C819" s="2">
        <f>IF('Training Data'!B819="H",1,0)</f>
        <v>1</v>
      </c>
      <c r="D819" s="2">
        <f>IF('Training Data'!B819="A",1,0)</f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7">
        <v>0</v>
      </c>
      <c r="U819" s="5">
        <v>0</v>
      </c>
    </row>
    <row r="820" spans="1:21" x14ac:dyDescent="0.3">
      <c r="A820" s="2">
        <f>IF('Training Data'!A820="M",1,0)</f>
        <v>1</v>
      </c>
      <c r="B820" s="2">
        <f>IF('Training Data'!A820="F",1,0)</f>
        <v>0</v>
      </c>
      <c r="C820" s="2">
        <f>IF('Training Data'!B820="H",1,0)</f>
        <v>1</v>
      </c>
      <c r="D820" s="2">
        <f>IF('Training Data'!B820="A",1,0)</f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7">
        <v>0</v>
      </c>
      <c r="U820" s="5">
        <v>0</v>
      </c>
    </row>
    <row r="821" spans="1:21" x14ac:dyDescent="0.3">
      <c r="A821" s="2">
        <f>IF('Training Data'!A821="M",1,0)</f>
        <v>0</v>
      </c>
      <c r="B821" s="2">
        <f>IF('Training Data'!A821="F",1,0)</f>
        <v>1</v>
      </c>
      <c r="C821" s="2">
        <f>IF('Training Data'!B821="H",1,0)</f>
        <v>1</v>
      </c>
      <c r="D821" s="2">
        <f>IF('Training Data'!B821="A",1,0)</f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7">
        <v>0</v>
      </c>
      <c r="U821" s="5">
        <v>0</v>
      </c>
    </row>
    <row r="822" spans="1:21" x14ac:dyDescent="0.3">
      <c r="A822" s="2">
        <f>IF('Training Data'!A822="M",1,0)</f>
        <v>1</v>
      </c>
      <c r="B822" s="2">
        <f>IF('Training Data'!A822="F",1,0)</f>
        <v>0</v>
      </c>
      <c r="C822" s="2">
        <f>IF('Training Data'!B822="H",1,0)</f>
        <v>1</v>
      </c>
      <c r="D822" s="2">
        <f>IF('Training Data'!B822="A",1,0)</f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7">
        <v>0</v>
      </c>
      <c r="U822" s="5">
        <v>0</v>
      </c>
    </row>
    <row r="823" spans="1:21" x14ac:dyDescent="0.3">
      <c r="A823" s="2">
        <f>IF('Training Data'!A823="M",1,0)</f>
        <v>0</v>
      </c>
      <c r="B823" s="2">
        <f>IF('Training Data'!A823="F",1,0)</f>
        <v>1</v>
      </c>
      <c r="C823" s="2">
        <f>IF('Training Data'!B823="H",1,0)</f>
        <v>0</v>
      </c>
      <c r="D823" s="2">
        <f>IF('Training Data'!B823="A",1,0)</f>
        <v>1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7">
        <v>0</v>
      </c>
      <c r="U823" s="5">
        <v>0</v>
      </c>
    </row>
    <row r="824" spans="1:21" x14ac:dyDescent="0.3">
      <c r="A824" s="2">
        <f>IF('Training Data'!A824="M",1,0)</f>
        <v>0</v>
      </c>
      <c r="B824" s="2">
        <f>IF('Training Data'!A824="F",1,0)</f>
        <v>1</v>
      </c>
      <c r="C824" s="2">
        <f>IF('Training Data'!B824="H",1,0)</f>
        <v>1</v>
      </c>
      <c r="D824" s="2">
        <f>IF('Training Data'!B824="A",1,0)</f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1</v>
      </c>
      <c r="S824" s="7">
        <v>0</v>
      </c>
      <c r="U824" s="5">
        <v>0</v>
      </c>
    </row>
    <row r="825" spans="1:21" x14ac:dyDescent="0.3">
      <c r="A825" s="2">
        <f>IF('Training Data'!A825="M",1,0)</f>
        <v>0</v>
      </c>
      <c r="B825" s="2">
        <f>IF('Training Data'!A825="F",1,0)</f>
        <v>1</v>
      </c>
      <c r="C825" s="2">
        <f>IF('Training Data'!B825="H",1,0)</f>
        <v>0</v>
      </c>
      <c r="D825" s="2">
        <f>IF('Training Data'!B825="A",1,0)</f>
        <v>1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7">
        <v>0</v>
      </c>
      <c r="U825" s="5">
        <v>0</v>
      </c>
    </row>
    <row r="826" spans="1:21" x14ac:dyDescent="0.3">
      <c r="A826" s="2">
        <f>IF('Training Data'!A826="M",1,0)</f>
        <v>1</v>
      </c>
      <c r="B826" s="2">
        <f>IF('Training Data'!A826="F",1,0)</f>
        <v>0</v>
      </c>
      <c r="C826" s="2">
        <f>IF('Training Data'!B826="H",1,0)</f>
        <v>1</v>
      </c>
      <c r="D826" s="2">
        <f>IF('Training Data'!B826="A",1,0)</f>
        <v>0</v>
      </c>
      <c r="E826" s="2">
        <v>0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</v>
      </c>
      <c r="S826" s="7">
        <v>0</v>
      </c>
      <c r="U826" s="5">
        <v>0</v>
      </c>
    </row>
    <row r="827" spans="1:21" x14ac:dyDescent="0.3">
      <c r="A827" s="2">
        <f>IF('Training Data'!A827="M",1,0)</f>
        <v>0</v>
      </c>
      <c r="B827" s="2">
        <f>IF('Training Data'!A827="F",1,0)</f>
        <v>1</v>
      </c>
      <c r="C827" s="2">
        <f>IF('Training Data'!B827="H",1,0)</f>
        <v>0</v>
      </c>
      <c r="D827" s="2">
        <f>IF('Training Data'!B827="A",1,0)</f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7">
        <v>0</v>
      </c>
      <c r="U827" s="5">
        <v>0</v>
      </c>
    </row>
    <row r="828" spans="1:21" x14ac:dyDescent="0.3">
      <c r="A828" s="2">
        <f>IF('Training Data'!A828="M",1,0)</f>
        <v>0</v>
      </c>
      <c r="B828" s="2">
        <f>IF('Training Data'!A828="F",1,0)</f>
        <v>1</v>
      </c>
      <c r="C828" s="2">
        <f>IF('Training Data'!B828="H",1,0)</f>
        <v>1</v>
      </c>
      <c r="D828" s="2">
        <f>IF('Training Data'!B828="A",1,0)</f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7">
        <v>0</v>
      </c>
      <c r="U828" s="5">
        <v>0</v>
      </c>
    </row>
    <row r="829" spans="1:21" x14ac:dyDescent="0.3">
      <c r="A829" s="2">
        <f>IF('Training Data'!A829="M",1,0)</f>
        <v>1</v>
      </c>
      <c r="B829" s="2">
        <f>IF('Training Data'!A829="F",1,0)</f>
        <v>0</v>
      </c>
      <c r="C829" s="2">
        <f>IF('Training Data'!B829="H",1,0)</f>
        <v>1</v>
      </c>
      <c r="D829" s="2">
        <f>IF('Training Data'!B829="A",1,0)</f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7">
        <v>0</v>
      </c>
      <c r="U829" s="5">
        <v>0</v>
      </c>
    </row>
    <row r="830" spans="1:21" x14ac:dyDescent="0.3">
      <c r="A830" s="2">
        <f>IF('Training Data'!A830="M",1,0)</f>
        <v>1</v>
      </c>
      <c r="B830" s="2">
        <f>IF('Training Data'!A830="F",1,0)</f>
        <v>0</v>
      </c>
      <c r="C830" s="2">
        <f>IF('Training Data'!B830="H",1,0)</f>
        <v>0</v>
      </c>
      <c r="D830" s="2">
        <f>IF('Training Data'!B830="A",1,0)</f>
        <v>1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7">
        <v>0</v>
      </c>
      <c r="U830" s="5">
        <v>0</v>
      </c>
    </row>
    <row r="831" spans="1:21" x14ac:dyDescent="0.3">
      <c r="A831" s="2">
        <f>IF('Training Data'!A831="M",1,0)</f>
        <v>0</v>
      </c>
      <c r="B831" s="2">
        <f>IF('Training Data'!A831="F",1,0)</f>
        <v>1</v>
      </c>
      <c r="C831" s="2">
        <f>IF('Training Data'!B831="H",1,0)</f>
        <v>0</v>
      </c>
      <c r="D831" s="2">
        <f>IF('Training Data'!B831="A",1,0)</f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7">
        <v>0</v>
      </c>
      <c r="U831" s="5">
        <v>0</v>
      </c>
    </row>
    <row r="832" spans="1:21" x14ac:dyDescent="0.3">
      <c r="A832" s="2">
        <f>IF('Training Data'!A832="M",1,0)</f>
        <v>0</v>
      </c>
      <c r="B832" s="2">
        <f>IF('Training Data'!A832="F",1,0)</f>
        <v>1</v>
      </c>
      <c r="C832" s="2">
        <f>IF('Training Data'!B832="H",1,0)</f>
        <v>0</v>
      </c>
      <c r="D832" s="2">
        <f>IF('Training Data'!B832="A",1,0)</f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7">
        <v>0</v>
      </c>
      <c r="U832" s="5">
        <v>0</v>
      </c>
    </row>
    <row r="833" spans="1:21" x14ac:dyDescent="0.3">
      <c r="A833" s="2">
        <f>IF('Training Data'!A833="M",1,0)</f>
        <v>0</v>
      </c>
      <c r="B833" s="2">
        <f>IF('Training Data'!A833="F",1,0)</f>
        <v>0</v>
      </c>
      <c r="C833" s="2">
        <f>IF('Training Data'!B833="H",1,0)</f>
        <v>0</v>
      </c>
      <c r="D833" s="2">
        <f>IF('Training Data'!B833="A",1,0)</f>
        <v>1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7">
        <v>0</v>
      </c>
      <c r="U833" s="5">
        <v>0</v>
      </c>
    </row>
    <row r="834" spans="1:21" x14ac:dyDescent="0.3">
      <c r="A834" s="2">
        <f>IF('Training Data'!A834="M",1,0)</f>
        <v>0</v>
      </c>
      <c r="B834" s="2">
        <f>IF('Training Data'!A834="F",1,0)</f>
        <v>1</v>
      </c>
      <c r="C834" s="2">
        <f>IF('Training Data'!B834="H",1,0)</f>
        <v>0</v>
      </c>
      <c r="D834" s="2">
        <f>IF('Training Data'!B834="A",1,0)</f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7">
        <v>0</v>
      </c>
      <c r="U834" s="5">
        <v>0</v>
      </c>
    </row>
    <row r="835" spans="1:21" x14ac:dyDescent="0.3">
      <c r="A835" s="2">
        <f>IF('Training Data'!A835="M",1,0)</f>
        <v>1</v>
      </c>
      <c r="B835" s="2">
        <f>IF('Training Data'!A835="F",1,0)</f>
        <v>0</v>
      </c>
      <c r="C835" s="2">
        <f>IF('Training Data'!B835="H",1,0)</f>
        <v>1</v>
      </c>
      <c r="D835" s="2">
        <f>IF('Training Data'!B835="A",1,0)</f>
        <v>0</v>
      </c>
      <c r="E835" s="2">
        <v>0</v>
      </c>
      <c r="F835" s="2">
        <v>1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7">
        <v>0</v>
      </c>
      <c r="U835" s="5">
        <v>0</v>
      </c>
    </row>
    <row r="836" spans="1:21" x14ac:dyDescent="0.3">
      <c r="A836" s="2">
        <f>IF('Training Data'!A836="M",1,0)</f>
        <v>0</v>
      </c>
      <c r="B836" s="2">
        <f>IF('Training Data'!A836="F",1,0)</f>
        <v>0</v>
      </c>
      <c r="C836" s="2">
        <f>IF('Training Data'!B836="H",1,0)</f>
        <v>1</v>
      </c>
      <c r="D836" s="2">
        <f>IF('Training Data'!B836="A",1,0)</f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7">
        <v>0</v>
      </c>
      <c r="U836" s="5">
        <v>0</v>
      </c>
    </row>
    <row r="837" spans="1:21" x14ac:dyDescent="0.3">
      <c r="A837" s="2">
        <f>IF('Training Data'!A837="M",1,0)</f>
        <v>1</v>
      </c>
      <c r="B837" s="2">
        <f>IF('Training Data'!A837="F",1,0)</f>
        <v>0</v>
      </c>
      <c r="C837" s="2">
        <f>IF('Training Data'!B837="H",1,0)</f>
        <v>1</v>
      </c>
      <c r="D837" s="2">
        <f>IF('Training Data'!B837="A",1,0)</f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7">
        <v>0</v>
      </c>
      <c r="U837" s="5">
        <v>0</v>
      </c>
    </row>
    <row r="838" spans="1:21" x14ac:dyDescent="0.3">
      <c r="A838" s="2">
        <f>IF('Training Data'!A838="M",1,0)</f>
        <v>1</v>
      </c>
      <c r="B838" s="2">
        <f>IF('Training Data'!A838="F",1,0)</f>
        <v>0</v>
      </c>
      <c r="C838" s="2">
        <f>IF('Training Data'!B838="H",1,0)</f>
        <v>1</v>
      </c>
      <c r="D838" s="2">
        <f>IF('Training Data'!B838="A",1,0)</f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7">
        <v>0</v>
      </c>
      <c r="U838" s="5">
        <v>0</v>
      </c>
    </row>
    <row r="839" spans="1:21" x14ac:dyDescent="0.3">
      <c r="A839" s="2">
        <f>IF('Training Data'!A839="M",1,0)</f>
        <v>0</v>
      </c>
      <c r="B839" s="2">
        <f>IF('Training Data'!A839="F",1,0)</f>
        <v>1</v>
      </c>
      <c r="C839" s="2">
        <f>IF('Training Data'!B839="H",1,0)</f>
        <v>1</v>
      </c>
      <c r="D839" s="2">
        <f>IF('Training Data'!B839="A",1,0)</f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7">
        <v>1</v>
      </c>
      <c r="U839" s="5">
        <v>0</v>
      </c>
    </row>
    <row r="840" spans="1:21" x14ac:dyDescent="0.3">
      <c r="A840" s="2">
        <f>IF('Training Data'!A840="M",1,0)</f>
        <v>0</v>
      </c>
      <c r="B840" s="2">
        <f>IF('Training Data'!A840="F",1,0)</f>
        <v>1</v>
      </c>
      <c r="C840" s="2">
        <f>IF('Training Data'!B840="H",1,0)</f>
        <v>0</v>
      </c>
      <c r="D840" s="2">
        <f>IF('Training Data'!B840="A",1,0)</f>
        <v>1</v>
      </c>
      <c r="E840" s="2">
        <v>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  <c r="Q840" s="2">
        <v>0</v>
      </c>
      <c r="R840" s="2">
        <v>0</v>
      </c>
      <c r="S840" s="7">
        <v>0</v>
      </c>
      <c r="U840" s="5">
        <v>0</v>
      </c>
    </row>
    <row r="841" spans="1:21" x14ac:dyDescent="0.3">
      <c r="A841" s="2">
        <f>IF('Training Data'!A841="M",1,0)</f>
        <v>0</v>
      </c>
      <c r="B841" s="2">
        <f>IF('Training Data'!A841="F",1,0)</f>
        <v>0</v>
      </c>
      <c r="C841" s="2">
        <f>IF('Training Data'!B841="H",1,0)</f>
        <v>1</v>
      </c>
      <c r="D841" s="2">
        <f>IF('Training Data'!B841="A",1,0)</f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7">
        <v>0</v>
      </c>
      <c r="U841" s="5">
        <v>0</v>
      </c>
    </row>
    <row r="842" spans="1:21" x14ac:dyDescent="0.3">
      <c r="A842" s="2">
        <f>IF('Training Data'!A842="M",1,0)</f>
        <v>0</v>
      </c>
      <c r="B842" s="2">
        <f>IF('Training Data'!A842="F",1,0)</f>
        <v>1</v>
      </c>
      <c r="C842" s="2">
        <f>IF('Training Data'!B842="H",1,0)</f>
        <v>1</v>
      </c>
      <c r="D842" s="2">
        <f>IF('Training Data'!B842="A",1,0)</f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7">
        <v>0</v>
      </c>
      <c r="U842" s="5">
        <v>0</v>
      </c>
    </row>
    <row r="843" spans="1:21" x14ac:dyDescent="0.3">
      <c r="A843" s="2">
        <f>IF('Training Data'!A843="M",1,0)</f>
        <v>1</v>
      </c>
      <c r="B843" s="2">
        <f>IF('Training Data'!A843="F",1,0)</f>
        <v>0</v>
      </c>
      <c r="C843" s="2">
        <f>IF('Training Data'!B843="H",1,0)</f>
        <v>1</v>
      </c>
      <c r="D843" s="2">
        <f>IF('Training Data'!B843="A",1,0)</f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7">
        <v>0</v>
      </c>
      <c r="U843" s="5">
        <v>0</v>
      </c>
    </row>
    <row r="844" spans="1:21" x14ac:dyDescent="0.3">
      <c r="A844" s="2">
        <f>IF('Training Data'!A844="M",1,0)</f>
        <v>0</v>
      </c>
      <c r="B844" s="2">
        <f>IF('Training Data'!A844="F",1,0)</f>
        <v>0</v>
      </c>
      <c r="C844" s="2">
        <f>IF('Training Data'!B844="H",1,0)</f>
        <v>0</v>
      </c>
      <c r="D844" s="2">
        <f>IF('Training Data'!B844="A",1,0)</f>
        <v>0</v>
      </c>
      <c r="E844" s="2">
        <v>0</v>
      </c>
      <c r="F844" s="2">
        <v>0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7">
        <v>0</v>
      </c>
      <c r="U844" s="5">
        <v>0</v>
      </c>
    </row>
    <row r="845" spans="1:21" x14ac:dyDescent="0.3">
      <c r="A845" s="2">
        <f>IF('Training Data'!A845="M",1,0)</f>
        <v>1</v>
      </c>
      <c r="B845" s="2">
        <f>IF('Training Data'!A845="F",1,0)</f>
        <v>0</v>
      </c>
      <c r="C845" s="2">
        <f>IF('Training Data'!B845="H",1,0)</f>
        <v>0</v>
      </c>
      <c r="D845" s="2">
        <f>IF('Training Data'!B845="A",1,0)</f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7">
        <v>0</v>
      </c>
      <c r="U845" s="5">
        <v>0</v>
      </c>
    </row>
    <row r="846" spans="1:21" x14ac:dyDescent="0.3">
      <c r="A846" s="2">
        <f>IF('Training Data'!A846="M",1,0)</f>
        <v>1</v>
      </c>
      <c r="B846" s="2">
        <f>IF('Training Data'!A846="F",1,0)</f>
        <v>0</v>
      </c>
      <c r="C846" s="2">
        <f>IF('Training Data'!B846="H",1,0)</f>
        <v>0</v>
      </c>
      <c r="D846" s="2">
        <f>IF('Training Data'!B846="A",1,0)</f>
        <v>1</v>
      </c>
      <c r="E846" s="2">
        <v>0</v>
      </c>
      <c r="F846" s="2">
        <v>1</v>
      </c>
      <c r="G846" s="2">
        <v>1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7">
        <v>0</v>
      </c>
      <c r="U846" s="5">
        <v>0</v>
      </c>
    </row>
    <row r="847" spans="1:21" x14ac:dyDescent="0.3">
      <c r="A847" s="2">
        <f>IF('Training Data'!A847="M",1,0)</f>
        <v>1</v>
      </c>
      <c r="B847" s="2">
        <f>IF('Training Data'!A847="F",1,0)</f>
        <v>0</v>
      </c>
      <c r="C847" s="2">
        <f>IF('Training Data'!B847="H",1,0)</f>
        <v>1</v>
      </c>
      <c r="D847" s="2">
        <f>IF('Training Data'!B847="A",1,0)</f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7">
        <v>0</v>
      </c>
      <c r="U847" s="5">
        <v>0</v>
      </c>
    </row>
    <row r="848" spans="1:21" x14ac:dyDescent="0.3">
      <c r="A848" s="2">
        <f>IF('Training Data'!A848="M",1,0)</f>
        <v>0</v>
      </c>
      <c r="B848" s="2">
        <f>IF('Training Data'!A848="F",1,0)</f>
        <v>1</v>
      </c>
      <c r="C848" s="2">
        <f>IF('Training Data'!B848="H",1,0)</f>
        <v>1</v>
      </c>
      <c r="D848" s="2">
        <f>IF('Training Data'!B848="A",1,0)</f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7">
        <v>1</v>
      </c>
      <c r="U848" s="5">
        <v>0</v>
      </c>
    </row>
    <row r="849" spans="1:21" x14ac:dyDescent="0.3">
      <c r="A849" s="2">
        <f>IF('Training Data'!A849="M",1,0)</f>
        <v>0</v>
      </c>
      <c r="B849" s="2">
        <f>IF('Training Data'!A849="F",1,0)</f>
        <v>1</v>
      </c>
      <c r="C849" s="2">
        <f>IF('Training Data'!B849="H",1,0)</f>
        <v>0</v>
      </c>
      <c r="D849" s="2">
        <f>IF('Training Data'!B849="A",1,0)</f>
        <v>1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7">
        <v>0</v>
      </c>
      <c r="U849" s="5">
        <v>0</v>
      </c>
    </row>
    <row r="850" spans="1:21" x14ac:dyDescent="0.3">
      <c r="A850" s="2">
        <f>IF('Training Data'!A850="M",1,0)</f>
        <v>0</v>
      </c>
      <c r="B850" s="2">
        <f>IF('Training Data'!A850="F",1,0)</f>
        <v>1</v>
      </c>
      <c r="C850" s="2">
        <f>IF('Training Data'!B850="H",1,0)</f>
        <v>0</v>
      </c>
      <c r="D850" s="2">
        <f>IF('Training Data'!B850="A",1,0)</f>
        <v>1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7">
        <v>0</v>
      </c>
      <c r="U850" s="5">
        <v>0</v>
      </c>
    </row>
    <row r="851" spans="1:21" x14ac:dyDescent="0.3">
      <c r="A851" s="2">
        <f>IF('Training Data'!A851="M",1,0)</f>
        <v>1</v>
      </c>
      <c r="B851" s="2">
        <f>IF('Training Data'!A851="F",1,0)</f>
        <v>0</v>
      </c>
      <c r="C851" s="2">
        <f>IF('Training Data'!B851="H",1,0)</f>
        <v>0</v>
      </c>
      <c r="D851" s="2">
        <f>IF('Training Data'!B851="A",1,0)</f>
        <v>1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7">
        <v>0</v>
      </c>
      <c r="U851" s="5">
        <v>0</v>
      </c>
    </row>
    <row r="852" spans="1:21" x14ac:dyDescent="0.3">
      <c r="A852" s="2">
        <f>IF('Training Data'!A852="M",1,0)</f>
        <v>1</v>
      </c>
      <c r="B852" s="2">
        <f>IF('Training Data'!A852="F",1,0)</f>
        <v>0</v>
      </c>
      <c r="C852" s="2">
        <f>IF('Training Data'!B852="H",1,0)</f>
        <v>1</v>
      </c>
      <c r="D852" s="2">
        <f>IF('Training Data'!B852="A",1,0)</f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7">
        <v>0</v>
      </c>
      <c r="U852" s="5">
        <v>0</v>
      </c>
    </row>
    <row r="853" spans="1:21" x14ac:dyDescent="0.3">
      <c r="A853" s="2">
        <f>IF('Training Data'!A853="M",1,0)</f>
        <v>0</v>
      </c>
      <c r="B853" s="2">
        <f>IF('Training Data'!A853="F",1,0)</f>
        <v>1</v>
      </c>
      <c r="C853" s="2">
        <f>IF('Training Data'!B853="H",1,0)</f>
        <v>1</v>
      </c>
      <c r="D853" s="2">
        <f>IF('Training Data'!B853="A",1,0)</f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0</v>
      </c>
      <c r="S853" s="7">
        <v>1</v>
      </c>
      <c r="U853" s="5">
        <v>0</v>
      </c>
    </row>
    <row r="854" spans="1:21" x14ac:dyDescent="0.3">
      <c r="A854" s="2">
        <f>IF('Training Data'!A854="M",1,0)</f>
        <v>1</v>
      </c>
      <c r="B854" s="2">
        <f>IF('Training Data'!A854="F",1,0)</f>
        <v>0</v>
      </c>
      <c r="C854" s="2">
        <f>IF('Training Data'!B854="H",1,0)</f>
        <v>0</v>
      </c>
      <c r="D854" s="2">
        <f>IF('Training Data'!B854="A",1,0)</f>
        <v>1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7">
        <v>0</v>
      </c>
      <c r="U854" s="5">
        <v>0</v>
      </c>
    </row>
    <row r="855" spans="1:21" x14ac:dyDescent="0.3">
      <c r="A855" s="2">
        <f>IF('Training Data'!A855="M",1,0)</f>
        <v>0</v>
      </c>
      <c r="B855" s="2">
        <f>IF('Training Data'!A855="F",1,0)</f>
        <v>1</v>
      </c>
      <c r="C855" s="2">
        <f>IF('Training Data'!B855="H",1,0)</f>
        <v>0</v>
      </c>
      <c r="D855" s="2">
        <f>IF('Training Data'!B855="A",1,0)</f>
        <v>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7">
        <v>0</v>
      </c>
      <c r="U855" s="5">
        <v>0</v>
      </c>
    </row>
    <row r="856" spans="1:21" x14ac:dyDescent="0.3">
      <c r="A856" s="2">
        <f>IF('Training Data'!A856="M",1,0)</f>
        <v>1</v>
      </c>
      <c r="B856" s="2">
        <f>IF('Training Data'!A856="F",1,0)</f>
        <v>0</v>
      </c>
      <c r="C856" s="2">
        <f>IF('Training Data'!B856="H",1,0)</f>
        <v>1</v>
      </c>
      <c r="D856" s="2">
        <f>IF('Training Data'!B856="A",1,0)</f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7">
        <v>0</v>
      </c>
      <c r="U856" s="5">
        <v>0</v>
      </c>
    </row>
    <row r="857" spans="1:21" x14ac:dyDescent="0.3">
      <c r="A857" s="2">
        <f>IF('Training Data'!A857="M",1,0)</f>
        <v>0</v>
      </c>
      <c r="B857" s="2">
        <f>IF('Training Data'!A857="F",1,0)</f>
        <v>1</v>
      </c>
      <c r="C857" s="2">
        <f>IF('Training Data'!B857="H",1,0)</f>
        <v>1</v>
      </c>
      <c r="D857" s="2">
        <f>IF('Training Data'!B857="A",1,0)</f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7">
        <v>1</v>
      </c>
      <c r="U857" s="5">
        <v>0</v>
      </c>
    </row>
    <row r="858" spans="1:21" x14ac:dyDescent="0.3">
      <c r="A858" s="2">
        <f>IF('Training Data'!A858="M",1,0)</f>
        <v>1</v>
      </c>
      <c r="B858" s="2">
        <f>IF('Training Data'!A858="F",1,0)</f>
        <v>0</v>
      </c>
      <c r="C858" s="2">
        <f>IF('Training Data'!B858="H",1,0)</f>
        <v>0</v>
      </c>
      <c r="D858" s="2">
        <f>IF('Training Data'!B858="A",1,0)</f>
        <v>1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7">
        <v>0</v>
      </c>
      <c r="U858" s="5">
        <v>0</v>
      </c>
    </row>
    <row r="859" spans="1:21" x14ac:dyDescent="0.3">
      <c r="A859" s="2">
        <f>IF('Training Data'!A859="M",1,0)</f>
        <v>1</v>
      </c>
      <c r="B859" s="2">
        <f>IF('Training Data'!A859="F",1,0)</f>
        <v>0</v>
      </c>
      <c r="C859" s="2">
        <f>IF('Training Data'!B859="H",1,0)</f>
        <v>0</v>
      </c>
      <c r="D859" s="2">
        <f>IF('Training Data'!B859="A",1,0)</f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7">
        <v>0</v>
      </c>
      <c r="U859" s="5">
        <v>0</v>
      </c>
    </row>
    <row r="860" spans="1:21" x14ac:dyDescent="0.3">
      <c r="A860" s="2">
        <f>IF('Training Data'!A860="M",1,0)</f>
        <v>0</v>
      </c>
      <c r="B860" s="2">
        <f>IF('Training Data'!A860="F",1,0)</f>
        <v>1</v>
      </c>
      <c r="C860" s="2">
        <f>IF('Training Data'!B860="H",1,0)</f>
        <v>0</v>
      </c>
      <c r="D860" s="2">
        <f>IF('Training Data'!B860="A",1,0)</f>
        <v>1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7">
        <v>0</v>
      </c>
      <c r="U860" s="5">
        <v>0</v>
      </c>
    </row>
    <row r="861" spans="1:21" x14ac:dyDescent="0.3">
      <c r="A861" s="2">
        <f>IF('Training Data'!A861="M",1,0)</f>
        <v>1</v>
      </c>
      <c r="B861" s="2">
        <f>IF('Training Data'!A861="F",1,0)</f>
        <v>0</v>
      </c>
      <c r="C861" s="2">
        <f>IF('Training Data'!B861="H",1,0)</f>
        <v>0</v>
      </c>
      <c r="D861" s="2">
        <f>IF('Training Data'!B861="A",1,0)</f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7">
        <v>0</v>
      </c>
      <c r="U861" s="5">
        <v>0</v>
      </c>
    </row>
    <row r="862" spans="1:21" x14ac:dyDescent="0.3">
      <c r="A862" s="2">
        <f>IF('Training Data'!A862="M",1,0)</f>
        <v>1</v>
      </c>
      <c r="B862" s="2">
        <f>IF('Training Data'!A862="F",1,0)</f>
        <v>0</v>
      </c>
      <c r="C862" s="2">
        <f>IF('Training Data'!B862="H",1,0)</f>
        <v>0</v>
      </c>
      <c r="D862" s="2">
        <f>IF('Training Data'!B862="A",1,0)</f>
        <v>1</v>
      </c>
      <c r="E862" s="2">
        <v>0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7">
        <v>0</v>
      </c>
      <c r="U862" s="5">
        <v>0</v>
      </c>
    </row>
    <row r="863" spans="1:21" x14ac:dyDescent="0.3">
      <c r="A863" s="2">
        <f>IF('Training Data'!A863="M",1,0)</f>
        <v>1</v>
      </c>
      <c r="B863" s="2">
        <f>IF('Training Data'!A863="F",1,0)</f>
        <v>0</v>
      </c>
      <c r="C863" s="2">
        <f>IF('Training Data'!B863="H",1,0)</f>
        <v>0</v>
      </c>
      <c r="D863" s="2">
        <f>IF('Training Data'!B863="A",1,0)</f>
        <v>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7">
        <v>1</v>
      </c>
      <c r="U863" s="5">
        <v>0</v>
      </c>
    </row>
    <row r="864" spans="1:21" x14ac:dyDescent="0.3">
      <c r="A864" s="2">
        <f>IF('Training Data'!A864="M",1,0)</f>
        <v>1</v>
      </c>
      <c r="B864" s="2">
        <f>IF('Training Data'!A864="F",1,0)</f>
        <v>0</v>
      </c>
      <c r="C864" s="2">
        <f>IF('Training Data'!B864="H",1,0)</f>
        <v>0</v>
      </c>
      <c r="D864" s="2">
        <f>IF('Training Data'!B864="A",1,0)</f>
        <v>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7">
        <v>0</v>
      </c>
      <c r="U864" s="5">
        <v>0</v>
      </c>
    </row>
    <row r="865" spans="1:21" x14ac:dyDescent="0.3">
      <c r="A865" s="2">
        <f>IF('Training Data'!A865="M",1,0)</f>
        <v>1</v>
      </c>
      <c r="B865" s="2">
        <f>IF('Training Data'!A865="F",1,0)</f>
        <v>0</v>
      </c>
      <c r="C865" s="2">
        <f>IF('Training Data'!B865="H",1,0)</f>
        <v>0</v>
      </c>
      <c r="D865" s="2">
        <f>IF('Training Data'!B865="A",1,0)</f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7">
        <v>0</v>
      </c>
      <c r="U865" s="5">
        <v>0</v>
      </c>
    </row>
    <row r="866" spans="1:21" x14ac:dyDescent="0.3">
      <c r="A866" s="2">
        <f>IF('Training Data'!A866="M",1,0)</f>
        <v>1</v>
      </c>
      <c r="B866" s="2">
        <f>IF('Training Data'!A866="F",1,0)</f>
        <v>0</v>
      </c>
      <c r="C866" s="2">
        <f>IF('Training Data'!B866="H",1,0)</f>
        <v>1</v>
      </c>
      <c r="D866" s="2">
        <f>IF('Training Data'!B866="A",1,0)</f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7">
        <v>0</v>
      </c>
      <c r="U866" s="5">
        <v>0</v>
      </c>
    </row>
    <row r="867" spans="1:21" x14ac:dyDescent="0.3">
      <c r="A867" s="2">
        <f>IF('Training Data'!A867="M",1,0)</f>
        <v>1</v>
      </c>
      <c r="B867" s="2">
        <f>IF('Training Data'!A867="F",1,0)</f>
        <v>0</v>
      </c>
      <c r="C867" s="2">
        <f>IF('Training Data'!B867="H",1,0)</f>
        <v>1</v>
      </c>
      <c r="D867" s="2">
        <f>IF('Training Data'!B867="A",1,0)</f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7">
        <v>0</v>
      </c>
      <c r="U867" s="5">
        <v>0</v>
      </c>
    </row>
    <row r="868" spans="1:21" x14ac:dyDescent="0.3">
      <c r="A868" s="2">
        <f>IF('Training Data'!A868="M",1,0)</f>
        <v>0</v>
      </c>
      <c r="B868" s="2">
        <f>IF('Training Data'!A868="F",1,0)</f>
        <v>1</v>
      </c>
      <c r="C868" s="2">
        <f>IF('Training Data'!B868="H",1,0)</f>
        <v>1</v>
      </c>
      <c r="D868" s="2">
        <f>IF('Training Data'!B868="A",1,0)</f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7">
        <v>0</v>
      </c>
      <c r="U868" s="5">
        <v>0</v>
      </c>
    </row>
    <row r="869" spans="1:21" x14ac:dyDescent="0.3">
      <c r="A869" s="2">
        <f>IF('Training Data'!A869="M",1,0)</f>
        <v>1</v>
      </c>
      <c r="B869" s="2">
        <f>IF('Training Data'!A869="F",1,0)</f>
        <v>0</v>
      </c>
      <c r="C869" s="2">
        <f>IF('Training Data'!B869="H",1,0)</f>
        <v>1</v>
      </c>
      <c r="D869" s="2">
        <f>IF('Training Data'!B869="A",1,0)</f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7">
        <v>0</v>
      </c>
      <c r="U869" s="5">
        <v>0</v>
      </c>
    </row>
    <row r="870" spans="1:21" x14ac:dyDescent="0.3">
      <c r="A870" s="2">
        <f>IF('Training Data'!A870="M",1,0)</f>
        <v>0</v>
      </c>
      <c r="B870" s="2">
        <f>IF('Training Data'!A870="F",1,0)</f>
        <v>1</v>
      </c>
      <c r="C870" s="2">
        <f>IF('Training Data'!B870="H",1,0)</f>
        <v>1</v>
      </c>
      <c r="D870" s="2">
        <f>IF('Training Data'!B870="A",1,0)</f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7">
        <v>0</v>
      </c>
      <c r="U870" s="5">
        <v>0</v>
      </c>
    </row>
    <row r="871" spans="1:21" x14ac:dyDescent="0.3">
      <c r="A871" s="2">
        <f>IF('Training Data'!A871="M",1,0)</f>
        <v>0</v>
      </c>
      <c r="B871" s="2">
        <f>IF('Training Data'!A871="F",1,0)</f>
        <v>1</v>
      </c>
      <c r="C871" s="2">
        <f>IF('Training Data'!B871="H",1,0)</f>
        <v>0</v>
      </c>
      <c r="D871" s="2">
        <f>IF('Training Data'!B871="A",1,0)</f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7">
        <v>0</v>
      </c>
      <c r="U871" s="5">
        <v>0</v>
      </c>
    </row>
    <row r="872" spans="1:21" x14ac:dyDescent="0.3">
      <c r="A872" s="2">
        <f>IF('Training Data'!A872="M",1,0)</f>
        <v>0</v>
      </c>
      <c r="B872" s="2">
        <f>IF('Training Data'!A872="F",1,0)</f>
        <v>1</v>
      </c>
      <c r="C872" s="2">
        <f>IF('Training Data'!B872="H",1,0)</f>
        <v>0</v>
      </c>
      <c r="D872" s="2">
        <f>IF('Training Data'!B872="A",1,0)</f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7">
        <v>0</v>
      </c>
      <c r="U872" s="5">
        <v>0</v>
      </c>
    </row>
    <row r="873" spans="1:21" x14ac:dyDescent="0.3">
      <c r="A873" s="2">
        <f>IF('Training Data'!A873="M",1,0)</f>
        <v>0</v>
      </c>
      <c r="B873" s="2">
        <f>IF('Training Data'!A873="F",1,0)</f>
        <v>0</v>
      </c>
      <c r="C873" s="2">
        <f>IF('Training Data'!B873="H",1,0)</f>
        <v>0</v>
      </c>
      <c r="D873" s="2">
        <f>IF('Training Data'!B873="A",1,0)</f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1</v>
      </c>
      <c r="S873" s="7">
        <v>0</v>
      </c>
      <c r="U873" s="5">
        <v>0</v>
      </c>
    </row>
    <row r="874" spans="1:21" x14ac:dyDescent="0.3">
      <c r="A874" s="2">
        <f>IF('Training Data'!A874="M",1,0)</f>
        <v>0</v>
      </c>
      <c r="B874" s="2">
        <f>IF('Training Data'!A874="F",1,0)</f>
        <v>1</v>
      </c>
      <c r="C874" s="2">
        <f>IF('Training Data'!B874="H",1,0)</f>
        <v>0</v>
      </c>
      <c r="D874" s="2">
        <f>IF('Training Data'!B874="A",1,0)</f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</v>
      </c>
      <c r="S874" s="7">
        <v>0</v>
      </c>
      <c r="U874" s="5">
        <v>0</v>
      </c>
    </row>
    <row r="875" spans="1:21" x14ac:dyDescent="0.3">
      <c r="A875" s="2">
        <f>IF('Training Data'!A875="M",1,0)</f>
        <v>1</v>
      </c>
      <c r="B875" s="2">
        <f>IF('Training Data'!A875="F",1,0)</f>
        <v>0</v>
      </c>
      <c r="C875" s="2">
        <f>IF('Training Data'!B875="H",1,0)</f>
        <v>1</v>
      </c>
      <c r="D875" s="2">
        <f>IF('Training Data'!B875="A",1,0)</f>
        <v>0</v>
      </c>
      <c r="E875" s="2">
        <v>0</v>
      </c>
      <c r="F875" s="2">
        <v>1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7">
        <v>0</v>
      </c>
      <c r="U875" s="5">
        <v>0</v>
      </c>
    </row>
    <row r="876" spans="1:21" x14ac:dyDescent="0.3">
      <c r="A876" s="2">
        <f>IF('Training Data'!A876="M",1,0)</f>
        <v>0</v>
      </c>
      <c r="B876" s="2">
        <f>IF('Training Data'!A876="F",1,0)</f>
        <v>1</v>
      </c>
      <c r="C876" s="2">
        <f>IF('Training Data'!B876="H",1,0)</f>
        <v>1</v>
      </c>
      <c r="D876" s="2">
        <f>IF('Training Data'!B876="A",1,0)</f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7">
        <v>0</v>
      </c>
      <c r="U876" s="5">
        <v>0</v>
      </c>
    </row>
    <row r="877" spans="1:21" x14ac:dyDescent="0.3">
      <c r="A877" s="2">
        <f>IF('Training Data'!A877="M",1,0)</f>
        <v>0</v>
      </c>
      <c r="B877" s="2">
        <f>IF('Training Data'!A877="F",1,0)</f>
        <v>1</v>
      </c>
      <c r="C877" s="2">
        <f>IF('Training Data'!B877="H",1,0)</f>
        <v>0</v>
      </c>
      <c r="D877" s="2">
        <f>IF('Training Data'!B877="A",1,0)</f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7">
        <v>0</v>
      </c>
      <c r="U877" s="5">
        <v>0</v>
      </c>
    </row>
    <row r="878" spans="1:21" x14ac:dyDescent="0.3">
      <c r="A878" s="2">
        <f>IF('Training Data'!A878="M",1,0)</f>
        <v>0</v>
      </c>
      <c r="B878" s="2">
        <f>IF('Training Data'!A878="F",1,0)</f>
        <v>1</v>
      </c>
      <c r="C878" s="2">
        <f>IF('Training Data'!B878="H",1,0)</f>
        <v>0</v>
      </c>
      <c r="D878" s="2">
        <f>IF('Training Data'!B878="A",1,0)</f>
        <v>1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7">
        <v>0</v>
      </c>
      <c r="U878" s="5">
        <v>0</v>
      </c>
    </row>
    <row r="879" spans="1:21" x14ac:dyDescent="0.3">
      <c r="A879" s="2">
        <f>IF('Training Data'!A879="M",1,0)</f>
        <v>0</v>
      </c>
      <c r="B879" s="2">
        <f>IF('Training Data'!A879="F",1,0)</f>
        <v>1</v>
      </c>
      <c r="C879" s="2">
        <f>IF('Training Data'!B879="H",1,0)</f>
        <v>1</v>
      </c>
      <c r="D879" s="2">
        <f>IF('Training Data'!B879="A",1,0)</f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7">
        <v>0</v>
      </c>
      <c r="U879" s="5">
        <v>0</v>
      </c>
    </row>
    <row r="880" spans="1:21" x14ac:dyDescent="0.3">
      <c r="A880" s="2">
        <f>IF('Training Data'!A880="M",1,0)</f>
        <v>0</v>
      </c>
      <c r="B880" s="2">
        <f>IF('Training Data'!A880="F",1,0)</f>
        <v>1</v>
      </c>
      <c r="C880" s="2">
        <f>IF('Training Data'!B880="H",1,0)</f>
        <v>0</v>
      </c>
      <c r="D880" s="2">
        <f>IF('Training Data'!B880="A",1,0)</f>
        <v>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7">
        <v>0</v>
      </c>
      <c r="U880" s="5">
        <v>0</v>
      </c>
    </row>
    <row r="881" spans="1:21" x14ac:dyDescent="0.3">
      <c r="A881" s="2">
        <f>IF('Training Data'!A881="M",1,0)</f>
        <v>1</v>
      </c>
      <c r="B881" s="2">
        <f>IF('Training Data'!A881="F",1,0)</f>
        <v>0</v>
      </c>
      <c r="C881" s="2">
        <f>IF('Training Data'!B881="H",1,0)</f>
        <v>0</v>
      </c>
      <c r="D881" s="2">
        <f>IF('Training Data'!B881="A",1,0)</f>
        <v>1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7">
        <v>0</v>
      </c>
      <c r="U881" s="5">
        <v>0</v>
      </c>
    </row>
    <row r="882" spans="1:21" x14ac:dyDescent="0.3">
      <c r="A882" s="2">
        <f>IF('Training Data'!A882="M",1,0)</f>
        <v>0</v>
      </c>
      <c r="B882" s="2">
        <f>IF('Training Data'!A882="F",1,0)</f>
        <v>1</v>
      </c>
      <c r="C882" s="2">
        <f>IF('Training Data'!B882="H",1,0)</f>
        <v>0</v>
      </c>
      <c r="D882" s="2">
        <f>IF('Training Data'!B882="A",1,0)</f>
        <v>1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7">
        <v>0</v>
      </c>
      <c r="U882" s="5">
        <v>0</v>
      </c>
    </row>
    <row r="883" spans="1:21" x14ac:dyDescent="0.3">
      <c r="A883" s="2">
        <f>IF('Training Data'!A883="M",1,0)</f>
        <v>0</v>
      </c>
      <c r="B883" s="2">
        <f>IF('Training Data'!A883="F",1,0)</f>
        <v>1</v>
      </c>
      <c r="C883" s="2">
        <f>IF('Training Data'!B883="H",1,0)</f>
        <v>1</v>
      </c>
      <c r="D883" s="2">
        <f>IF('Training Data'!B883="A",1,0)</f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7">
        <v>0</v>
      </c>
      <c r="U883" s="5">
        <v>0</v>
      </c>
    </row>
    <row r="884" spans="1:21" x14ac:dyDescent="0.3">
      <c r="A884" s="2">
        <f>IF('Training Data'!A884="M",1,0)</f>
        <v>0</v>
      </c>
      <c r="B884" s="2">
        <f>IF('Training Data'!A884="F",1,0)</f>
        <v>1</v>
      </c>
      <c r="C884" s="2">
        <f>IF('Training Data'!B884="H",1,0)</f>
        <v>1</v>
      </c>
      <c r="D884" s="2">
        <f>IF('Training Data'!B884="A",1,0)</f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7">
        <v>0</v>
      </c>
      <c r="U884" s="5">
        <v>0</v>
      </c>
    </row>
    <row r="885" spans="1:21" x14ac:dyDescent="0.3">
      <c r="A885" s="2">
        <f>IF('Training Data'!A885="M",1,0)</f>
        <v>0</v>
      </c>
      <c r="B885" s="2">
        <f>IF('Training Data'!A885="F",1,0)</f>
        <v>1</v>
      </c>
      <c r="C885" s="2">
        <f>IF('Training Data'!B885="H",1,0)</f>
        <v>1</v>
      </c>
      <c r="D885" s="2">
        <f>IF('Training Data'!B885="A",1,0)</f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7">
        <v>0</v>
      </c>
      <c r="U885" s="5">
        <v>0</v>
      </c>
    </row>
    <row r="886" spans="1:21" x14ac:dyDescent="0.3">
      <c r="A886" s="2">
        <f>IF('Training Data'!A886="M",1,0)</f>
        <v>0</v>
      </c>
      <c r="B886" s="2">
        <f>IF('Training Data'!A886="F",1,0)</f>
        <v>1</v>
      </c>
      <c r="C886" s="2">
        <f>IF('Training Data'!B886="H",1,0)</f>
        <v>1</v>
      </c>
      <c r="D886" s="2">
        <f>IF('Training Data'!B886="A",1,0)</f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7">
        <v>0</v>
      </c>
      <c r="U886" s="5">
        <v>0</v>
      </c>
    </row>
    <row r="887" spans="1:21" x14ac:dyDescent="0.3">
      <c r="A887" s="2">
        <f>IF('Training Data'!A887="M",1,0)</f>
        <v>1</v>
      </c>
      <c r="B887" s="2">
        <f>IF('Training Data'!A887="F",1,0)</f>
        <v>0</v>
      </c>
      <c r="C887" s="2">
        <f>IF('Training Data'!B887="H",1,0)</f>
        <v>0</v>
      </c>
      <c r="D887" s="2">
        <f>IF('Training Data'!B887="A",1,0)</f>
        <v>1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1</v>
      </c>
      <c r="S887" s="7">
        <v>0</v>
      </c>
      <c r="U887" s="5">
        <v>0</v>
      </c>
    </row>
    <row r="888" spans="1:21" x14ac:dyDescent="0.3">
      <c r="A888" s="2">
        <f>IF('Training Data'!A888="M",1,0)</f>
        <v>1</v>
      </c>
      <c r="B888" s="2">
        <f>IF('Training Data'!A888="F",1,0)</f>
        <v>0</v>
      </c>
      <c r="C888" s="2">
        <f>IF('Training Data'!B888="H",1,0)</f>
        <v>0</v>
      </c>
      <c r="D888" s="2">
        <f>IF('Training Data'!B888="A",1,0)</f>
        <v>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7">
        <v>0</v>
      </c>
      <c r="U888" s="5">
        <v>0</v>
      </c>
    </row>
    <row r="889" spans="1:21" x14ac:dyDescent="0.3">
      <c r="A889" s="2">
        <f>IF('Training Data'!A889="M",1,0)</f>
        <v>0</v>
      </c>
      <c r="B889" s="2">
        <f>IF('Training Data'!A889="F",1,0)</f>
        <v>1</v>
      </c>
      <c r="C889" s="2">
        <f>IF('Training Data'!B889="H",1,0)</f>
        <v>1</v>
      </c>
      <c r="D889" s="2">
        <f>IF('Training Data'!B889="A",1,0)</f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7">
        <v>0</v>
      </c>
      <c r="U889" s="5">
        <v>0</v>
      </c>
    </row>
    <row r="890" spans="1:21" x14ac:dyDescent="0.3">
      <c r="A890" s="2">
        <f>IF('Training Data'!A890="M",1,0)</f>
        <v>1</v>
      </c>
      <c r="B890" s="2">
        <f>IF('Training Data'!A890="F",1,0)</f>
        <v>0</v>
      </c>
      <c r="C890" s="2">
        <f>IF('Training Data'!B890="H",1,0)</f>
        <v>1</v>
      </c>
      <c r="D890" s="2">
        <f>IF('Training Data'!B890="A",1,0)</f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7">
        <v>0</v>
      </c>
      <c r="U890" s="5">
        <v>0</v>
      </c>
    </row>
    <row r="891" spans="1:21" x14ac:dyDescent="0.3">
      <c r="A891" s="2">
        <f>IF('Training Data'!A891="M",1,0)</f>
        <v>0</v>
      </c>
      <c r="B891" s="2">
        <f>IF('Training Data'!A891="F",1,0)</f>
        <v>1</v>
      </c>
      <c r="C891" s="2">
        <f>IF('Training Data'!B891="H",1,0)</f>
        <v>1</v>
      </c>
      <c r="D891" s="2">
        <f>IF('Training Data'!B891="A",1,0)</f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7">
        <v>0</v>
      </c>
      <c r="U891" s="5">
        <v>0</v>
      </c>
    </row>
    <row r="892" spans="1:21" x14ac:dyDescent="0.3">
      <c r="A892" s="2">
        <f>IF('Training Data'!A892="M",1,0)</f>
        <v>0</v>
      </c>
      <c r="B892" s="2">
        <f>IF('Training Data'!A892="F",1,0)</f>
        <v>1</v>
      </c>
      <c r="C892" s="2">
        <f>IF('Training Data'!B892="H",1,0)</f>
        <v>0</v>
      </c>
      <c r="D892" s="2">
        <f>IF('Training Data'!B892="A",1,0)</f>
        <v>1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7">
        <v>0</v>
      </c>
      <c r="U892" s="5">
        <v>0</v>
      </c>
    </row>
    <row r="893" spans="1:21" x14ac:dyDescent="0.3">
      <c r="A893" s="2">
        <f>IF('Training Data'!A893="M",1,0)</f>
        <v>0</v>
      </c>
      <c r="B893" s="2">
        <f>IF('Training Data'!A893="F",1,0)</f>
        <v>1</v>
      </c>
      <c r="C893" s="2">
        <f>IF('Training Data'!B893="H",1,0)</f>
        <v>0</v>
      </c>
      <c r="D893" s="2">
        <f>IF('Training Data'!B893="A",1,0)</f>
        <v>1</v>
      </c>
      <c r="E893" s="2">
        <v>0</v>
      </c>
      <c r="F893" s="2">
        <v>1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7">
        <v>0</v>
      </c>
      <c r="U893" s="5">
        <v>0</v>
      </c>
    </row>
    <row r="894" spans="1:21" x14ac:dyDescent="0.3">
      <c r="A894" s="2">
        <f>IF('Training Data'!A894="M",1,0)</f>
        <v>1</v>
      </c>
      <c r="B894" s="2">
        <f>IF('Training Data'!A894="F",1,0)</f>
        <v>0</v>
      </c>
      <c r="C894" s="2">
        <f>IF('Training Data'!B894="H",1,0)</f>
        <v>1</v>
      </c>
      <c r="D894" s="2">
        <f>IF('Training Data'!B894="A",1,0)</f>
        <v>0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7">
        <v>0</v>
      </c>
      <c r="U894" s="5">
        <v>0</v>
      </c>
    </row>
    <row r="895" spans="1:21" x14ac:dyDescent="0.3">
      <c r="A895" s="2">
        <f>IF('Training Data'!A895="M",1,0)</f>
        <v>0</v>
      </c>
      <c r="B895" s="2">
        <f>IF('Training Data'!A895="F",1,0)</f>
        <v>0</v>
      </c>
      <c r="C895" s="2">
        <f>IF('Training Data'!B895="H",1,0)</f>
        <v>0</v>
      </c>
      <c r="D895" s="2">
        <f>IF('Training Data'!B895="A",1,0)</f>
        <v>1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7">
        <v>0</v>
      </c>
      <c r="U895" s="5">
        <v>0</v>
      </c>
    </row>
    <row r="896" spans="1:21" x14ac:dyDescent="0.3">
      <c r="A896" s="2">
        <f>IF('Training Data'!A896="M",1,0)</f>
        <v>0</v>
      </c>
      <c r="B896" s="2">
        <f>IF('Training Data'!A896="F",1,0)</f>
        <v>0</v>
      </c>
      <c r="C896" s="2">
        <f>IF('Training Data'!B896="H",1,0)</f>
        <v>1</v>
      </c>
      <c r="D896" s="2">
        <f>IF('Training Data'!B896="A",1,0)</f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7">
        <v>0</v>
      </c>
      <c r="U896" s="5">
        <v>0</v>
      </c>
    </row>
    <row r="897" spans="1:21" x14ac:dyDescent="0.3">
      <c r="A897" s="2">
        <f>IF('Training Data'!A897="M",1,0)</f>
        <v>1</v>
      </c>
      <c r="B897" s="2">
        <f>IF('Training Data'!A897="F",1,0)</f>
        <v>0</v>
      </c>
      <c r="C897" s="2">
        <f>IF('Training Data'!B897="H",1,0)</f>
        <v>0</v>
      </c>
      <c r="D897" s="2">
        <f>IF('Training Data'!B897="A",1,0)</f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7">
        <v>0</v>
      </c>
      <c r="U897" s="5">
        <v>0</v>
      </c>
    </row>
    <row r="898" spans="1:21" x14ac:dyDescent="0.3">
      <c r="A898" s="2">
        <f>IF('Training Data'!A898="M",1,0)</f>
        <v>1</v>
      </c>
      <c r="B898" s="2">
        <f>IF('Training Data'!A898="F",1,0)</f>
        <v>0</v>
      </c>
      <c r="C898" s="2">
        <f>IF('Training Data'!B898="H",1,0)</f>
        <v>0</v>
      </c>
      <c r="D898" s="2">
        <f>IF('Training Data'!B898="A",1,0)</f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7">
        <v>0</v>
      </c>
      <c r="U898" s="5">
        <v>0</v>
      </c>
    </row>
    <row r="899" spans="1:21" x14ac:dyDescent="0.3">
      <c r="A899" s="2">
        <f>IF('Training Data'!A899="M",1,0)</f>
        <v>0</v>
      </c>
      <c r="B899" s="2">
        <f>IF('Training Data'!A899="F",1,0)</f>
        <v>1</v>
      </c>
      <c r="C899" s="2">
        <f>IF('Training Data'!B899="H",1,0)</f>
        <v>0</v>
      </c>
      <c r="D899" s="2">
        <f>IF('Training Data'!B899="A",1,0)</f>
        <v>1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7">
        <v>0</v>
      </c>
      <c r="U899" s="5">
        <v>0</v>
      </c>
    </row>
    <row r="900" spans="1:21" x14ac:dyDescent="0.3">
      <c r="A900" s="2">
        <f>IF('Training Data'!A900="M",1,0)</f>
        <v>0</v>
      </c>
      <c r="B900" s="2">
        <f>IF('Training Data'!A900="F",1,0)</f>
        <v>1</v>
      </c>
      <c r="C900" s="2">
        <f>IF('Training Data'!B900="H",1,0)</f>
        <v>0</v>
      </c>
      <c r="D900" s="2">
        <f>IF('Training Data'!B900="A",1,0)</f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7">
        <v>0</v>
      </c>
      <c r="U900" s="5">
        <v>0</v>
      </c>
    </row>
    <row r="901" spans="1:21" x14ac:dyDescent="0.3">
      <c r="A901" s="2">
        <f>IF('Training Data'!A901="M",1,0)</f>
        <v>0</v>
      </c>
      <c r="B901" s="2">
        <f>IF('Training Data'!A901="F",1,0)</f>
        <v>1</v>
      </c>
      <c r="C901" s="2">
        <f>IF('Training Data'!B901="H",1,0)</f>
        <v>1</v>
      </c>
      <c r="D901" s="2">
        <f>IF('Training Data'!B901="A",1,0)</f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7">
        <v>1</v>
      </c>
      <c r="U901" s="5">
        <v>0</v>
      </c>
    </row>
    <row r="902" spans="1:21" x14ac:dyDescent="0.3">
      <c r="A902" s="2">
        <f>IF('Training Data'!A902="M",1,0)</f>
        <v>0</v>
      </c>
      <c r="B902" s="2">
        <f>IF('Training Data'!A902="F",1,0)</f>
        <v>0</v>
      </c>
      <c r="C902" s="2">
        <f>IF('Training Data'!B902="H",1,0)</f>
        <v>1</v>
      </c>
      <c r="D902" s="2">
        <f>IF('Training Data'!B902="A",1,0)</f>
        <v>0</v>
      </c>
      <c r="E902" s="2">
        <v>0</v>
      </c>
      <c r="F902" s="2">
        <v>1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7">
        <v>0</v>
      </c>
      <c r="U902" s="5">
        <v>0</v>
      </c>
    </row>
    <row r="903" spans="1:21" x14ac:dyDescent="0.3">
      <c r="A903" s="2">
        <f>IF('Training Data'!A903="M",1,0)</f>
        <v>1</v>
      </c>
      <c r="B903" s="2">
        <f>IF('Training Data'!A903="F",1,0)</f>
        <v>0</v>
      </c>
      <c r="C903" s="2">
        <f>IF('Training Data'!B903="H",1,0)</f>
        <v>1</v>
      </c>
      <c r="D903" s="2">
        <f>IF('Training Data'!B903="A",1,0)</f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7">
        <v>0</v>
      </c>
      <c r="U903" s="5">
        <v>0</v>
      </c>
    </row>
    <row r="904" spans="1:21" x14ac:dyDescent="0.3">
      <c r="A904" s="2">
        <f>IF('Training Data'!A904="M",1,0)</f>
        <v>0</v>
      </c>
      <c r="B904" s="2">
        <f>IF('Training Data'!A904="F",1,0)</f>
        <v>1</v>
      </c>
      <c r="C904" s="2">
        <f>IF('Training Data'!B904="H",1,0)</f>
        <v>0</v>
      </c>
      <c r="D904" s="2">
        <f>IF('Training Data'!B904="A",1,0)</f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7">
        <v>0</v>
      </c>
      <c r="U904" s="5">
        <v>0</v>
      </c>
    </row>
    <row r="905" spans="1:21" x14ac:dyDescent="0.3">
      <c r="A905" s="2">
        <f>IF('Training Data'!A905="M",1,0)</f>
        <v>0</v>
      </c>
      <c r="B905" s="2">
        <f>IF('Training Data'!A905="F",1,0)</f>
        <v>1</v>
      </c>
      <c r="C905" s="2">
        <f>IF('Training Data'!B905="H",1,0)</f>
        <v>0</v>
      </c>
      <c r="D905" s="2">
        <f>IF('Training Data'!B905="A",1,0)</f>
        <v>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7">
        <v>0</v>
      </c>
      <c r="U905" s="5">
        <v>0</v>
      </c>
    </row>
    <row r="906" spans="1:21" x14ac:dyDescent="0.3">
      <c r="A906" s="2">
        <f>IF('Training Data'!A906="M",1,0)</f>
        <v>1</v>
      </c>
      <c r="B906" s="2">
        <f>IF('Training Data'!A906="F",1,0)</f>
        <v>0</v>
      </c>
      <c r="C906" s="2">
        <f>IF('Training Data'!B906="H",1,0)</f>
        <v>1</v>
      </c>
      <c r="D906" s="2">
        <f>IF('Training Data'!B906="A",1,0)</f>
        <v>0</v>
      </c>
      <c r="E906" s="2">
        <v>0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7">
        <v>0</v>
      </c>
      <c r="U906" s="5">
        <v>0</v>
      </c>
    </row>
    <row r="907" spans="1:21" x14ac:dyDescent="0.3">
      <c r="A907" s="2">
        <f>IF('Training Data'!A907="M",1,0)</f>
        <v>1</v>
      </c>
      <c r="B907" s="2">
        <f>IF('Training Data'!A907="F",1,0)</f>
        <v>0</v>
      </c>
      <c r="C907" s="2">
        <f>IF('Training Data'!B907="H",1,0)</f>
        <v>0</v>
      </c>
      <c r="D907" s="2">
        <f>IF('Training Data'!B907="A",1,0)</f>
        <v>1</v>
      </c>
      <c r="E907" s="2">
        <v>0</v>
      </c>
      <c r="F907" s="2">
        <v>1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7">
        <v>0</v>
      </c>
      <c r="U907" s="5">
        <v>0</v>
      </c>
    </row>
    <row r="908" spans="1:21" x14ac:dyDescent="0.3">
      <c r="A908" s="2">
        <f>IF('Training Data'!A908="M",1,0)</f>
        <v>1</v>
      </c>
      <c r="B908" s="2">
        <f>IF('Training Data'!A908="F",1,0)</f>
        <v>0</v>
      </c>
      <c r="C908" s="2">
        <f>IF('Training Data'!B908="H",1,0)</f>
        <v>0</v>
      </c>
      <c r="D908" s="2">
        <f>IF('Training Data'!B908="A",1,0)</f>
        <v>1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7">
        <v>0</v>
      </c>
      <c r="U908" s="5">
        <v>0</v>
      </c>
    </row>
    <row r="909" spans="1:21" x14ac:dyDescent="0.3">
      <c r="A909" s="2">
        <f>IF('Training Data'!A909="M",1,0)</f>
        <v>0</v>
      </c>
      <c r="B909" s="2">
        <f>IF('Training Data'!A909="F",1,0)</f>
        <v>1</v>
      </c>
      <c r="C909" s="2">
        <f>IF('Training Data'!B909="H",1,0)</f>
        <v>0</v>
      </c>
      <c r="D909" s="2">
        <f>IF('Training Data'!B909="A",1,0)</f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7">
        <v>0</v>
      </c>
      <c r="U909" s="5">
        <v>0</v>
      </c>
    </row>
    <row r="910" spans="1:21" x14ac:dyDescent="0.3">
      <c r="A910" s="2">
        <f>IF('Training Data'!A910="M",1,0)</f>
        <v>0</v>
      </c>
      <c r="B910" s="2">
        <f>IF('Training Data'!A910="F",1,0)</f>
        <v>1</v>
      </c>
      <c r="C910" s="2">
        <f>IF('Training Data'!B910="H",1,0)</f>
        <v>1</v>
      </c>
      <c r="D910" s="2">
        <f>IF('Training Data'!B910="A",1,0)</f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7">
        <v>0</v>
      </c>
      <c r="U910" s="5">
        <v>0</v>
      </c>
    </row>
    <row r="911" spans="1:21" x14ac:dyDescent="0.3">
      <c r="A911" s="2">
        <f>IF('Training Data'!A911="M",1,0)</f>
        <v>1</v>
      </c>
      <c r="B911" s="2">
        <f>IF('Training Data'!A911="F",1,0)</f>
        <v>0</v>
      </c>
      <c r="C911" s="2">
        <f>IF('Training Data'!B911="H",1,0)</f>
        <v>1</v>
      </c>
      <c r="D911" s="2">
        <f>IF('Training Data'!B911="A",1,0)</f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7">
        <v>0</v>
      </c>
      <c r="U911" s="5">
        <v>0</v>
      </c>
    </row>
    <row r="912" spans="1:21" x14ac:dyDescent="0.3">
      <c r="A912" s="2">
        <f>IF('Training Data'!A912="M",1,0)</f>
        <v>1</v>
      </c>
      <c r="B912" s="2">
        <f>IF('Training Data'!A912="F",1,0)</f>
        <v>0</v>
      </c>
      <c r="C912" s="2">
        <f>IF('Training Data'!B912="H",1,0)</f>
        <v>1</v>
      </c>
      <c r="D912" s="2">
        <f>IF('Training Data'!B912="A",1,0)</f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7">
        <v>0</v>
      </c>
      <c r="U912" s="5">
        <v>0</v>
      </c>
    </row>
    <row r="913" spans="1:21" x14ac:dyDescent="0.3">
      <c r="A913" s="2">
        <f>IF('Training Data'!A913="M",1,0)</f>
        <v>0</v>
      </c>
      <c r="B913" s="2">
        <f>IF('Training Data'!A913="F",1,0)</f>
        <v>1</v>
      </c>
      <c r="C913" s="2">
        <f>IF('Training Data'!B913="H",1,0)</f>
        <v>0</v>
      </c>
      <c r="D913" s="2">
        <f>IF('Training Data'!B913="A",1,0)</f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7">
        <v>0</v>
      </c>
      <c r="U913" s="5">
        <v>0</v>
      </c>
    </row>
    <row r="914" spans="1:21" x14ac:dyDescent="0.3">
      <c r="A914" s="2">
        <f>IF('Training Data'!A914="M",1,0)</f>
        <v>0</v>
      </c>
      <c r="B914" s="2">
        <f>IF('Training Data'!A914="F",1,0)</f>
        <v>1</v>
      </c>
      <c r="C914" s="2">
        <f>IF('Training Data'!B914="H",1,0)</f>
        <v>0</v>
      </c>
      <c r="D914" s="2">
        <f>IF('Training Data'!B914="A",1,0)</f>
        <v>1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7">
        <v>0</v>
      </c>
      <c r="U914" s="5">
        <v>0</v>
      </c>
    </row>
    <row r="915" spans="1:21" x14ac:dyDescent="0.3">
      <c r="A915" s="2">
        <f>IF('Training Data'!A915="M",1,0)</f>
        <v>1</v>
      </c>
      <c r="B915" s="2">
        <f>IF('Training Data'!A915="F",1,0)</f>
        <v>0</v>
      </c>
      <c r="C915" s="2">
        <f>IF('Training Data'!B915="H",1,0)</f>
        <v>1</v>
      </c>
      <c r="D915" s="2">
        <f>IF('Training Data'!B915="A",1,0)</f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7">
        <v>0</v>
      </c>
      <c r="U915" s="5">
        <v>0</v>
      </c>
    </row>
    <row r="916" spans="1:21" x14ac:dyDescent="0.3">
      <c r="A916" s="2">
        <f>IF('Training Data'!A916="M",1,0)</f>
        <v>0</v>
      </c>
      <c r="B916" s="2">
        <f>IF('Training Data'!A916="F",1,0)</f>
        <v>0</v>
      </c>
      <c r="C916" s="2">
        <f>IF('Training Data'!B916="H",1,0)</f>
        <v>1</v>
      </c>
      <c r="D916" s="2">
        <f>IF('Training Data'!B916="A",1,0)</f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7">
        <v>0</v>
      </c>
      <c r="U916" s="5">
        <v>0</v>
      </c>
    </row>
    <row r="917" spans="1:21" x14ac:dyDescent="0.3">
      <c r="A917" s="2">
        <f>IF('Training Data'!A917="M",1,0)</f>
        <v>1</v>
      </c>
      <c r="B917" s="2">
        <f>IF('Training Data'!A917="F",1,0)</f>
        <v>0</v>
      </c>
      <c r="C917" s="2">
        <f>IF('Training Data'!B917="H",1,0)</f>
        <v>1</v>
      </c>
      <c r="D917" s="2">
        <f>IF('Training Data'!B917="A",1,0)</f>
        <v>0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7">
        <v>1</v>
      </c>
      <c r="U917" s="5">
        <v>0</v>
      </c>
    </row>
    <row r="918" spans="1:21" x14ac:dyDescent="0.3">
      <c r="A918" s="2">
        <f>IF('Training Data'!A918="M",1,0)</f>
        <v>1</v>
      </c>
      <c r="B918" s="2">
        <f>IF('Training Data'!A918="F",1,0)</f>
        <v>0</v>
      </c>
      <c r="C918" s="2">
        <f>IF('Training Data'!B918="H",1,0)</f>
        <v>1</v>
      </c>
      <c r="D918" s="2">
        <f>IF('Training Data'!B918="A",1,0)</f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7">
        <v>0</v>
      </c>
      <c r="U918" s="5">
        <v>0</v>
      </c>
    </row>
    <row r="919" spans="1:21" x14ac:dyDescent="0.3">
      <c r="A919" s="2">
        <f>IF('Training Data'!A919="M",1,0)</f>
        <v>1</v>
      </c>
      <c r="B919" s="2">
        <f>IF('Training Data'!A919="F",1,0)</f>
        <v>0</v>
      </c>
      <c r="C919" s="2">
        <f>IF('Training Data'!B919="H",1,0)</f>
        <v>1</v>
      </c>
      <c r="D919" s="2">
        <f>IF('Training Data'!B919="A",1,0)</f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7">
        <v>0</v>
      </c>
      <c r="U919" s="5">
        <v>0</v>
      </c>
    </row>
    <row r="920" spans="1:21" x14ac:dyDescent="0.3">
      <c r="A920" s="2">
        <f>IF('Training Data'!A920="M",1,0)</f>
        <v>1</v>
      </c>
      <c r="B920" s="2">
        <f>IF('Training Data'!A920="F",1,0)</f>
        <v>0</v>
      </c>
      <c r="C920" s="2">
        <f>IF('Training Data'!B920="H",1,0)</f>
        <v>1</v>
      </c>
      <c r="D920" s="2">
        <f>IF('Training Data'!B920="A",1,0)</f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7">
        <v>0</v>
      </c>
      <c r="U920" s="5">
        <v>0</v>
      </c>
    </row>
    <row r="921" spans="1:21" x14ac:dyDescent="0.3">
      <c r="A921" s="2">
        <f>IF('Training Data'!A921="M",1,0)</f>
        <v>1</v>
      </c>
      <c r="B921" s="2">
        <f>IF('Training Data'!A921="F",1,0)</f>
        <v>0</v>
      </c>
      <c r="C921" s="2">
        <f>IF('Training Data'!B921="H",1,0)</f>
        <v>0</v>
      </c>
      <c r="D921" s="2">
        <f>IF('Training Data'!B921="A",1,0)</f>
        <v>1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7">
        <v>0</v>
      </c>
      <c r="U921" s="5">
        <v>0</v>
      </c>
    </row>
    <row r="922" spans="1:21" x14ac:dyDescent="0.3">
      <c r="A922" s="2">
        <f>IF('Training Data'!A922="M",1,0)</f>
        <v>1</v>
      </c>
      <c r="B922" s="2">
        <f>IF('Training Data'!A922="F",1,0)</f>
        <v>0</v>
      </c>
      <c r="C922" s="2">
        <f>IF('Training Data'!B922="H",1,0)</f>
        <v>0</v>
      </c>
      <c r="D922" s="2">
        <f>IF('Training Data'!B922="A",1,0)</f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7">
        <v>0</v>
      </c>
      <c r="U922" s="5">
        <v>0</v>
      </c>
    </row>
    <row r="923" spans="1:21" x14ac:dyDescent="0.3">
      <c r="A923" s="2">
        <f>IF('Training Data'!A923="M",1,0)</f>
        <v>1</v>
      </c>
      <c r="B923" s="2">
        <f>IF('Training Data'!A923="F",1,0)</f>
        <v>0</v>
      </c>
      <c r="C923" s="2">
        <f>IF('Training Data'!B923="H",1,0)</f>
        <v>0</v>
      </c>
      <c r="D923" s="2">
        <f>IF('Training Data'!B923="A",1,0)</f>
        <v>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7">
        <v>0</v>
      </c>
      <c r="U923" s="5">
        <v>0</v>
      </c>
    </row>
    <row r="924" spans="1:21" x14ac:dyDescent="0.3">
      <c r="A924" s="2">
        <f>IF('Training Data'!A924="M",1,0)</f>
        <v>1</v>
      </c>
      <c r="B924" s="2">
        <f>IF('Training Data'!A924="F",1,0)</f>
        <v>0</v>
      </c>
      <c r="C924" s="2">
        <f>IF('Training Data'!B924="H",1,0)</f>
        <v>1</v>
      </c>
      <c r="D924" s="2">
        <f>IF('Training Data'!B924="A",1,0)</f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7">
        <v>0</v>
      </c>
      <c r="U924" s="5">
        <v>0</v>
      </c>
    </row>
    <row r="925" spans="1:21" x14ac:dyDescent="0.3">
      <c r="A925" s="2">
        <f>IF('Training Data'!A925="M",1,0)</f>
        <v>0</v>
      </c>
      <c r="B925" s="2">
        <f>IF('Training Data'!A925="F",1,0)</f>
        <v>1</v>
      </c>
      <c r="C925" s="2">
        <f>IF('Training Data'!B925="H",1,0)</f>
        <v>0</v>
      </c>
      <c r="D925" s="2">
        <f>IF('Training Data'!B925="A",1,0)</f>
        <v>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7">
        <v>0</v>
      </c>
      <c r="U925" s="5">
        <v>0</v>
      </c>
    </row>
    <row r="926" spans="1:21" x14ac:dyDescent="0.3">
      <c r="A926" s="2">
        <f>IF('Training Data'!A926="M",1,0)</f>
        <v>0</v>
      </c>
      <c r="B926" s="2">
        <f>IF('Training Data'!A926="F",1,0)</f>
        <v>0</v>
      </c>
      <c r="C926" s="2">
        <f>IF('Training Data'!B926="H",1,0)</f>
        <v>0</v>
      </c>
      <c r="D926" s="2">
        <f>IF('Training Data'!B926="A",1,0)</f>
        <v>1</v>
      </c>
      <c r="E926" s="2">
        <v>1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7">
        <v>0</v>
      </c>
      <c r="U926" s="5">
        <v>0</v>
      </c>
    </row>
    <row r="927" spans="1:21" x14ac:dyDescent="0.3">
      <c r="A927" s="2">
        <f>IF('Training Data'!A927="M",1,0)</f>
        <v>1</v>
      </c>
      <c r="B927" s="2">
        <f>IF('Training Data'!A927="F",1,0)</f>
        <v>0</v>
      </c>
      <c r="C927" s="2">
        <f>IF('Training Data'!B927="H",1,0)</f>
        <v>0</v>
      </c>
      <c r="D927" s="2">
        <f>IF('Training Data'!B927="A",1,0)</f>
        <v>1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7">
        <v>0</v>
      </c>
      <c r="U927" s="5">
        <v>0</v>
      </c>
    </row>
    <row r="928" spans="1:21" x14ac:dyDescent="0.3">
      <c r="A928" s="2">
        <f>IF('Training Data'!A928="M",1,0)</f>
        <v>1</v>
      </c>
      <c r="B928" s="2">
        <f>IF('Training Data'!A928="F",1,0)</f>
        <v>0</v>
      </c>
      <c r="C928" s="2">
        <f>IF('Training Data'!B928="H",1,0)</f>
        <v>1</v>
      </c>
      <c r="D928" s="2">
        <f>IF('Training Data'!B928="A",1,0)</f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7">
        <v>0</v>
      </c>
      <c r="U928" s="5">
        <v>0</v>
      </c>
    </row>
    <row r="929" spans="1:21" x14ac:dyDescent="0.3">
      <c r="A929" s="2">
        <f>IF('Training Data'!A929="M",1,0)</f>
        <v>1</v>
      </c>
      <c r="B929" s="2">
        <f>IF('Training Data'!A929="F",1,0)</f>
        <v>0</v>
      </c>
      <c r="C929" s="2">
        <f>IF('Training Data'!B929="H",1,0)</f>
        <v>0</v>
      </c>
      <c r="D929" s="2">
        <f>IF('Training Data'!B929="A",1,0)</f>
        <v>1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7">
        <v>1</v>
      </c>
      <c r="U929" s="5">
        <v>0</v>
      </c>
    </row>
    <row r="930" spans="1:21" x14ac:dyDescent="0.3">
      <c r="A930" s="2">
        <f>IF('Training Data'!A930="M",1,0)</f>
        <v>0</v>
      </c>
      <c r="B930" s="2">
        <f>IF('Training Data'!A930="F",1,0)</f>
        <v>1</v>
      </c>
      <c r="C930" s="2">
        <f>IF('Training Data'!B930="H",1,0)</f>
        <v>0</v>
      </c>
      <c r="D930" s="2">
        <f>IF('Training Data'!B930="A",1,0)</f>
        <v>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7">
        <v>0</v>
      </c>
      <c r="U930" s="5">
        <v>0</v>
      </c>
    </row>
    <row r="931" spans="1:21" x14ac:dyDescent="0.3">
      <c r="A931" s="2">
        <f>IF('Training Data'!A931="M",1,0)</f>
        <v>1</v>
      </c>
      <c r="B931" s="2">
        <f>IF('Training Data'!A931="F",1,0)</f>
        <v>0</v>
      </c>
      <c r="C931" s="2">
        <f>IF('Training Data'!B931="H",1,0)</f>
        <v>0</v>
      </c>
      <c r="D931" s="2">
        <f>IF('Training Data'!B931="A",1,0)</f>
        <v>0</v>
      </c>
      <c r="E931" s="2">
        <v>0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7">
        <v>0</v>
      </c>
      <c r="U931" s="5">
        <v>0</v>
      </c>
    </row>
    <row r="932" spans="1:21" x14ac:dyDescent="0.3">
      <c r="A932" s="2">
        <f>IF('Training Data'!A932="M",1,0)</f>
        <v>0</v>
      </c>
      <c r="B932" s="2">
        <f>IF('Training Data'!A932="F",1,0)</f>
        <v>1</v>
      </c>
      <c r="C932" s="2">
        <f>IF('Training Data'!B932="H",1,0)</f>
        <v>0</v>
      </c>
      <c r="D932" s="2">
        <f>IF('Training Data'!B932="A",1,0)</f>
        <v>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7">
        <v>0</v>
      </c>
      <c r="U932" s="5">
        <v>0</v>
      </c>
    </row>
    <row r="933" spans="1:21" x14ac:dyDescent="0.3">
      <c r="A933" s="2">
        <f>IF('Training Data'!A933="M",1,0)</f>
        <v>0</v>
      </c>
      <c r="B933" s="2">
        <f>IF('Training Data'!A933="F",1,0)</f>
        <v>0</v>
      </c>
      <c r="C933" s="2">
        <f>IF('Training Data'!B933="H",1,0)</f>
        <v>1</v>
      </c>
      <c r="D933" s="2">
        <f>IF('Training Data'!B933="A",1,0)</f>
        <v>0</v>
      </c>
      <c r="E933" s="2">
        <v>0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7">
        <v>0</v>
      </c>
      <c r="U933" s="5">
        <v>0</v>
      </c>
    </row>
    <row r="934" spans="1:21" x14ac:dyDescent="0.3">
      <c r="A934" s="2">
        <f>IF('Training Data'!A934="M",1,0)</f>
        <v>0</v>
      </c>
      <c r="B934" s="2">
        <f>IF('Training Data'!A934="F",1,0)</f>
        <v>1</v>
      </c>
      <c r="C934" s="2">
        <f>IF('Training Data'!B934="H",1,0)</f>
        <v>0</v>
      </c>
      <c r="D934" s="2">
        <f>IF('Training Data'!B934="A",1,0)</f>
        <v>0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7">
        <v>0</v>
      </c>
      <c r="U934" s="5">
        <v>0</v>
      </c>
    </row>
    <row r="935" spans="1:21" x14ac:dyDescent="0.3">
      <c r="A935" s="2">
        <f>IF('Training Data'!A935="M",1,0)</f>
        <v>0</v>
      </c>
      <c r="B935" s="2">
        <f>IF('Training Data'!A935="F",1,0)</f>
        <v>1</v>
      </c>
      <c r="C935" s="2">
        <f>IF('Training Data'!B935="H",1,0)</f>
        <v>1</v>
      </c>
      <c r="D935" s="2">
        <f>IF('Training Data'!B935="A",1,0)</f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7">
        <v>0</v>
      </c>
      <c r="U935" s="5">
        <v>0</v>
      </c>
    </row>
    <row r="936" spans="1:21" x14ac:dyDescent="0.3">
      <c r="A936" s="2">
        <f>IF('Training Data'!A936="M",1,0)</f>
        <v>0</v>
      </c>
      <c r="B936" s="2">
        <f>IF('Training Data'!A936="F",1,0)</f>
        <v>1</v>
      </c>
      <c r="C936" s="2">
        <f>IF('Training Data'!B936="H",1,0)</f>
        <v>0</v>
      </c>
      <c r="D936" s="2">
        <f>IF('Training Data'!B936="A",1,0)</f>
        <v>1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7">
        <v>0</v>
      </c>
      <c r="U936" s="5">
        <v>0</v>
      </c>
    </row>
    <row r="937" spans="1:21" x14ac:dyDescent="0.3">
      <c r="A937" s="2">
        <f>IF('Training Data'!A937="M",1,0)</f>
        <v>0</v>
      </c>
      <c r="B937" s="2">
        <f>IF('Training Data'!A937="F",1,0)</f>
        <v>1</v>
      </c>
      <c r="C937" s="2">
        <f>IF('Training Data'!B937="H",1,0)</f>
        <v>0</v>
      </c>
      <c r="D937" s="2">
        <f>IF('Training Data'!B937="A",1,0)</f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7">
        <v>0</v>
      </c>
      <c r="U937" s="5">
        <v>0</v>
      </c>
    </row>
    <row r="938" spans="1:21" x14ac:dyDescent="0.3">
      <c r="A938" s="2">
        <f>IF('Training Data'!A938="M",1,0)</f>
        <v>1</v>
      </c>
      <c r="B938" s="2">
        <f>IF('Training Data'!A938="F",1,0)</f>
        <v>0</v>
      </c>
      <c r="C938" s="2">
        <f>IF('Training Data'!B938="H",1,0)</f>
        <v>0</v>
      </c>
      <c r="D938" s="2">
        <f>IF('Training Data'!B938="A",1,0)</f>
        <v>1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7">
        <v>0</v>
      </c>
      <c r="U938" s="5">
        <v>0</v>
      </c>
    </row>
    <row r="939" spans="1:21" x14ac:dyDescent="0.3">
      <c r="A939" s="2">
        <f>IF('Training Data'!A939="M",1,0)</f>
        <v>1</v>
      </c>
      <c r="B939" s="2">
        <f>IF('Training Data'!A939="F",1,0)</f>
        <v>0</v>
      </c>
      <c r="C939" s="2">
        <f>IF('Training Data'!B939="H",1,0)</f>
        <v>0</v>
      </c>
      <c r="D939" s="2">
        <f>IF('Training Data'!B939="A",1,0)</f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7">
        <v>0</v>
      </c>
      <c r="U939" s="5">
        <v>0</v>
      </c>
    </row>
    <row r="940" spans="1:21" x14ac:dyDescent="0.3">
      <c r="A940" s="2">
        <f>IF('Training Data'!A940="M",1,0)</f>
        <v>1</v>
      </c>
      <c r="B940" s="2">
        <f>IF('Training Data'!A940="F",1,0)</f>
        <v>0</v>
      </c>
      <c r="C940" s="2">
        <f>IF('Training Data'!B940="H",1,0)</f>
        <v>0</v>
      </c>
      <c r="D940" s="2">
        <f>IF('Training Data'!B940="A",1,0)</f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7">
        <v>0</v>
      </c>
      <c r="U940" s="5">
        <v>0</v>
      </c>
    </row>
    <row r="941" spans="1:21" x14ac:dyDescent="0.3">
      <c r="A941" s="2">
        <f>IF('Training Data'!A941="M",1,0)</f>
        <v>1</v>
      </c>
      <c r="B941" s="2">
        <f>IF('Training Data'!A941="F",1,0)</f>
        <v>0</v>
      </c>
      <c r="C941" s="2">
        <f>IF('Training Data'!B941="H",1,0)</f>
        <v>0</v>
      </c>
      <c r="D941" s="2">
        <f>IF('Training Data'!B941="A",1,0)</f>
        <v>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7">
        <v>0</v>
      </c>
      <c r="U941" s="5">
        <v>0</v>
      </c>
    </row>
    <row r="942" spans="1:21" x14ac:dyDescent="0.3">
      <c r="A942" s="2">
        <f>IF('Training Data'!A942="M",1,0)</f>
        <v>1</v>
      </c>
      <c r="B942" s="2">
        <f>IF('Training Data'!A942="F",1,0)</f>
        <v>0</v>
      </c>
      <c r="C942" s="2">
        <f>IF('Training Data'!B942="H",1,0)</f>
        <v>1</v>
      </c>
      <c r="D942" s="2">
        <f>IF('Training Data'!B942="A",1,0)</f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7">
        <v>0</v>
      </c>
      <c r="U942" s="5">
        <v>0</v>
      </c>
    </row>
    <row r="943" spans="1:21" x14ac:dyDescent="0.3">
      <c r="A943" s="2">
        <f>IF('Training Data'!A943="M",1,0)</f>
        <v>1</v>
      </c>
      <c r="B943" s="2">
        <f>IF('Training Data'!A943="F",1,0)</f>
        <v>0</v>
      </c>
      <c r="C943" s="2">
        <f>IF('Training Data'!B943="H",1,0)</f>
        <v>0</v>
      </c>
      <c r="D943" s="2">
        <f>IF('Training Data'!B943="A",1,0)</f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7">
        <v>0</v>
      </c>
      <c r="U943" s="5">
        <v>0</v>
      </c>
    </row>
    <row r="944" spans="1:21" x14ac:dyDescent="0.3">
      <c r="A944" s="2">
        <f>IF('Training Data'!A944="M",1,0)</f>
        <v>1</v>
      </c>
      <c r="B944" s="2">
        <f>IF('Training Data'!A944="F",1,0)</f>
        <v>0</v>
      </c>
      <c r="C944" s="2">
        <f>IF('Training Data'!B944="H",1,0)</f>
        <v>0</v>
      </c>
      <c r="D944" s="2">
        <f>IF('Training Data'!B944="A",1,0)</f>
        <v>1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7">
        <v>0</v>
      </c>
      <c r="U944" s="5">
        <v>0</v>
      </c>
    </row>
    <row r="945" spans="1:21" x14ac:dyDescent="0.3">
      <c r="A945" s="2">
        <f>IF('Training Data'!A945="M",1,0)</f>
        <v>0</v>
      </c>
      <c r="B945" s="2">
        <f>IF('Training Data'!A945="F",1,0)</f>
        <v>1</v>
      </c>
      <c r="C945" s="2">
        <f>IF('Training Data'!B945="H",1,0)</f>
        <v>0</v>
      </c>
      <c r="D945" s="2">
        <f>IF('Training Data'!B945="A",1,0)</f>
        <v>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7">
        <v>0</v>
      </c>
      <c r="U945" s="5">
        <v>0</v>
      </c>
    </row>
    <row r="946" spans="1:21" x14ac:dyDescent="0.3">
      <c r="A946" s="2">
        <f>IF('Training Data'!A946="M",1,0)</f>
        <v>0</v>
      </c>
      <c r="B946" s="2">
        <f>IF('Training Data'!A946="F",1,0)</f>
        <v>1</v>
      </c>
      <c r="C946" s="2">
        <f>IF('Training Data'!B946="H",1,0)</f>
        <v>0</v>
      </c>
      <c r="D946" s="2">
        <f>IF('Training Data'!B946="A",1,0)</f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7">
        <v>0</v>
      </c>
      <c r="U946" s="5">
        <v>0</v>
      </c>
    </row>
    <row r="947" spans="1:21" x14ac:dyDescent="0.3">
      <c r="A947" s="2">
        <f>IF('Training Data'!A947="M",1,0)</f>
        <v>0</v>
      </c>
      <c r="B947" s="2">
        <f>IF('Training Data'!A947="F",1,0)</f>
        <v>1</v>
      </c>
      <c r="C947" s="2">
        <f>IF('Training Data'!B947="H",1,0)</f>
        <v>0</v>
      </c>
      <c r="D947" s="2">
        <f>IF('Training Data'!B947="A",1,0)</f>
        <v>1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7">
        <v>0</v>
      </c>
      <c r="U947" s="5">
        <v>0</v>
      </c>
    </row>
    <row r="948" spans="1:21" x14ac:dyDescent="0.3">
      <c r="A948" s="2">
        <f>IF('Training Data'!A948="M",1,0)</f>
        <v>1</v>
      </c>
      <c r="B948" s="2">
        <f>IF('Training Data'!A948="F",1,0)</f>
        <v>0</v>
      </c>
      <c r="C948" s="2">
        <f>IF('Training Data'!B948="H",1,0)</f>
        <v>1</v>
      </c>
      <c r="D948" s="2">
        <f>IF('Training Data'!B948="A",1,0)</f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</v>
      </c>
      <c r="S948" s="7">
        <v>0</v>
      </c>
      <c r="U948" s="5">
        <v>0</v>
      </c>
    </row>
    <row r="949" spans="1:21" x14ac:dyDescent="0.3">
      <c r="A949" s="2">
        <f>IF('Training Data'!A949="M",1,0)</f>
        <v>0</v>
      </c>
      <c r="B949" s="2">
        <f>IF('Training Data'!A949="F",1,0)</f>
        <v>0</v>
      </c>
      <c r="C949" s="2">
        <f>IF('Training Data'!B949="H",1,0)</f>
        <v>1</v>
      </c>
      <c r="D949" s="2">
        <f>IF('Training Data'!B949="A",1,0)</f>
        <v>0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7">
        <v>0</v>
      </c>
      <c r="U949" s="5">
        <v>0</v>
      </c>
    </row>
    <row r="950" spans="1:21" x14ac:dyDescent="0.3">
      <c r="A950" s="2">
        <f>IF('Training Data'!A950="M",1,0)</f>
        <v>0</v>
      </c>
      <c r="B950" s="2">
        <f>IF('Training Data'!A950="F",1,0)</f>
        <v>1</v>
      </c>
      <c r="C950" s="2">
        <f>IF('Training Data'!B950="H",1,0)</f>
        <v>0</v>
      </c>
      <c r="D950" s="2">
        <f>IF('Training Data'!B950="A",1,0)</f>
        <v>1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7">
        <v>0</v>
      </c>
      <c r="U950" s="5">
        <v>0</v>
      </c>
    </row>
    <row r="951" spans="1:21" x14ac:dyDescent="0.3">
      <c r="A951" s="2">
        <f>IF('Training Data'!A951="M",1,0)</f>
        <v>1</v>
      </c>
      <c r="B951" s="2">
        <f>IF('Training Data'!A951="F",1,0)</f>
        <v>0</v>
      </c>
      <c r="C951" s="2">
        <f>IF('Training Data'!B951="H",1,0)</f>
        <v>1</v>
      </c>
      <c r="D951" s="2">
        <f>IF('Training Data'!B951="A",1,0)</f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7">
        <v>0</v>
      </c>
      <c r="U951" s="5">
        <v>0</v>
      </c>
    </row>
    <row r="952" spans="1:21" x14ac:dyDescent="0.3">
      <c r="A952" s="2">
        <f>IF('Training Data'!A952="M",1,0)</f>
        <v>0</v>
      </c>
      <c r="B952" s="2">
        <f>IF('Training Data'!A952="F",1,0)</f>
        <v>1</v>
      </c>
      <c r="C952" s="2">
        <f>IF('Training Data'!B952="H",1,0)</f>
        <v>1</v>
      </c>
      <c r="D952" s="2">
        <f>IF('Training Data'!B952="A",1,0)</f>
        <v>0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7">
        <v>0</v>
      </c>
      <c r="U952" s="5">
        <v>0</v>
      </c>
    </row>
    <row r="953" spans="1:21" x14ac:dyDescent="0.3">
      <c r="A953" s="2">
        <f>IF('Training Data'!A953="M",1,0)</f>
        <v>0</v>
      </c>
      <c r="B953" s="2">
        <f>IF('Training Data'!A953="F",1,0)</f>
        <v>0</v>
      </c>
      <c r="C953" s="2">
        <f>IF('Training Data'!B953="H",1,0)</f>
        <v>1</v>
      </c>
      <c r="D953" s="2">
        <f>IF('Training Data'!B953="A",1,0)</f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</v>
      </c>
      <c r="S953" s="7">
        <v>0</v>
      </c>
      <c r="U953" s="5">
        <v>0</v>
      </c>
    </row>
    <row r="954" spans="1:21" x14ac:dyDescent="0.3">
      <c r="A954" s="2">
        <f>IF('Training Data'!A954="M",1,0)</f>
        <v>1</v>
      </c>
      <c r="B954" s="2">
        <f>IF('Training Data'!A954="F",1,0)</f>
        <v>0</v>
      </c>
      <c r="C954" s="2">
        <f>IF('Training Data'!B954="H",1,0)</f>
        <v>0</v>
      </c>
      <c r="D954" s="2">
        <f>IF('Training Data'!B954="A",1,0)</f>
        <v>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7">
        <v>0</v>
      </c>
      <c r="U954" s="5">
        <v>0</v>
      </c>
    </row>
    <row r="955" spans="1:21" x14ac:dyDescent="0.3">
      <c r="A955" s="2">
        <f>IF('Training Data'!A955="M",1,0)</f>
        <v>1</v>
      </c>
      <c r="B955" s="2">
        <f>IF('Training Data'!A955="F",1,0)</f>
        <v>0</v>
      </c>
      <c r="C955" s="2">
        <f>IF('Training Data'!B955="H",1,0)</f>
        <v>0</v>
      </c>
      <c r="D955" s="2">
        <f>IF('Training Data'!B955="A",1,0)</f>
        <v>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7">
        <v>0</v>
      </c>
      <c r="U955" s="5">
        <v>0</v>
      </c>
    </row>
    <row r="956" spans="1:21" x14ac:dyDescent="0.3">
      <c r="A956" s="2">
        <f>IF('Training Data'!A956="M",1,0)</f>
        <v>1</v>
      </c>
      <c r="B956" s="2">
        <f>IF('Training Data'!A956="F",1,0)</f>
        <v>0</v>
      </c>
      <c r="C956" s="2">
        <f>IF('Training Data'!B956="H",1,0)</f>
        <v>1</v>
      </c>
      <c r="D956" s="2">
        <f>IF('Training Data'!B956="A",1,0)</f>
        <v>0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0</v>
      </c>
      <c r="S956" s="7">
        <v>0</v>
      </c>
      <c r="U956" s="5">
        <v>0</v>
      </c>
    </row>
    <row r="957" spans="1:21" x14ac:dyDescent="0.3">
      <c r="A957" s="2">
        <f>IF('Training Data'!A957="M",1,0)</f>
        <v>0</v>
      </c>
      <c r="B957" s="2">
        <f>IF('Training Data'!A957="F",1,0)</f>
        <v>1</v>
      </c>
      <c r="C957" s="2">
        <f>IF('Training Data'!B957="H",1,0)</f>
        <v>1</v>
      </c>
      <c r="D957" s="2">
        <f>IF('Training Data'!B957="A",1,0)</f>
        <v>0</v>
      </c>
      <c r="E957" s="2">
        <v>0</v>
      </c>
      <c r="F957" s="2">
        <v>1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7">
        <v>0</v>
      </c>
      <c r="U957" s="5">
        <v>0</v>
      </c>
    </row>
    <row r="958" spans="1:21" x14ac:dyDescent="0.3">
      <c r="A958" s="2">
        <f>IF('Training Data'!A958="M",1,0)</f>
        <v>1</v>
      </c>
      <c r="B958" s="2">
        <f>IF('Training Data'!A958="F",1,0)</f>
        <v>0</v>
      </c>
      <c r="C958" s="2">
        <f>IF('Training Data'!B958="H",1,0)</f>
        <v>1</v>
      </c>
      <c r="D958" s="2">
        <f>IF('Training Data'!B958="A",1,0)</f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7">
        <v>0</v>
      </c>
      <c r="U958" s="5">
        <v>0</v>
      </c>
    </row>
    <row r="959" spans="1:21" x14ac:dyDescent="0.3">
      <c r="A959" s="2">
        <f>IF('Training Data'!A959="M",1,0)</f>
        <v>0</v>
      </c>
      <c r="B959" s="2">
        <f>IF('Training Data'!A959="F",1,0)</f>
        <v>1</v>
      </c>
      <c r="C959" s="2">
        <f>IF('Training Data'!B959="H",1,0)</f>
        <v>0</v>
      </c>
      <c r="D959" s="2">
        <f>IF('Training Data'!B959="A",1,0)</f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7">
        <v>0</v>
      </c>
      <c r="U959" s="5">
        <v>0</v>
      </c>
    </row>
    <row r="960" spans="1:21" x14ac:dyDescent="0.3">
      <c r="A960" s="2">
        <f>IF('Training Data'!A960="M",1,0)</f>
        <v>0</v>
      </c>
      <c r="B960" s="2">
        <f>IF('Training Data'!A960="F",1,0)</f>
        <v>0</v>
      </c>
      <c r="C960" s="2">
        <f>IF('Training Data'!B960="H",1,0)</f>
        <v>1</v>
      </c>
      <c r="D960" s="2">
        <f>IF('Training Data'!B960="A",1,0)</f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7">
        <v>0</v>
      </c>
      <c r="U960" s="5">
        <v>0</v>
      </c>
    </row>
    <row r="961" spans="1:21" x14ac:dyDescent="0.3">
      <c r="A961" s="2">
        <f>IF('Training Data'!A961="M",1,0)</f>
        <v>0</v>
      </c>
      <c r="B961" s="2">
        <f>IF('Training Data'!A961="F",1,0)</f>
        <v>0</v>
      </c>
      <c r="C961" s="2">
        <f>IF('Training Data'!B961="H",1,0)</f>
        <v>1</v>
      </c>
      <c r="D961" s="2">
        <f>IF('Training Data'!B961="A",1,0)</f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7">
        <v>0</v>
      </c>
      <c r="U961" s="5">
        <v>0</v>
      </c>
    </row>
    <row r="962" spans="1:21" x14ac:dyDescent="0.3">
      <c r="A962" s="2">
        <f>IF('Training Data'!A962="M",1,0)</f>
        <v>1</v>
      </c>
      <c r="B962" s="2">
        <f>IF('Training Data'!A962="F",1,0)</f>
        <v>0</v>
      </c>
      <c r="C962" s="2">
        <f>IF('Training Data'!B962="H",1,0)</f>
        <v>1</v>
      </c>
      <c r="D962" s="2">
        <f>IF('Training Data'!B962="A",1,0)</f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7">
        <v>0</v>
      </c>
      <c r="U962" s="5">
        <v>0</v>
      </c>
    </row>
    <row r="963" spans="1:21" x14ac:dyDescent="0.3">
      <c r="A963" s="2">
        <f>IF('Training Data'!A963="M",1,0)</f>
        <v>0</v>
      </c>
      <c r="B963" s="2">
        <f>IF('Training Data'!A963="F",1,0)</f>
        <v>1</v>
      </c>
      <c r="C963" s="2">
        <f>IF('Training Data'!B963="H",1,0)</f>
        <v>0</v>
      </c>
      <c r="D963" s="2">
        <f>IF('Training Data'!B963="A",1,0)</f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7">
        <v>0</v>
      </c>
      <c r="U963" s="5">
        <v>0</v>
      </c>
    </row>
    <row r="964" spans="1:21" x14ac:dyDescent="0.3">
      <c r="A964" s="2">
        <f>IF('Training Data'!A964="M",1,0)</f>
        <v>0</v>
      </c>
      <c r="B964" s="2">
        <f>IF('Training Data'!A964="F",1,0)</f>
        <v>1</v>
      </c>
      <c r="C964" s="2">
        <f>IF('Training Data'!B964="H",1,0)</f>
        <v>1</v>
      </c>
      <c r="D964" s="2">
        <f>IF('Training Data'!B964="A",1,0)</f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7">
        <v>0</v>
      </c>
      <c r="U964" s="5">
        <v>0</v>
      </c>
    </row>
    <row r="965" spans="1:21" x14ac:dyDescent="0.3">
      <c r="A965" s="2">
        <f>IF('Training Data'!A965="M",1,0)</f>
        <v>0</v>
      </c>
      <c r="B965" s="2">
        <f>IF('Training Data'!A965="F",1,0)</f>
        <v>1</v>
      </c>
      <c r="C965" s="2">
        <f>IF('Training Data'!B965="H",1,0)</f>
        <v>0</v>
      </c>
      <c r="D965" s="2">
        <f>IF('Training Data'!B965="A",1,0)</f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7">
        <v>0</v>
      </c>
      <c r="U965" s="5">
        <v>0</v>
      </c>
    </row>
    <row r="966" spans="1:21" x14ac:dyDescent="0.3">
      <c r="A966" s="2">
        <f>IF('Training Data'!A966="M",1,0)</f>
        <v>0</v>
      </c>
      <c r="B966" s="2">
        <f>IF('Training Data'!A966="F",1,0)</f>
        <v>1</v>
      </c>
      <c r="C966" s="2">
        <f>IF('Training Data'!B966="H",1,0)</f>
        <v>0</v>
      </c>
      <c r="D966" s="2">
        <f>IF('Training Data'!B966="A",1,0)</f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7">
        <v>0</v>
      </c>
      <c r="U966" s="5">
        <v>0</v>
      </c>
    </row>
    <row r="967" spans="1:21" x14ac:dyDescent="0.3">
      <c r="A967" s="2">
        <f>IF('Training Data'!A967="M",1,0)</f>
        <v>1</v>
      </c>
      <c r="B967" s="2">
        <f>IF('Training Data'!A967="F",1,0)</f>
        <v>0</v>
      </c>
      <c r="C967" s="2">
        <f>IF('Training Data'!B967="H",1,0)</f>
        <v>1</v>
      </c>
      <c r="D967" s="2">
        <f>IF('Training Data'!B967="A",1,0)</f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7">
        <v>0</v>
      </c>
      <c r="U967" s="5">
        <v>0</v>
      </c>
    </row>
    <row r="968" spans="1:21" x14ac:dyDescent="0.3">
      <c r="A968" s="2">
        <f>IF('Training Data'!A968="M",1,0)</f>
        <v>0</v>
      </c>
      <c r="B968" s="2">
        <f>IF('Training Data'!A968="F",1,0)</f>
        <v>0</v>
      </c>
      <c r="C968" s="2">
        <f>IF('Training Data'!B968="H",1,0)</f>
        <v>1</v>
      </c>
      <c r="D968" s="2">
        <f>IF('Training Data'!B968="A",1,0)</f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7">
        <v>0</v>
      </c>
      <c r="U968" s="5">
        <v>0</v>
      </c>
    </row>
    <row r="969" spans="1:21" x14ac:dyDescent="0.3">
      <c r="A969" s="2">
        <f>IF('Training Data'!A969="M",1,0)</f>
        <v>0</v>
      </c>
      <c r="B969" s="2">
        <f>IF('Training Data'!A969="F",1,0)</f>
        <v>1</v>
      </c>
      <c r="C969" s="2">
        <f>IF('Training Data'!B969="H",1,0)</f>
        <v>0</v>
      </c>
      <c r="D969" s="2">
        <f>IF('Training Data'!B969="A",1,0)</f>
        <v>1</v>
      </c>
      <c r="E969" s="2">
        <v>0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7">
        <v>0</v>
      </c>
      <c r="U969" s="5">
        <v>0</v>
      </c>
    </row>
    <row r="970" spans="1:21" x14ac:dyDescent="0.3">
      <c r="A970" s="2">
        <f>IF('Training Data'!A970="M",1,0)</f>
        <v>1</v>
      </c>
      <c r="B970" s="2">
        <f>IF('Training Data'!A970="F",1,0)</f>
        <v>0</v>
      </c>
      <c r="C970" s="2">
        <f>IF('Training Data'!B970="H",1,0)</f>
        <v>0</v>
      </c>
      <c r="D970" s="2">
        <f>IF('Training Data'!B970="A",1,0)</f>
        <v>1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7">
        <v>0</v>
      </c>
      <c r="U970" s="5">
        <v>0</v>
      </c>
    </row>
    <row r="971" spans="1:21" x14ac:dyDescent="0.3">
      <c r="A971" s="2">
        <f>IF('Training Data'!A971="M",1,0)</f>
        <v>1</v>
      </c>
      <c r="B971" s="2">
        <f>IF('Training Data'!A971="F",1,0)</f>
        <v>0</v>
      </c>
      <c r="C971" s="2">
        <f>IF('Training Data'!B971="H",1,0)</f>
        <v>1</v>
      </c>
      <c r="D971" s="2">
        <f>IF('Training Data'!B971="A",1,0)</f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7">
        <v>0</v>
      </c>
      <c r="U971" s="5">
        <v>0</v>
      </c>
    </row>
    <row r="972" spans="1:21" x14ac:dyDescent="0.3">
      <c r="A972" s="2">
        <f>IF('Training Data'!A972="M",1,0)</f>
        <v>0</v>
      </c>
      <c r="B972" s="2">
        <f>IF('Training Data'!A972="F",1,0)</f>
        <v>1</v>
      </c>
      <c r="C972" s="2">
        <f>IF('Training Data'!B972="H",1,0)</f>
        <v>0</v>
      </c>
      <c r="D972" s="2">
        <f>IF('Training Data'!B972="A",1,0)</f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7">
        <v>0</v>
      </c>
      <c r="U972" s="5">
        <v>0</v>
      </c>
    </row>
    <row r="973" spans="1:21" x14ac:dyDescent="0.3">
      <c r="A973" s="2">
        <f>IF('Training Data'!A973="M",1,0)</f>
        <v>1</v>
      </c>
      <c r="B973" s="2">
        <f>IF('Training Data'!A973="F",1,0)</f>
        <v>0</v>
      </c>
      <c r="C973" s="2">
        <f>IF('Training Data'!B973="H",1,0)</f>
        <v>0</v>
      </c>
      <c r="D973" s="2">
        <f>IF('Training Data'!B973="A",1,0)</f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7">
        <v>0</v>
      </c>
      <c r="U973" s="5">
        <v>0</v>
      </c>
    </row>
    <row r="974" spans="1:21" x14ac:dyDescent="0.3">
      <c r="A974" s="2">
        <f>IF('Training Data'!A974="M",1,0)</f>
        <v>0</v>
      </c>
      <c r="B974" s="2">
        <f>IF('Training Data'!A974="F",1,0)</f>
        <v>1</v>
      </c>
      <c r="C974" s="2">
        <f>IF('Training Data'!B974="H",1,0)</f>
        <v>1</v>
      </c>
      <c r="D974" s="2">
        <f>IF('Training Data'!B974="A",1,0)</f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7">
        <v>0</v>
      </c>
      <c r="U974" s="5">
        <v>0</v>
      </c>
    </row>
    <row r="975" spans="1:21" x14ac:dyDescent="0.3">
      <c r="A975" s="2">
        <f>IF('Training Data'!A975="M",1,0)</f>
        <v>0</v>
      </c>
      <c r="B975" s="2">
        <f>IF('Training Data'!A975="F",1,0)</f>
        <v>1</v>
      </c>
      <c r="C975" s="2">
        <f>IF('Training Data'!B975="H",1,0)</f>
        <v>1</v>
      </c>
      <c r="D975" s="2">
        <f>IF('Training Data'!B975="A",1,0)</f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7">
        <v>0</v>
      </c>
      <c r="U975" s="5">
        <v>0</v>
      </c>
    </row>
    <row r="976" spans="1:21" x14ac:dyDescent="0.3">
      <c r="A976" s="2">
        <f>IF('Training Data'!A976="M",1,0)</f>
        <v>0</v>
      </c>
      <c r="B976" s="2">
        <f>IF('Training Data'!A976="F",1,0)</f>
        <v>1</v>
      </c>
      <c r="C976" s="2">
        <f>IF('Training Data'!B976="H",1,0)</f>
        <v>0</v>
      </c>
      <c r="D976" s="2">
        <f>IF('Training Data'!B976="A",1,0)</f>
        <v>1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7">
        <v>0</v>
      </c>
      <c r="U976" s="5">
        <v>0</v>
      </c>
    </row>
    <row r="977" spans="1:21" x14ac:dyDescent="0.3">
      <c r="A977" s="2">
        <f>IF('Training Data'!A977="M",1,0)</f>
        <v>1</v>
      </c>
      <c r="B977" s="2">
        <f>IF('Training Data'!A977="F",1,0)</f>
        <v>0</v>
      </c>
      <c r="C977" s="2">
        <f>IF('Training Data'!B977="H",1,0)</f>
        <v>1</v>
      </c>
      <c r="D977" s="2">
        <f>IF('Training Data'!B977="A",1,0)</f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7">
        <v>0</v>
      </c>
      <c r="U977" s="5">
        <v>0</v>
      </c>
    </row>
    <row r="978" spans="1:21" x14ac:dyDescent="0.3">
      <c r="A978" s="2">
        <f>IF('Training Data'!A978="M",1,0)</f>
        <v>0</v>
      </c>
      <c r="B978" s="2">
        <f>IF('Training Data'!A978="F",1,0)</f>
        <v>1</v>
      </c>
      <c r="C978" s="2">
        <f>IF('Training Data'!B978="H",1,0)</f>
        <v>1</v>
      </c>
      <c r="D978" s="2">
        <f>IF('Training Data'!B978="A",1,0)</f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7">
        <v>0</v>
      </c>
      <c r="U978" s="5">
        <v>0</v>
      </c>
    </row>
    <row r="979" spans="1:21" x14ac:dyDescent="0.3">
      <c r="A979" s="2">
        <f>IF('Training Data'!A979="M",1,0)</f>
        <v>0</v>
      </c>
      <c r="B979" s="2">
        <f>IF('Training Data'!A979="F",1,0)</f>
        <v>0</v>
      </c>
      <c r="C979" s="2">
        <f>IF('Training Data'!B979="H",1,0)</f>
        <v>0</v>
      </c>
      <c r="D979" s="2">
        <f>IF('Training Data'!B979="A",1,0)</f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7">
        <v>0</v>
      </c>
      <c r="U979" s="5">
        <v>0</v>
      </c>
    </row>
    <row r="980" spans="1:21" x14ac:dyDescent="0.3">
      <c r="A980" s="2">
        <f>IF('Training Data'!A980="M",1,0)</f>
        <v>0</v>
      </c>
      <c r="B980" s="2">
        <f>IF('Training Data'!A980="F",1,0)</f>
        <v>0</v>
      </c>
      <c r="C980" s="2">
        <f>IF('Training Data'!B980="H",1,0)</f>
        <v>1</v>
      </c>
      <c r="D980" s="2">
        <f>IF('Training Data'!B980="A",1,0)</f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7">
        <v>0</v>
      </c>
      <c r="U980" s="5">
        <v>0</v>
      </c>
    </row>
    <row r="981" spans="1:21" x14ac:dyDescent="0.3">
      <c r="A981" s="2">
        <f>IF('Training Data'!A981="M",1,0)</f>
        <v>1</v>
      </c>
      <c r="B981" s="2">
        <f>IF('Training Data'!A981="F",1,0)</f>
        <v>0</v>
      </c>
      <c r="C981" s="2">
        <f>IF('Training Data'!B981="H",1,0)</f>
        <v>0</v>
      </c>
      <c r="D981" s="2">
        <f>IF('Training Data'!B981="A",1,0)</f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7">
        <v>0</v>
      </c>
      <c r="U981" s="5">
        <v>0</v>
      </c>
    </row>
    <row r="982" spans="1:21" x14ac:dyDescent="0.3">
      <c r="A982" s="2">
        <f>IF('Training Data'!A982="M",1,0)</f>
        <v>0</v>
      </c>
      <c r="B982" s="2">
        <f>IF('Training Data'!A982="F",1,0)</f>
        <v>1</v>
      </c>
      <c r="C982" s="2">
        <f>IF('Training Data'!B982="H",1,0)</f>
        <v>1</v>
      </c>
      <c r="D982" s="2">
        <f>IF('Training Data'!B982="A",1,0)</f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7">
        <v>0</v>
      </c>
      <c r="U982" s="5">
        <v>0</v>
      </c>
    </row>
    <row r="983" spans="1:21" x14ac:dyDescent="0.3">
      <c r="A983" s="2">
        <f>IF('Training Data'!A983="M",1,0)</f>
        <v>1</v>
      </c>
      <c r="B983" s="2">
        <f>IF('Training Data'!A983="F",1,0)</f>
        <v>0</v>
      </c>
      <c r="C983" s="2">
        <f>IF('Training Data'!B983="H",1,0)</f>
        <v>0</v>
      </c>
      <c r="D983" s="2">
        <f>IF('Training Data'!B983="A",1,0)</f>
        <v>0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7">
        <v>0</v>
      </c>
      <c r="U983" s="5">
        <v>0</v>
      </c>
    </row>
    <row r="984" spans="1:21" x14ac:dyDescent="0.3">
      <c r="A984" s="2">
        <f>IF('Training Data'!A984="M",1,0)</f>
        <v>0</v>
      </c>
      <c r="B984" s="2">
        <f>IF('Training Data'!A984="F",1,0)</f>
        <v>1</v>
      </c>
      <c r="C984" s="2">
        <f>IF('Training Data'!B984="H",1,0)</f>
        <v>0</v>
      </c>
      <c r="D984" s="2">
        <f>IF('Training Data'!B984="A",1,0)</f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7">
        <v>0</v>
      </c>
      <c r="U984" s="5">
        <v>0</v>
      </c>
    </row>
    <row r="985" spans="1:21" x14ac:dyDescent="0.3">
      <c r="A985" s="2">
        <f>IF('Training Data'!A985="M",1,0)</f>
        <v>0</v>
      </c>
      <c r="B985" s="2">
        <f>IF('Training Data'!A985="F",1,0)</f>
        <v>1</v>
      </c>
      <c r="C985" s="2">
        <f>IF('Training Data'!B985="H",1,0)</f>
        <v>0</v>
      </c>
      <c r="D985" s="2">
        <f>IF('Training Data'!B985="A",1,0)</f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7">
        <v>0</v>
      </c>
      <c r="U985" s="5">
        <v>0</v>
      </c>
    </row>
    <row r="986" spans="1:21" x14ac:dyDescent="0.3">
      <c r="A986" s="2">
        <f>IF('Training Data'!A986="M",1,0)</f>
        <v>1</v>
      </c>
      <c r="B986" s="2">
        <f>IF('Training Data'!A986="F",1,0)</f>
        <v>0</v>
      </c>
      <c r="C986" s="2">
        <f>IF('Training Data'!B986="H",1,0)</f>
        <v>0</v>
      </c>
      <c r="D986" s="2">
        <f>IF('Training Data'!B986="A",1,0)</f>
        <v>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7">
        <v>0</v>
      </c>
      <c r="U986" s="5">
        <v>0</v>
      </c>
    </row>
    <row r="987" spans="1:21" x14ac:dyDescent="0.3">
      <c r="A987" s="2">
        <f>IF('Training Data'!A987="M",1,0)</f>
        <v>0</v>
      </c>
      <c r="B987" s="2">
        <f>IF('Training Data'!A987="F",1,0)</f>
        <v>1</v>
      </c>
      <c r="C987" s="2">
        <f>IF('Training Data'!B987="H",1,0)</f>
        <v>0</v>
      </c>
      <c r="D987" s="2">
        <f>IF('Training Data'!B987="A",1,0)</f>
        <v>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7">
        <v>0</v>
      </c>
      <c r="U987" s="5">
        <v>0</v>
      </c>
    </row>
    <row r="988" spans="1:21" x14ac:dyDescent="0.3">
      <c r="A988" s="2">
        <f>IF('Training Data'!A988="M",1,0)</f>
        <v>1</v>
      </c>
      <c r="B988" s="2">
        <f>IF('Training Data'!A988="F",1,0)</f>
        <v>0</v>
      </c>
      <c r="C988" s="2">
        <f>IF('Training Data'!B988="H",1,0)</f>
        <v>0</v>
      </c>
      <c r="D988" s="2">
        <f>IF('Training Data'!B988="A",1,0)</f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7">
        <v>0</v>
      </c>
      <c r="U988" s="5">
        <v>0</v>
      </c>
    </row>
    <row r="989" spans="1:21" x14ac:dyDescent="0.3">
      <c r="A989" s="2">
        <f>IF('Training Data'!A989="M",1,0)</f>
        <v>0</v>
      </c>
      <c r="B989" s="2">
        <f>IF('Training Data'!A989="F",1,0)</f>
        <v>1</v>
      </c>
      <c r="C989" s="2">
        <f>IF('Training Data'!B989="H",1,0)</f>
        <v>1</v>
      </c>
      <c r="D989" s="2">
        <f>IF('Training Data'!B989="A",1,0)</f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7">
        <v>0</v>
      </c>
      <c r="U989" s="5">
        <v>0</v>
      </c>
    </row>
    <row r="990" spans="1:21" x14ac:dyDescent="0.3">
      <c r="A990" s="2">
        <f>IF('Training Data'!A990="M",1,0)</f>
        <v>1</v>
      </c>
      <c r="B990" s="2">
        <f>IF('Training Data'!A990="F",1,0)</f>
        <v>0</v>
      </c>
      <c r="C990" s="2">
        <f>IF('Training Data'!B990="H",1,0)</f>
        <v>1</v>
      </c>
      <c r="D990" s="2">
        <f>IF('Training Data'!B990="A",1,0)</f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7">
        <v>0</v>
      </c>
      <c r="U990" s="5">
        <v>0</v>
      </c>
    </row>
    <row r="991" spans="1:21" x14ac:dyDescent="0.3">
      <c r="A991" s="2">
        <f>IF('Training Data'!A991="M",1,0)</f>
        <v>1</v>
      </c>
      <c r="B991" s="2">
        <f>IF('Training Data'!A991="F",1,0)</f>
        <v>0</v>
      </c>
      <c r="C991" s="2">
        <f>IF('Training Data'!B991="H",1,0)</f>
        <v>1</v>
      </c>
      <c r="D991" s="2">
        <f>IF('Training Data'!B991="A",1,0)</f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7">
        <v>0</v>
      </c>
      <c r="U991" s="5">
        <v>0</v>
      </c>
    </row>
    <row r="992" spans="1:21" x14ac:dyDescent="0.3">
      <c r="A992" s="2">
        <f>IF('Training Data'!A992="M",1,0)</f>
        <v>0</v>
      </c>
      <c r="B992" s="2">
        <f>IF('Training Data'!A992="F",1,0)</f>
        <v>1</v>
      </c>
      <c r="C992" s="2">
        <f>IF('Training Data'!B992="H",1,0)</f>
        <v>0</v>
      </c>
      <c r="D992" s="2">
        <f>IF('Training Data'!B992="A",1,0)</f>
        <v>1</v>
      </c>
      <c r="E992" s="2">
        <v>0</v>
      </c>
      <c r="F992" s="2">
        <v>1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7">
        <v>0</v>
      </c>
      <c r="U992" s="5">
        <v>0</v>
      </c>
    </row>
    <row r="993" spans="1:21" x14ac:dyDescent="0.3">
      <c r="A993" s="2">
        <f>IF('Training Data'!A993="M",1,0)</f>
        <v>0</v>
      </c>
      <c r="B993" s="2">
        <f>IF('Training Data'!A993="F",1,0)</f>
        <v>0</v>
      </c>
      <c r="C993" s="2">
        <f>IF('Training Data'!B993="H",1,0)</f>
        <v>0</v>
      </c>
      <c r="D993" s="2">
        <f>IF('Training Data'!B993="A",1,0)</f>
        <v>0</v>
      </c>
      <c r="E993" s="2">
        <v>0</v>
      </c>
      <c r="F993" s="2">
        <v>1</v>
      </c>
      <c r="G993" s="2">
        <v>1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7">
        <v>0</v>
      </c>
      <c r="U993" s="5">
        <v>0</v>
      </c>
    </row>
    <row r="994" spans="1:21" x14ac:dyDescent="0.3">
      <c r="A994" s="2">
        <f>IF('Training Data'!A994="M",1,0)</f>
        <v>0</v>
      </c>
      <c r="B994" s="2">
        <f>IF('Training Data'!A994="F",1,0)</f>
        <v>0</v>
      </c>
      <c r="C994" s="2">
        <f>IF('Training Data'!B994="H",1,0)</f>
        <v>1</v>
      </c>
      <c r="D994" s="2">
        <f>IF('Training Data'!B994="A",1,0)</f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7">
        <v>0</v>
      </c>
      <c r="U994" s="5">
        <v>0</v>
      </c>
    </row>
    <row r="995" spans="1:21" x14ac:dyDescent="0.3">
      <c r="A995" s="2">
        <f>IF('Training Data'!A995="M",1,0)</f>
        <v>1</v>
      </c>
      <c r="B995" s="2">
        <f>IF('Training Data'!A995="F",1,0)</f>
        <v>0</v>
      </c>
      <c r="C995" s="2">
        <f>IF('Training Data'!B995="H",1,0)</f>
        <v>1</v>
      </c>
      <c r="D995" s="2">
        <f>IF('Training Data'!B995="A",1,0)</f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7">
        <v>0</v>
      </c>
      <c r="U995" s="5">
        <v>0</v>
      </c>
    </row>
    <row r="996" spans="1:21" x14ac:dyDescent="0.3">
      <c r="A996" s="2">
        <f>IF('Training Data'!A996="M",1,0)</f>
        <v>1</v>
      </c>
      <c r="B996" s="2">
        <f>IF('Training Data'!A996="F",1,0)</f>
        <v>0</v>
      </c>
      <c r="C996" s="2">
        <f>IF('Training Data'!B996="H",1,0)</f>
        <v>1</v>
      </c>
      <c r="D996" s="2">
        <f>IF('Training Data'!B996="A",1,0)</f>
        <v>0</v>
      </c>
      <c r="E996" s="2">
        <v>0</v>
      </c>
      <c r="F996" s="2">
        <v>0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7">
        <v>0</v>
      </c>
      <c r="U996" s="5">
        <v>0</v>
      </c>
    </row>
    <row r="997" spans="1:21" x14ac:dyDescent="0.3">
      <c r="A997" s="2">
        <f>IF('Training Data'!A997="M",1,0)</f>
        <v>1</v>
      </c>
      <c r="B997" s="2">
        <f>IF('Training Data'!A997="F",1,0)</f>
        <v>0</v>
      </c>
      <c r="C997" s="2">
        <f>IF('Training Data'!B997="H",1,0)</f>
        <v>0</v>
      </c>
      <c r="D997" s="2">
        <f>IF('Training Data'!B997="A",1,0)</f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7">
        <v>0</v>
      </c>
      <c r="U997" s="5">
        <v>0</v>
      </c>
    </row>
    <row r="998" spans="1:21" x14ac:dyDescent="0.3">
      <c r="A998" s="2">
        <f>IF('Training Data'!A998="M",1,0)</f>
        <v>0</v>
      </c>
      <c r="B998" s="2">
        <f>IF('Training Data'!A998="F",1,0)</f>
        <v>1</v>
      </c>
      <c r="C998" s="2">
        <f>IF('Training Data'!B998="H",1,0)</f>
        <v>0</v>
      </c>
      <c r="D998" s="2">
        <f>IF('Training Data'!B998="A",1,0)</f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7">
        <v>0</v>
      </c>
      <c r="U998" s="5">
        <v>0</v>
      </c>
    </row>
    <row r="999" spans="1:21" x14ac:dyDescent="0.3">
      <c r="A999" s="2">
        <f>IF('Training Data'!A999="M",1,0)</f>
        <v>1</v>
      </c>
      <c r="B999" s="2">
        <f>IF('Training Data'!A999="F",1,0)</f>
        <v>0</v>
      </c>
      <c r="C999" s="2">
        <f>IF('Training Data'!B999="H",1,0)</f>
        <v>1</v>
      </c>
      <c r="D999" s="2">
        <f>IF('Training Data'!B999="A",1,0)</f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7">
        <v>0</v>
      </c>
      <c r="U999" s="5">
        <v>0</v>
      </c>
    </row>
    <row r="1000" spans="1:21" x14ac:dyDescent="0.3">
      <c r="A1000" s="2">
        <f>IF('Training Data'!A1000="M",1,0)</f>
        <v>0</v>
      </c>
      <c r="B1000" s="2">
        <f>IF('Training Data'!A1000="F",1,0)</f>
        <v>0</v>
      </c>
      <c r="C1000" s="2">
        <f>IF('Training Data'!B1000="H",1,0)</f>
        <v>1</v>
      </c>
      <c r="D1000" s="2">
        <f>IF('Training Data'!B1000="A",1,0)</f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7">
        <v>0</v>
      </c>
      <c r="U1000" s="5">
        <v>0</v>
      </c>
    </row>
    <row r="1001" spans="1:21" x14ac:dyDescent="0.3">
      <c r="A1001" s="2">
        <f>IF('Training Data'!A1001="M",1,0)</f>
        <v>1</v>
      </c>
      <c r="B1001" s="2">
        <f>IF('Training Data'!A1001="F",1,0)</f>
        <v>0</v>
      </c>
      <c r="C1001" s="2">
        <f>IF('Training Data'!B1001="H",1,0)</f>
        <v>0</v>
      </c>
      <c r="D1001" s="2">
        <f>IF('Training Data'!B1001="A",1,0)</f>
        <v>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7">
        <v>1</v>
      </c>
      <c r="U1001" s="5">
        <v>0</v>
      </c>
    </row>
  </sheetData>
  <conditionalFormatting sqref="E2:S1001">
    <cfRule type="cellIs" dxfId="3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opLeftCell="D1" workbookViewId="0">
      <selection activeCell="W8" sqref="W8"/>
    </sheetView>
  </sheetViews>
  <sheetFormatPr defaultRowHeight="15.6" x14ac:dyDescent="0.3"/>
  <cols>
    <col min="26" max="26" width="11.8984375" bestFit="1" customWidth="1"/>
  </cols>
  <sheetData>
    <row r="1" spans="1:26" x14ac:dyDescent="0.3">
      <c r="B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</v>
      </c>
      <c r="H1" t="s">
        <v>16</v>
      </c>
      <c r="I1" t="s">
        <v>3</v>
      </c>
      <c r="J1" t="s">
        <v>4</v>
      </c>
      <c r="K1" t="s">
        <v>18</v>
      </c>
      <c r="L1" t="s">
        <v>5</v>
      </c>
      <c r="M1" t="s">
        <v>19</v>
      </c>
      <c r="N1" t="s">
        <v>20</v>
      </c>
      <c r="O1" t="s">
        <v>22</v>
      </c>
      <c r="P1" t="s">
        <v>7</v>
      </c>
      <c r="Q1" t="s">
        <v>6</v>
      </c>
      <c r="R1" t="s">
        <v>21</v>
      </c>
      <c r="S1" t="s">
        <v>17</v>
      </c>
      <c r="T1" t="s">
        <v>8</v>
      </c>
      <c r="U1" t="s">
        <v>28</v>
      </c>
      <c r="W1" t="s">
        <v>34</v>
      </c>
      <c r="X1">
        <f>SUM(X8:X1007)</f>
        <v>136.15513396855579</v>
      </c>
      <c r="Y1" t="s">
        <v>36</v>
      </c>
      <c r="Z1">
        <f>COUNT(V8:V1007)</f>
        <v>1000</v>
      </c>
    </row>
    <row r="2" spans="1:26" x14ac:dyDescent="0.3">
      <c r="A2" t="s">
        <v>29</v>
      </c>
      <c r="B2">
        <v>-3.0478818237513538E-2</v>
      </c>
      <c r="C2">
        <v>3.9762334242723227E-2</v>
      </c>
      <c r="D2">
        <v>2.4990674941783149E-2</v>
      </c>
      <c r="E2">
        <v>3.7857947122626766E-2</v>
      </c>
      <c r="F2">
        <v>0.21645391474177705</v>
      </c>
      <c r="G2">
        <v>-0.26589483139127096</v>
      </c>
      <c r="H2">
        <v>-0.23638752377943115</v>
      </c>
      <c r="I2">
        <v>0.34810950340611169</v>
      </c>
      <c r="J2">
        <v>0.29171783189240308</v>
      </c>
      <c r="K2">
        <v>0.31908599773156632</v>
      </c>
      <c r="L2">
        <v>0.18655975203942965</v>
      </c>
      <c r="M2">
        <v>0.23315264803726723</v>
      </c>
      <c r="N2">
        <v>0.15186813033160462</v>
      </c>
      <c r="O2">
        <v>0.16608370941858455</v>
      </c>
      <c r="P2">
        <v>-0.15739634379885281</v>
      </c>
      <c r="Q2">
        <v>0.16898275584598349</v>
      </c>
      <c r="R2">
        <v>0.18807414134952821</v>
      </c>
      <c r="S2">
        <v>-0.20634111408403286</v>
      </c>
      <c r="T2">
        <v>0.2372534139161494</v>
      </c>
      <c r="U2">
        <v>0.37450491141686315</v>
      </c>
      <c r="W2" t="s">
        <v>33</v>
      </c>
      <c r="X2">
        <f>DEVSQ(V8:V1007)</f>
        <v>250</v>
      </c>
      <c r="Y2" t="s">
        <v>37</v>
      </c>
      <c r="Z2">
        <f>COUNT(B2:U2)</f>
        <v>20</v>
      </c>
    </row>
    <row r="3" spans="1:26" x14ac:dyDescent="0.3">
      <c r="A3" t="s">
        <v>42</v>
      </c>
      <c r="B3">
        <v>4.1237079304129218E-2</v>
      </c>
      <c r="C3">
        <v>4.042096233697122E-2</v>
      </c>
      <c r="D3">
        <v>4.29672028373193E-2</v>
      </c>
      <c r="E3">
        <v>4.3403741304906589E-2</v>
      </c>
      <c r="F3">
        <v>4.6600968180220054E-2</v>
      </c>
      <c r="G3">
        <v>3.489013632158635E-2</v>
      </c>
      <c r="H3">
        <v>3.4386615366927858E-2</v>
      </c>
      <c r="I3">
        <v>3.9241160940669706E-2</v>
      </c>
      <c r="J3">
        <v>3.612772037394809E-2</v>
      </c>
      <c r="K3">
        <v>8.9467208329637463E-2</v>
      </c>
      <c r="L3">
        <v>8.9613115869372137E-2</v>
      </c>
      <c r="M3">
        <v>4.7202569876706034E-2</v>
      </c>
      <c r="N3">
        <v>6.9977010451219818E-2</v>
      </c>
      <c r="O3">
        <v>4.1790298117338254E-2</v>
      </c>
      <c r="P3">
        <v>4.044727239062014E-2</v>
      </c>
      <c r="Q3">
        <v>5.1717276242204131E-2</v>
      </c>
      <c r="R3">
        <v>3.5983653557866424E-2</v>
      </c>
      <c r="S3">
        <v>3.6728881232109899E-2</v>
      </c>
      <c r="T3">
        <v>3.5803235859145972E-2</v>
      </c>
      <c r="U3">
        <v>5.5457888838380424E-2</v>
      </c>
      <c r="W3" t="s">
        <v>32</v>
      </c>
      <c r="X3">
        <f>X2-X1</f>
        <v>113.84486603144421</v>
      </c>
      <c r="Y3" t="s">
        <v>38</v>
      </c>
      <c r="Z3">
        <f>Z1-Z2</f>
        <v>980</v>
      </c>
    </row>
    <row r="4" spans="1:26" ht="17.399999999999999" x14ac:dyDescent="0.3">
      <c r="A4" t="s">
        <v>43</v>
      </c>
      <c r="B4">
        <f>ABS(B2/B3)</f>
        <v>0.73911195341280111</v>
      </c>
      <c r="C4">
        <f t="shared" ref="C4:U4" si="0">ABS(C2/C3)</f>
        <v>0.98370577897781575</v>
      </c>
      <c r="D4">
        <f t="shared" si="0"/>
        <v>0.58162210457128982</v>
      </c>
      <c r="E4">
        <f t="shared" si="0"/>
        <v>0.87222773854167968</v>
      </c>
      <c r="F4">
        <f t="shared" si="0"/>
        <v>4.6448372897465182</v>
      </c>
      <c r="G4">
        <f t="shared" si="0"/>
        <v>7.6209169531608616</v>
      </c>
      <c r="H4">
        <f t="shared" si="0"/>
        <v>6.874405092127283</v>
      </c>
      <c r="I4">
        <f t="shared" si="0"/>
        <v>8.8710296806058437</v>
      </c>
      <c r="J4">
        <f t="shared" si="0"/>
        <v>8.0746260453998229</v>
      </c>
      <c r="K4">
        <f t="shared" si="0"/>
        <v>3.5665134040609594</v>
      </c>
      <c r="L4">
        <f t="shared" si="0"/>
        <v>2.081835345524369</v>
      </c>
      <c r="M4">
        <f t="shared" si="0"/>
        <v>4.9394058129942113</v>
      </c>
      <c r="N4">
        <f t="shared" si="0"/>
        <v>2.1702574795971055</v>
      </c>
      <c r="O4">
        <f t="shared" si="0"/>
        <v>3.9742169092035877</v>
      </c>
      <c r="P4">
        <f t="shared" si="0"/>
        <v>3.8913957479949515</v>
      </c>
      <c r="Q4">
        <f t="shared" si="0"/>
        <v>3.2674334018403757</v>
      </c>
      <c r="R4">
        <f t="shared" si="0"/>
        <v>5.2266549600662531</v>
      </c>
      <c r="S4">
        <f t="shared" si="0"/>
        <v>5.6179526073786574</v>
      </c>
      <c r="T4">
        <f t="shared" si="0"/>
        <v>6.6265913742973259</v>
      </c>
      <c r="U4">
        <f t="shared" si="0"/>
        <v>6.7529601155261014</v>
      </c>
      <c r="W4" s="2" t="s">
        <v>35</v>
      </c>
      <c r="X4" s="10">
        <f>X3/X2</f>
        <v>0.45537946412577684</v>
      </c>
      <c r="Y4" t="s">
        <v>39</v>
      </c>
      <c r="Z4" s="12">
        <f>X3/X1*(Z3/(Z2-1))</f>
        <v>43.127263600334821</v>
      </c>
    </row>
    <row r="5" spans="1:26" x14ac:dyDescent="0.3">
      <c r="A5" t="s">
        <v>44</v>
      </c>
      <c r="B5" s="12">
        <f>TDIST(B4,$Z$3,2)</f>
        <v>0.46001600623623851</v>
      </c>
      <c r="C5" s="12">
        <f t="shared" ref="C5:U5" si="1">TDIST(C4,$Z$3,2)</f>
        <v>0.32550298994289062</v>
      </c>
      <c r="D5" s="12">
        <f t="shared" si="1"/>
        <v>0.56095500589772929</v>
      </c>
      <c r="E5" s="12">
        <f t="shared" si="1"/>
        <v>0.38329779245790208</v>
      </c>
      <c r="F5" s="12">
        <f t="shared" si="1"/>
        <v>3.8671452825888949E-6</v>
      </c>
      <c r="G5" s="12">
        <f t="shared" si="1"/>
        <v>5.9314888006153423E-14</v>
      </c>
      <c r="H5" s="12">
        <f t="shared" si="1"/>
        <v>1.1066492819666755E-11</v>
      </c>
      <c r="I5" s="12">
        <f t="shared" si="1"/>
        <v>3.3752461060384073E-18</v>
      </c>
      <c r="J5" s="12">
        <f t="shared" si="1"/>
        <v>1.9744102855066041E-15</v>
      </c>
      <c r="K5" s="12">
        <f t="shared" si="1"/>
        <v>3.7925294268343105E-4</v>
      </c>
      <c r="L5" s="12">
        <f t="shared" si="1"/>
        <v>3.7616533535919039E-2</v>
      </c>
      <c r="M5" s="12">
        <f t="shared" si="1"/>
        <v>9.2093588474131761E-7</v>
      </c>
      <c r="N5" s="12">
        <f t="shared" si="1"/>
        <v>3.0226930811795474E-2</v>
      </c>
      <c r="O5" s="12">
        <f t="shared" si="1"/>
        <v>7.5790908026122477E-5</v>
      </c>
      <c r="P5" s="12">
        <f t="shared" si="1"/>
        <v>1.0640584819084815E-4</v>
      </c>
      <c r="Q5" s="12">
        <f t="shared" si="1"/>
        <v>1.1229681483832016E-3</v>
      </c>
      <c r="R5" s="12">
        <f t="shared" si="1"/>
        <v>2.1091608804524239E-7</v>
      </c>
      <c r="S5" s="12">
        <f t="shared" si="1"/>
        <v>2.5172322322068137E-8</v>
      </c>
      <c r="T5" s="12">
        <f t="shared" si="1"/>
        <v>5.6602971355808897E-11</v>
      </c>
      <c r="U5" s="12">
        <f t="shared" si="1"/>
        <v>2.4786559954861494E-11</v>
      </c>
      <c r="W5" t="s">
        <v>41</v>
      </c>
      <c r="X5" s="11">
        <f>SQRT(X1/Z3)</f>
        <v>0.37273825960316403</v>
      </c>
      <c r="Y5" t="s">
        <v>40</v>
      </c>
      <c r="Z5" s="13">
        <f>FDIST(Z4,Z2-1,Z3)</f>
        <v>4.1392845366717455E-115</v>
      </c>
    </row>
    <row r="7" spans="1:26" x14ac:dyDescent="0.3">
      <c r="B7" t="s">
        <v>24</v>
      </c>
      <c r="C7" t="s">
        <v>25</v>
      </c>
      <c r="D7" t="s">
        <v>26</v>
      </c>
      <c r="E7" t="s">
        <v>27</v>
      </c>
      <c r="F7" t="s">
        <v>1</v>
      </c>
      <c r="G7" t="s">
        <v>2</v>
      </c>
      <c r="H7" t="s">
        <v>16</v>
      </c>
      <c r="I7" t="s">
        <v>3</v>
      </c>
      <c r="J7" t="s">
        <v>4</v>
      </c>
      <c r="K7" t="s">
        <v>18</v>
      </c>
      <c r="L7" t="s">
        <v>5</v>
      </c>
      <c r="M7" t="s">
        <v>19</v>
      </c>
      <c r="N7" t="s">
        <v>20</v>
      </c>
      <c r="O7" t="s">
        <v>22</v>
      </c>
      <c r="P7" t="s">
        <v>7</v>
      </c>
      <c r="Q7" t="s">
        <v>6</v>
      </c>
      <c r="R7" t="s">
        <v>21</v>
      </c>
      <c r="S7" t="s">
        <v>17</v>
      </c>
      <c r="T7" t="s">
        <v>8</v>
      </c>
      <c r="U7" t="s">
        <v>28</v>
      </c>
      <c r="V7" t="s">
        <v>12</v>
      </c>
      <c r="W7" t="s">
        <v>30</v>
      </c>
      <c r="X7" t="s">
        <v>31</v>
      </c>
    </row>
    <row r="8" spans="1:26" x14ac:dyDescent="0.3"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s="9">
        <f>SUMPRODUCT($B8:$U8,$B$2:$U$2)</f>
        <v>0.8900557869361565</v>
      </c>
      <c r="X8">
        <f>(V8-W8)^2</f>
        <v>1.2087729986227815E-2</v>
      </c>
    </row>
    <row r="9" spans="1:26" x14ac:dyDescent="0.3"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 s="9">
        <f t="shared" ref="W9:W72" si="2">SUMPRODUCT($B9:$U9,$B$2:$U$2)</f>
        <v>0.8771885147553129</v>
      </c>
      <c r="X9">
        <f t="shared" ref="X9:X72" si="3">(V9-W9)^2</f>
        <v>1.5082660908005998E-2</v>
      </c>
    </row>
    <row r="10" spans="1:26" x14ac:dyDescent="0.3"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s="9">
        <f t="shared" si="2"/>
        <v>0.73733881319451444</v>
      </c>
      <c r="X10">
        <f t="shared" si="3"/>
        <v>6.8990899054066177E-2</v>
      </c>
    </row>
    <row r="11" spans="1:26" x14ac:dyDescent="0.3"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s="9">
        <f t="shared" si="2"/>
        <v>0.63264823439591356</v>
      </c>
      <c r="X11">
        <f t="shared" si="3"/>
        <v>0.13494731969243967</v>
      </c>
    </row>
    <row r="12" spans="1:26" x14ac:dyDescent="0.3"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 s="9">
        <f t="shared" si="2"/>
        <v>0.95928533186330767</v>
      </c>
      <c r="X12">
        <f t="shared" si="3"/>
        <v>1.6576842014809901E-3</v>
      </c>
    </row>
    <row r="13" spans="1:26" x14ac:dyDescent="0.3"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s="9">
        <f t="shared" si="2"/>
        <v>0.89705946191235719</v>
      </c>
      <c r="X13">
        <f t="shared" si="3"/>
        <v>1.0596754381773439E-2</v>
      </c>
    </row>
    <row r="14" spans="1:26" x14ac:dyDescent="0.3"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s="9">
        <f t="shared" si="2"/>
        <v>0.74294927202837657</v>
      </c>
      <c r="X14">
        <f t="shared" si="3"/>
        <v>6.6075076750741549E-2</v>
      </c>
    </row>
    <row r="15" spans="1:26" x14ac:dyDescent="0.3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 s="9">
        <f t="shared" si="2"/>
        <v>0.67651133451751888</v>
      </c>
      <c r="X15">
        <f t="shared" si="3"/>
        <v>0.10464491669563657</v>
      </c>
    </row>
    <row r="16" spans="1:26" x14ac:dyDescent="0.3"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 s="9">
        <f t="shared" si="2"/>
        <v>0.6724105686386368</v>
      </c>
      <c r="X16">
        <f t="shared" si="3"/>
        <v>0.1073148355396613</v>
      </c>
    </row>
    <row r="17" spans="2:24" x14ac:dyDescent="0.3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 s="9">
        <f t="shared" si="2"/>
        <v>0.96822916640992196</v>
      </c>
      <c r="X17">
        <f t="shared" si="3"/>
        <v>1.009385867008431E-3</v>
      </c>
    </row>
    <row r="18" spans="2:24" x14ac:dyDescent="0.3"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 s="9">
        <f t="shared" si="2"/>
        <v>0.62733206195089775</v>
      </c>
      <c r="X18">
        <f t="shared" si="3"/>
        <v>0.13888139204976951</v>
      </c>
    </row>
    <row r="19" spans="2:24" x14ac:dyDescent="0.3"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 s="9">
        <f t="shared" si="2"/>
        <v>0.48280299033288854</v>
      </c>
      <c r="X19">
        <f t="shared" si="3"/>
        <v>0.26749274680860219</v>
      </c>
    </row>
    <row r="20" spans="2:24" x14ac:dyDescent="0.3"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 s="9">
        <f t="shared" si="2"/>
        <v>0.9623985272154657</v>
      </c>
      <c r="X20">
        <f t="shared" si="3"/>
        <v>1.4138707555660733E-3</v>
      </c>
    </row>
    <row r="21" spans="2:24" x14ac:dyDescent="0.3"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 s="9">
        <f t="shared" si="2"/>
        <v>0.92945511779158507</v>
      </c>
      <c r="X21">
        <f t="shared" si="3"/>
        <v>4.9765804057991369E-3</v>
      </c>
    </row>
    <row r="22" spans="2:24" x14ac:dyDescent="0.3"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 s="9">
        <f t="shared" si="2"/>
        <v>1.4168812672102464</v>
      </c>
      <c r="X22">
        <f t="shared" si="3"/>
        <v>0.1737899909508209</v>
      </c>
    </row>
    <row r="23" spans="2:24" x14ac:dyDescent="0.3"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 s="9">
        <f t="shared" si="2"/>
        <v>0.90520041287677266</v>
      </c>
      <c r="X23">
        <f t="shared" si="3"/>
        <v>8.9869617187343705E-3</v>
      </c>
    </row>
    <row r="24" spans="2:24" x14ac:dyDescent="0.3"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 s="9">
        <f t="shared" si="2"/>
        <v>0.51010980259793415</v>
      </c>
      <c r="X24">
        <f t="shared" si="3"/>
        <v>0.23999240551063505</v>
      </c>
    </row>
    <row r="25" spans="2:24" x14ac:dyDescent="0.3"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s="9">
        <f t="shared" si="2"/>
        <v>0.83849427805722132</v>
      </c>
      <c r="X25">
        <f t="shared" si="3"/>
        <v>2.6084098220258142E-2</v>
      </c>
    </row>
    <row r="26" spans="2:24" x14ac:dyDescent="0.3"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 s="9">
        <f t="shared" si="2"/>
        <v>0.54796774972056095</v>
      </c>
      <c r="X26">
        <f t="shared" si="3"/>
        <v>0.20433315529269341</v>
      </c>
    </row>
    <row r="27" spans="2:24" x14ac:dyDescent="0.3"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 s="9">
        <f t="shared" si="2"/>
        <v>1.0877710056064116</v>
      </c>
      <c r="X27">
        <f t="shared" si="3"/>
        <v>7.7037494251607367E-3</v>
      </c>
    </row>
    <row r="28" spans="2:24" x14ac:dyDescent="0.3"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s="9">
        <f t="shared" si="2"/>
        <v>0.14549651652254522</v>
      </c>
      <c r="X28">
        <f t="shared" si="3"/>
        <v>0.7301762032751048</v>
      </c>
    </row>
    <row r="29" spans="2:24" x14ac:dyDescent="0.3"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 s="9">
        <f t="shared" si="2"/>
        <v>0.68266237006386965</v>
      </c>
      <c r="X29">
        <f t="shared" si="3"/>
        <v>0.10070317137348041</v>
      </c>
    </row>
    <row r="30" spans="2:24" x14ac:dyDescent="0.3"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 s="9">
        <f t="shared" si="2"/>
        <v>-9.0239295305373779E-3</v>
      </c>
      <c r="X30">
        <f t="shared" si="3"/>
        <v>1.018129290365247</v>
      </c>
    </row>
    <row r="31" spans="2:24" x14ac:dyDescent="0.3"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 s="9">
        <f t="shared" si="2"/>
        <v>0.43925792060136953</v>
      </c>
      <c r="X31">
        <f t="shared" si="3"/>
        <v>0.31443167960829993</v>
      </c>
    </row>
    <row r="32" spans="2:24" x14ac:dyDescent="0.3"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 s="9">
        <f t="shared" si="2"/>
        <v>1.4921174375539077</v>
      </c>
      <c r="X32">
        <f t="shared" si="3"/>
        <v>0.24217957234462423</v>
      </c>
    </row>
    <row r="33" spans="2:24" x14ac:dyDescent="0.3"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 s="9">
        <f t="shared" si="2"/>
        <v>1.3565741078360405</v>
      </c>
      <c r="X33">
        <f t="shared" si="3"/>
        <v>0.12714509437906824</v>
      </c>
    </row>
    <row r="34" spans="2:24" x14ac:dyDescent="0.3"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 s="9">
        <f t="shared" si="2"/>
        <v>0.36143723055962679</v>
      </c>
      <c r="X34">
        <f t="shared" si="3"/>
        <v>0.40776241051535933</v>
      </c>
    </row>
    <row r="35" spans="2:24" x14ac:dyDescent="0.3"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 s="9">
        <f t="shared" si="2"/>
        <v>0.90455191370339239</v>
      </c>
      <c r="X35">
        <f t="shared" si="3"/>
        <v>9.1103371776846548E-3</v>
      </c>
    </row>
    <row r="36" spans="2:24" x14ac:dyDescent="0.3"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 s="9">
        <f t="shared" si="2"/>
        <v>0.91806768505761627</v>
      </c>
      <c r="X36">
        <f t="shared" si="3"/>
        <v>6.7129042318179568E-3</v>
      </c>
    </row>
    <row r="37" spans="2:24" x14ac:dyDescent="0.3"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 s="9">
        <f t="shared" si="2"/>
        <v>0.45212519278221314</v>
      </c>
      <c r="X37">
        <f t="shared" si="3"/>
        <v>0.30016680438392707</v>
      </c>
    </row>
    <row r="38" spans="2:24" x14ac:dyDescent="0.3"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 s="9">
        <f t="shared" si="2"/>
        <v>0.83756186336997374</v>
      </c>
      <c r="X38">
        <f t="shared" si="3"/>
        <v>2.6386148231835081E-2</v>
      </c>
    </row>
    <row r="39" spans="2:24" x14ac:dyDescent="0.3"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 s="9">
        <f t="shared" si="2"/>
        <v>0.9521028265199295</v>
      </c>
      <c r="X39">
        <f t="shared" si="3"/>
        <v>2.2941392273799687E-3</v>
      </c>
    </row>
    <row r="40" spans="2:24" x14ac:dyDescent="0.3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 s="9">
        <f t="shared" si="2"/>
        <v>0.53799952396711626</v>
      </c>
      <c r="X40">
        <f t="shared" si="3"/>
        <v>0.2134444398546112</v>
      </c>
    </row>
    <row r="41" spans="2:24" x14ac:dyDescent="0.3"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 s="9">
        <f t="shared" si="2"/>
        <v>0.44327515837160647</v>
      </c>
      <c r="X41">
        <f t="shared" si="3"/>
        <v>0.30994254928615983</v>
      </c>
    </row>
    <row r="42" spans="2:24" x14ac:dyDescent="0.3"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 s="9">
        <f t="shared" si="2"/>
        <v>0.80628304355032587</v>
      </c>
      <c r="X42">
        <f t="shared" si="3"/>
        <v>3.7526259216124944E-2</v>
      </c>
    </row>
    <row r="43" spans="2:24" x14ac:dyDescent="0.3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 s="9">
        <f t="shared" si="2"/>
        <v>0.36901676812113277</v>
      </c>
      <c r="X43">
        <f t="shared" si="3"/>
        <v>0.39813983891230043</v>
      </c>
    </row>
    <row r="44" spans="2:24" x14ac:dyDescent="0.3"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 s="9">
        <f t="shared" si="2"/>
        <v>1.1708336001851709</v>
      </c>
      <c r="X44">
        <f t="shared" si="3"/>
        <v>2.9184118952226827E-2</v>
      </c>
    </row>
    <row r="45" spans="2:24" x14ac:dyDescent="0.3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 s="9">
        <f t="shared" si="2"/>
        <v>0.38188404030197637</v>
      </c>
      <c r="X45">
        <f t="shared" si="3"/>
        <v>0.38206733963340883</v>
      </c>
    </row>
    <row r="46" spans="2:24" x14ac:dyDescent="0.3"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 s="9">
        <f t="shared" si="2"/>
        <v>0.55709090947066098</v>
      </c>
      <c r="X46">
        <f t="shared" si="3"/>
        <v>0.19616846247352623</v>
      </c>
    </row>
    <row r="47" spans="2:24" x14ac:dyDescent="0.3"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 s="9">
        <f t="shared" si="2"/>
        <v>0.76696173289334324</v>
      </c>
      <c r="X47">
        <f t="shared" si="3"/>
        <v>5.4306833936073502E-2</v>
      </c>
    </row>
    <row r="48" spans="2:24" x14ac:dyDescent="0.3"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 s="9">
        <f t="shared" si="2"/>
        <v>0.56995818165150458</v>
      </c>
      <c r="X48">
        <f t="shared" si="3"/>
        <v>0.18493596552848032</v>
      </c>
    </row>
    <row r="49" spans="2:24" x14ac:dyDescent="0.3"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 s="9">
        <f t="shared" si="2"/>
        <v>0.53375217063358105</v>
      </c>
      <c r="X49">
        <f t="shared" si="3"/>
        <v>0.21738703838889734</v>
      </c>
    </row>
    <row r="50" spans="2:24" x14ac:dyDescent="0.3"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 s="9">
        <f t="shared" si="2"/>
        <v>0.24578407869818028</v>
      </c>
      <c r="X50">
        <f t="shared" si="3"/>
        <v>0.56884165594515268</v>
      </c>
    </row>
    <row r="51" spans="2:24" x14ac:dyDescent="0.3"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 s="9">
        <f t="shared" si="2"/>
        <v>0.80023469618832488</v>
      </c>
      <c r="X51">
        <f t="shared" si="3"/>
        <v>3.9906176606970864E-2</v>
      </c>
    </row>
    <row r="52" spans="2:24" x14ac:dyDescent="0.3"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 s="9">
        <f t="shared" si="2"/>
        <v>0.70183592817026097</v>
      </c>
      <c r="X52">
        <f t="shared" si="3"/>
        <v>8.8901813730089776E-2</v>
      </c>
    </row>
    <row r="53" spans="2:24" x14ac:dyDescent="0.3"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s="9">
        <f t="shared" si="2"/>
        <v>0.43925792060136953</v>
      </c>
      <c r="X53">
        <f t="shared" si="3"/>
        <v>0.31443167960829993</v>
      </c>
    </row>
    <row r="54" spans="2:24" x14ac:dyDescent="0.3"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 s="9">
        <f t="shared" si="2"/>
        <v>1.051432371876865</v>
      </c>
      <c r="X54">
        <f t="shared" si="3"/>
        <v>2.645288876880134E-3</v>
      </c>
    </row>
    <row r="55" spans="2:24" x14ac:dyDescent="0.3"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 s="9">
        <f t="shared" si="2"/>
        <v>0.76237674906569808</v>
      </c>
      <c r="X55">
        <f t="shared" si="3"/>
        <v>5.6464809384586222E-2</v>
      </c>
    </row>
    <row r="56" spans="2:24" x14ac:dyDescent="0.3"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s="9">
        <f t="shared" si="2"/>
        <v>0.76825312557698455</v>
      </c>
      <c r="X56">
        <f t="shared" si="3"/>
        <v>5.3706613804836892E-2</v>
      </c>
    </row>
    <row r="57" spans="2:24" x14ac:dyDescent="0.3"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1</v>
      </c>
      <c r="W57" s="9">
        <f t="shared" si="2"/>
        <v>1.470570273849646</v>
      </c>
      <c r="X57">
        <f t="shared" si="3"/>
        <v>0.22143638263093082</v>
      </c>
    </row>
    <row r="58" spans="2:24" x14ac:dyDescent="0.3"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 s="9">
        <f t="shared" si="2"/>
        <v>0.91806768505761627</v>
      </c>
      <c r="X58">
        <f t="shared" si="3"/>
        <v>6.7129042318179568E-3</v>
      </c>
    </row>
    <row r="59" spans="2:24" x14ac:dyDescent="0.3"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 s="9">
        <f t="shared" si="2"/>
        <v>0.36901676812113277</v>
      </c>
      <c r="X59">
        <f t="shared" si="3"/>
        <v>0.39813983891230043</v>
      </c>
    </row>
    <row r="60" spans="2:24" x14ac:dyDescent="0.3"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 s="9">
        <f t="shared" si="2"/>
        <v>0.74760508976475792</v>
      </c>
      <c r="X60">
        <f t="shared" si="3"/>
        <v>6.3703190712655899E-2</v>
      </c>
    </row>
    <row r="61" spans="2:24" x14ac:dyDescent="0.3"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 s="9">
        <f t="shared" si="2"/>
        <v>0.67651133451751888</v>
      </c>
      <c r="X61">
        <f t="shared" si="3"/>
        <v>0.10464491669563657</v>
      </c>
    </row>
    <row r="62" spans="2:24" x14ac:dyDescent="0.3"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 s="9">
        <f t="shared" si="2"/>
        <v>0.89911628480564676</v>
      </c>
      <c r="X62">
        <f t="shared" si="3"/>
        <v>1.0177523991415379E-2</v>
      </c>
    </row>
    <row r="63" spans="2:24" x14ac:dyDescent="0.3"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s="9">
        <f t="shared" si="2"/>
        <v>1.2557768363989381</v>
      </c>
      <c r="X63">
        <f t="shared" si="3"/>
        <v>6.5421790038249147E-2</v>
      </c>
    </row>
    <row r="64" spans="2:24" x14ac:dyDescent="0.3"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s="9">
        <f t="shared" si="2"/>
        <v>0.51010980259793415</v>
      </c>
      <c r="X64">
        <f t="shared" si="3"/>
        <v>0.23999240551063505</v>
      </c>
    </row>
    <row r="65" spans="2:24" x14ac:dyDescent="0.3"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 s="9">
        <f t="shared" si="2"/>
        <v>1.0205200720447485</v>
      </c>
      <c r="X65">
        <f t="shared" si="3"/>
        <v>4.2107335672166821E-4</v>
      </c>
    </row>
    <row r="66" spans="2:24" x14ac:dyDescent="0.3"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 s="9">
        <f t="shared" si="2"/>
        <v>0.4123628585394899</v>
      </c>
      <c r="X66">
        <f t="shared" si="3"/>
        <v>0.34531741002387961</v>
      </c>
    </row>
    <row r="67" spans="2:24" x14ac:dyDescent="0.3"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s="9">
        <f t="shared" si="2"/>
        <v>0.71795859708659338</v>
      </c>
      <c r="X67">
        <f t="shared" si="3"/>
        <v>7.954735295736258E-2</v>
      </c>
    </row>
    <row r="68" spans="2:24" x14ac:dyDescent="0.3"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 s="9">
        <f t="shared" si="2"/>
        <v>0.86458547586704715</v>
      </c>
      <c r="X68">
        <f t="shared" si="3"/>
        <v>1.8337093346154069E-2</v>
      </c>
    </row>
    <row r="69" spans="2:24" x14ac:dyDescent="0.3"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 s="9">
        <f t="shared" si="2"/>
        <v>1.0435364574664754</v>
      </c>
      <c r="X69">
        <f t="shared" si="3"/>
        <v>1.8954231287302205E-3</v>
      </c>
    </row>
    <row r="70" spans="2:24" x14ac:dyDescent="0.3"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 s="9">
        <f t="shared" si="2"/>
        <v>0.729993543708088</v>
      </c>
      <c r="X70">
        <f t="shared" si="3"/>
        <v>7.2903486439316184E-2</v>
      </c>
    </row>
    <row r="71" spans="2:24" x14ac:dyDescent="0.3"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 s="9">
        <f t="shared" si="2"/>
        <v>1.0435364574664754</v>
      </c>
      <c r="X71">
        <f t="shared" si="3"/>
        <v>1.8954231287302205E-3</v>
      </c>
    </row>
    <row r="72" spans="2:24" x14ac:dyDescent="0.3"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 s="9">
        <f t="shared" si="2"/>
        <v>0.38188404030197637</v>
      </c>
      <c r="X72">
        <f t="shared" si="3"/>
        <v>0.38206733963340883</v>
      </c>
    </row>
    <row r="73" spans="2:24" x14ac:dyDescent="0.3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 s="9">
        <f t="shared" ref="W73:W136" si="4">SUMPRODUCT($B73:$U73,$B$2:$U$2)</f>
        <v>0.73742654818738951</v>
      </c>
      <c r="X73">
        <f t="shared" ref="X73:X136" si="5">(V73-W73)^2</f>
        <v>6.894481759678929E-2</v>
      </c>
    </row>
    <row r="74" spans="2:24" x14ac:dyDescent="0.3"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 s="9">
        <f t="shared" si="4"/>
        <v>0.80721159556765398</v>
      </c>
      <c r="X74">
        <f t="shared" si="5"/>
        <v>3.7167368883569814E-2</v>
      </c>
    </row>
    <row r="75" spans="2:24" x14ac:dyDescent="0.3"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 s="9">
        <f t="shared" si="4"/>
        <v>0.43917439249272427</v>
      </c>
      <c r="X75">
        <f t="shared" si="5"/>
        <v>0.31452536203590487</v>
      </c>
    </row>
    <row r="76" spans="2:24" x14ac:dyDescent="0.3"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s="9">
        <f t="shared" si="4"/>
        <v>0.89607725312667263</v>
      </c>
      <c r="X76">
        <f t="shared" si="5"/>
        <v>1.0799937317697673E-2</v>
      </c>
    </row>
    <row r="77" spans="2:24" x14ac:dyDescent="0.3"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s="9">
        <f t="shared" si="4"/>
        <v>0.73097575249377256</v>
      </c>
      <c r="X77">
        <f t="shared" si="5"/>
        <v>7.2374045746291929E-2</v>
      </c>
    </row>
    <row r="78" spans="2:24" x14ac:dyDescent="0.3"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 s="9">
        <f t="shared" si="4"/>
        <v>1.011577799782087</v>
      </c>
      <c r="X78">
        <f t="shared" si="5"/>
        <v>1.3404544779409264E-4</v>
      </c>
    </row>
    <row r="79" spans="2:24" x14ac:dyDescent="0.3"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 s="9">
        <f t="shared" si="4"/>
        <v>0.56423098887109457</v>
      </c>
      <c r="X79">
        <f t="shared" si="5"/>
        <v>0.18989463106026411</v>
      </c>
    </row>
    <row r="80" spans="2:24" x14ac:dyDescent="0.3"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 s="9">
        <f t="shared" si="4"/>
        <v>0.5347392527866085</v>
      </c>
      <c r="X80">
        <f t="shared" si="5"/>
        <v>0.21646756289756339</v>
      </c>
    </row>
    <row r="81" spans="2:24" x14ac:dyDescent="0.3"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 s="9">
        <f t="shared" si="4"/>
        <v>0.60216941615840003</v>
      </c>
      <c r="X81">
        <f t="shared" si="5"/>
        <v>0.15826917343974831</v>
      </c>
    </row>
    <row r="82" spans="2:24" x14ac:dyDescent="0.3"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 s="9">
        <f t="shared" si="4"/>
        <v>0.82370009479191286</v>
      </c>
      <c r="X82">
        <f t="shared" si="5"/>
        <v>3.1081656576380512E-2</v>
      </c>
    </row>
    <row r="83" spans="2:24" x14ac:dyDescent="0.3"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s="9">
        <f t="shared" si="4"/>
        <v>1.1877950850190757</v>
      </c>
      <c r="X83">
        <f t="shared" si="5"/>
        <v>3.5266993957321878E-2</v>
      </c>
    </row>
    <row r="84" spans="2:24" x14ac:dyDescent="0.3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s="9">
        <f t="shared" si="4"/>
        <v>0.61820890220079772</v>
      </c>
      <c r="X84">
        <f t="shared" si="5"/>
        <v>0.14576444235872005</v>
      </c>
    </row>
    <row r="85" spans="2:24" x14ac:dyDescent="0.3"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 s="9">
        <f t="shared" si="4"/>
        <v>0.90583252144013959</v>
      </c>
      <c r="X85">
        <f t="shared" si="5"/>
        <v>8.8675140183217694E-3</v>
      </c>
    </row>
    <row r="86" spans="2:24" x14ac:dyDescent="0.3"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 s="9">
        <f t="shared" si="4"/>
        <v>0.76237674906569808</v>
      </c>
      <c r="X86">
        <f t="shared" si="5"/>
        <v>5.6464809384586222E-2</v>
      </c>
    </row>
    <row r="87" spans="2:24" x14ac:dyDescent="0.3"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s="9">
        <f t="shared" si="4"/>
        <v>0.74384302467461616</v>
      </c>
      <c r="X87">
        <f t="shared" si="5"/>
        <v>6.5616396007849312E-2</v>
      </c>
    </row>
    <row r="88" spans="2:24" x14ac:dyDescent="0.3"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 s="9">
        <f t="shared" si="4"/>
        <v>0.62733206195089775</v>
      </c>
      <c r="X88">
        <f t="shared" si="5"/>
        <v>0.13888139204976951</v>
      </c>
    </row>
    <row r="89" spans="2:24" x14ac:dyDescent="0.3"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 s="9">
        <f t="shared" si="4"/>
        <v>0.68810276585269903</v>
      </c>
      <c r="X89">
        <f t="shared" si="5"/>
        <v>9.7279884668736286E-2</v>
      </c>
    </row>
    <row r="90" spans="2:24" x14ac:dyDescent="0.3"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 s="9">
        <f t="shared" si="4"/>
        <v>0.82411147419590747</v>
      </c>
      <c r="X90">
        <f t="shared" si="5"/>
        <v>3.0936773509536924E-2</v>
      </c>
    </row>
    <row r="91" spans="2:24" x14ac:dyDescent="0.3"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 s="9">
        <f t="shared" si="4"/>
        <v>0.21573766900278199</v>
      </c>
      <c r="X91">
        <f t="shared" si="5"/>
        <v>0.61506740382118985</v>
      </c>
    </row>
    <row r="92" spans="2:24" x14ac:dyDescent="0.3"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 s="9">
        <f t="shared" si="4"/>
        <v>0.86048470998816495</v>
      </c>
      <c r="X92">
        <f t="shared" si="5"/>
        <v>1.9464516147086441E-2</v>
      </c>
    </row>
    <row r="93" spans="2:24" x14ac:dyDescent="0.3"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 s="9">
        <f t="shared" si="4"/>
        <v>1.7076428002783568</v>
      </c>
      <c r="X93">
        <f t="shared" si="5"/>
        <v>0.5007583327857944</v>
      </c>
    </row>
    <row r="94" spans="2:24" x14ac:dyDescent="0.3"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 s="9">
        <f t="shared" si="4"/>
        <v>0.4123628585394899</v>
      </c>
      <c r="X94">
        <f t="shared" si="5"/>
        <v>0.34531741002387961</v>
      </c>
    </row>
    <row r="95" spans="2:24" x14ac:dyDescent="0.3"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 s="9">
        <f t="shared" si="4"/>
        <v>1.3015875180036622</v>
      </c>
      <c r="X95">
        <f t="shared" si="5"/>
        <v>9.0955031015609297E-2</v>
      </c>
    </row>
    <row r="96" spans="2:24" x14ac:dyDescent="0.3"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 s="9">
        <f t="shared" si="4"/>
        <v>0.56423098887109457</v>
      </c>
      <c r="X96">
        <f t="shared" si="5"/>
        <v>0.18989463106026411</v>
      </c>
    </row>
    <row r="97" spans="2:24" x14ac:dyDescent="0.3"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 s="9">
        <f t="shared" si="4"/>
        <v>0.66816915681504496</v>
      </c>
      <c r="X97">
        <f t="shared" si="5"/>
        <v>0.11011170848883822</v>
      </c>
    </row>
    <row r="98" spans="2:24" x14ac:dyDescent="0.3"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 s="9">
        <f t="shared" si="4"/>
        <v>0.74384302467461616</v>
      </c>
      <c r="X98">
        <f t="shared" si="5"/>
        <v>6.5616396007849312E-2</v>
      </c>
    </row>
    <row r="99" spans="2:24" x14ac:dyDescent="0.3"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 s="9">
        <f t="shared" si="4"/>
        <v>1.051432371876865</v>
      </c>
      <c r="X99">
        <f t="shared" si="5"/>
        <v>2.645288876880134E-3</v>
      </c>
    </row>
    <row r="100" spans="2:24" x14ac:dyDescent="0.3"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 s="9">
        <f t="shared" si="4"/>
        <v>0.80628304355032587</v>
      </c>
      <c r="X100">
        <f t="shared" si="5"/>
        <v>3.7526259216124944E-2</v>
      </c>
    </row>
    <row r="101" spans="2:24" x14ac:dyDescent="0.3"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1</v>
      </c>
      <c r="W101" s="9">
        <f t="shared" si="4"/>
        <v>0.55795679960737921</v>
      </c>
      <c r="X101">
        <f t="shared" si="5"/>
        <v>0.19540219101335071</v>
      </c>
    </row>
    <row r="102" spans="2:24" x14ac:dyDescent="0.3"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 s="9">
        <f t="shared" si="4"/>
        <v>0.38188404030197637</v>
      </c>
      <c r="X102">
        <f t="shared" si="5"/>
        <v>0.38206733963340883</v>
      </c>
    </row>
    <row r="103" spans="2:24" x14ac:dyDescent="0.3"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 s="9">
        <f t="shared" si="4"/>
        <v>0.74384302467461616</v>
      </c>
      <c r="X103">
        <f t="shared" si="5"/>
        <v>6.5616396007849312E-2</v>
      </c>
    </row>
    <row r="104" spans="2:24" x14ac:dyDescent="0.3"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s="9">
        <f t="shared" si="4"/>
        <v>0.41426724565958639</v>
      </c>
      <c r="X104">
        <f t="shared" si="5"/>
        <v>0.34308285950720729</v>
      </c>
    </row>
    <row r="105" spans="2:24" x14ac:dyDescent="0.3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 s="9">
        <f t="shared" si="4"/>
        <v>0.90520041287677266</v>
      </c>
      <c r="X105">
        <f t="shared" si="5"/>
        <v>8.9869617187343705E-3</v>
      </c>
    </row>
    <row r="106" spans="2:24" x14ac:dyDescent="0.3"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 s="9">
        <f t="shared" si="4"/>
        <v>0.17597533476005878</v>
      </c>
      <c r="X106">
        <f t="shared" si="5"/>
        <v>0.67901664892379721</v>
      </c>
    </row>
    <row r="107" spans="2:24" x14ac:dyDescent="0.3"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 s="9">
        <f t="shared" si="4"/>
        <v>0.68810276585269903</v>
      </c>
      <c r="X107">
        <f t="shared" si="5"/>
        <v>9.7279884668736286E-2</v>
      </c>
    </row>
    <row r="108" spans="2:24" x14ac:dyDescent="0.3"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s="9">
        <f t="shared" si="4"/>
        <v>0.7171262715272444</v>
      </c>
      <c r="X108">
        <f t="shared" si="5"/>
        <v>8.0017546260078259E-2</v>
      </c>
    </row>
    <row r="109" spans="2:24" x14ac:dyDescent="0.3"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 s="9">
        <f t="shared" si="4"/>
        <v>0.69686425286661113</v>
      </c>
      <c r="X109">
        <f t="shared" si="5"/>
        <v>9.1891281190117871E-2</v>
      </c>
    </row>
    <row r="110" spans="2:24" x14ac:dyDescent="0.3"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 s="9">
        <f t="shared" si="4"/>
        <v>0.20287039682193839</v>
      </c>
      <c r="X110">
        <f t="shared" si="5"/>
        <v>0.63541560426281396</v>
      </c>
    </row>
    <row r="111" spans="2:24" x14ac:dyDescent="0.3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 s="9">
        <f t="shared" si="4"/>
        <v>0.99268786992594571</v>
      </c>
      <c r="X111">
        <f t="shared" si="5"/>
        <v>5.3467246219889205E-5</v>
      </c>
    </row>
    <row r="112" spans="2:24" x14ac:dyDescent="0.3"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s="9">
        <f t="shared" si="4"/>
        <v>0.82330875231422529</v>
      </c>
      <c r="X112">
        <f t="shared" si="5"/>
        <v>3.1219797008755788E-2</v>
      </c>
    </row>
    <row r="113" spans="2:24" x14ac:dyDescent="0.3"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 s="9">
        <f t="shared" si="4"/>
        <v>0.86167601354390766</v>
      </c>
      <c r="X113">
        <f t="shared" si="5"/>
        <v>1.9133525229105216E-2</v>
      </c>
    </row>
    <row r="114" spans="2:24" x14ac:dyDescent="0.3"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 s="9">
        <f t="shared" si="4"/>
        <v>0.61913745421812583</v>
      </c>
      <c r="X114">
        <f t="shared" si="5"/>
        <v>0.14505627877945021</v>
      </c>
    </row>
    <row r="115" spans="2:24" x14ac:dyDescent="0.3"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 s="9">
        <f t="shared" si="4"/>
        <v>0.89296524925929599</v>
      </c>
      <c r="X115">
        <f t="shared" si="5"/>
        <v>1.1456437866124637E-2</v>
      </c>
    </row>
    <row r="116" spans="2:24" x14ac:dyDescent="0.3"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 s="9">
        <f t="shared" si="4"/>
        <v>0.97699567271188348</v>
      </c>
      <c r="X116">
        <f t="shared" si="5"/>
        <v>5.2919907397878246E-4</v>
      </c>
    </row>
    <row r="117" spans="2:24" x14ac:dyDescent="0.3"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 s="9">
        <f t="shared" si="4"/>
        <v>0.81862333090017703</v>
      </c>
      <c r="X117">
        <f t="shared" si="5"/>
        <v>3.2897496093746675E-2</v>
      </c>
    </row>
    <row r="118" spans="2:24" x14ac:dyDescent="0.3"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s="9">
        <f t="shared" si="4"/>
        <v>0.36901676812113277</v>
      </c>
      <c r="X118">
        <f t="shared" si="5"/>
        <v>0.39813983891230043</v>
      </c>
    </row>
    <row r="119" spans="2:24" x14ac:dyDescent="0.3"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 s="9">
        <f t="shared" si="4"/>
        <v>0.77115217200438346</v>
      </c>
      <c r="X119">
        <f t="shared" si="5"/>
        <v>5.2371328378311294E-2</v>
      </c>
    </row>
    <row r="120" spans="2:24" x14ac:dyDescent="0.3"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 s="9">
        <f t="shared" si="4"/>
        <v>0.45212519278221314</v>
      </c>
      <c r="X120">
        <f t="shared" si="5"/>
        <v>0.30016680438392707</v>
      </c>
    </row>
    <row r="121" spans="2:24" x14ac:dyDescent="0.3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 s="9">
        <f t="shared" si="4"/>
        <v>0.729993543708088</v>
      </c>
      <c r="X121">
        <f t="shared" si="5"/>
        <v>7.2903486439316184E-2</v>
      </c>
    </row>
    <row r="122" spans="2:24" x14ac:dyDescent="0.3"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 s="9">
        <f t="shared" si="4"/>
        <v>0.38188404030197637</v>
      </c>
      <c r="X122">
        <f t="shared" si="5"/>
        <v>0.38206733963340883</v>
      </c>
    </row>
    <row r="123" spans="2:24" x14ac:dyDescent="0.3"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 s="9">
        <f t="shared" si="4"/>
        <v>0.53510047753971735</v>
      </c>
      <c r="X123">
        <f t="shared" si="5"/>
        <v>0.21613156598379885</v>
      </c>
    </row>
    <row r="124" spans="2:24" x14ac:dyDescent="0.3"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 s="9">
        <f t="shared" si="4"/>
        <v>0.61503668833924363</v>
      </c>
      <c r="X124">
        <f t="shared" si="5"/>
        <v>0.14819675132481663</v>
      </c>
    </row>
    <row r="125" spans="2:24" x14ac:dyDescent="0.3"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 s="9">
        <f t="shared" si="4"/>
        <v>1.2287499802863526</v>
      </c>
      <c r="X125">
        <f t="shared" si="5"/>
        <v>5.2326553481006718E-2</v>
      </c>
    </row>
    <row r="126" spans="2:24" x14ac:dyDescent="0.3"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s="9">
        <f t="shared" si="4"/>
        <v>0.63674900027479575</v>
      </c>
      <c r="X126">
        <f t="shared" si="5"/>
        <v>0.13195128880136034</v>
      </c>
    </row>
    <row r="127" spans="2:24" x14ac:dyDescent="0.3"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 s="9">
        <f t="shared" si="4"/>
        <v>0.5564424102972807</v>
      </c>
      <c r="X127">
        <f t="shared" si="5"/>
        <v>0.19674333538288588</v>
      </c>
    </row>
    <row r="128" spans="2:24" x14ac:dyDescent="0.3"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s="9">
        <f t="shared" si="4"/>
        <v>0.41938300942820939</v>
      </c>
      <c r="X128">
        <f t="shared" si="5"/>
        <v>0.33711608974064278</v>
      </c>
    </row>
    <row r="129" spans="2:24" x14ac:dyDescent="0.3"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 s="9">
        <f t="shared" si="4"/>
        <v>0.61913745421812583</v>
      </c>
      <c r="X129">
        <f t="shared" si="5"/>
        <v>0.14505627877945021</v>
      </c>
    </row>
    <row r="130" spans="2:24" x14ac:dyDescent="0.3"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s="9">
        <f t="shared" si="4"/>
        <v>1.0088441034196474</v>
      </c>
      <c r="X130">
        <f t="shared" si="5"/>
        <v>7.8218165297418211E-5</v>
      </c>
    </row>
    <row r="131" spans="2:24" x14ac:dyDescent="0.3"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 s="9">
        <f t="shared" si="4"/>
        <v>0.45212519278221314</v>
      </c>
      <c r="X131">
        <f t="shared" si="5"/>
        <v>0.30016680438392707</v>
      </c>
    </row>
    <row r="132" spans="2:24" x14ac:dyDescent="0.3"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 s="9">
        <f t="shared" si="4"/>
        <v>1.3929428829970125</v>
      </c>
      <c r="X132">
        <f t="shared" si="5"/>
        <v>0.15440410929800388</v>
      </c>
    </row>
    <row r="133" spans="2:24" x14ac:dyDescent="0.3"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 s="9">
        <f t="shared" si="4"/>
        <v>0.4123628585394899</v>
      </c>
      <c r="X133">
        <f t="shared" si="5"/>
        <v>0.34531741002387961</v>
      </c>
    </row>
    <row r="134" spans="2:24" x14ac:dyDescent="0.3"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 s="9">
        <f t="shared" si="4"/>
        <v>0.41426724565958639</v>
      </c>
      <c r="X134">
        <f t="shared" si="5"/>
        <v>0.34308285950720729</v>
      </c>
    </row>
    <row r="135" spans="2:24" x14ac:dyDescent="0.3"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 s="9">
        <f t="shared" si="4"/>
        <v>1.3208726278679361</v>
      </c>
      <c r="X135">
        <f t="shared" si="5"/>
        <v>0.10295924331487502</v>
      </c>
    </row>
    <row r="136" spans="2:24" x14ac:dyDescent="0.3"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s="9">
        <f t="shared" si="4"/>
        <v>0.74780406907791985</v>
      </c>
      <c r="X136">
        <f t="shared" si="5"/>
        <v>6.3602787573654618E-2</v>
      </c>
    </row>
    <row r="137" spans="2:24" x14ac:dyDescent="0.3"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 s="9">
        <f t="shared" ref="W137:W200" si="6">SUMPRODUCT($B137:$U137,$B$2:$U$2)</f>
        <v>1.0993870848822369</v>
      </c>
      <c r="X137">
        <f t="shared" ref="X137:X200" si="7">(V137-W137)^2</f>
        <v>9.8777926413889643E-3</v>
      </c>
    </row>
    <row r="138" spans="2:24" x14ac:dyDescent="0.3"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 s="9">
        <f t="shared" si="6"/>
        <v>1.2014522028210783</v>
      </c>
      <c r="X138">
        <f t="shared" si="7"/>
        <v>4.0582990021464885E-2</v>
      </c>
    </row>
    <row r="139" spans="2:24" x14ac:dyDescent="0.3"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 s="9">
        <f t="shared" si="6"/>
        <v>1.2085942133942766</v>
      </c>
      <c r="X139">
        <f t="shared" si="7"/>
        <v>4.3511545861577017E-2</v>
      </c>
    </row>
    <row r="140" spans="2:24" x14ac:dyDescent="0.3"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 s="9">
        <f t="shared" si="6"/>
        <v>0.63674900027479575</v>
      </c>
      <c r="X140">
        <f t="shared" si="7"/>
        <v>0.13195128880136034</v>
      </c>
    </row>
    <row r="141" spans="2:24" x14ac:dyDescent="0.3"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 s="9">
        <f t="shared" si="6"/>
        <v>0.36901676812113277</v>
      </c>
      <c r="X141">
        <f t="shared" si="7"/>
        <v>0.39813983891230043</v>
      </c>
    </row>
    <row r="142" spans="2:24" x14ac:dyDescent="0.3"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 s="9">
        <f t="shared" si="6"/>
        <v>0.73097575249377256</v>
      </c>
      <c r="X142">
        <f t="shared" si="7"/>
        <v>7.2374045746291929E-2</v>
      </c>
    </row>
    <row r="143" spans="2:24" x14ac:dyDescent="0.3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s="9">
        <f t="shared" si="6"/>
        <v>0.36901676812113277</v>
      </c>
      <c r="X143">
        <f t="shared" si="7"/>
        <v>0.39813983891230043</v>
      </c>
    </row>
    <row r="144" spans="2:24" x14ac:dyDescent="0.3"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s="9">
        <f t="shared" si="6"/>
        <v>0.41426724565958639</v>
      </c>
      <c r="X144">
        <f t="shared" si="7"/>
        <v>0.34308285950720729</v>
      </c>
    </row>
    <row r="145" spans="2:24" x14ac:dyDescent="0.3"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 s="9">
        <f t="shared" si="6"/>
        <v>0.6607346000135359</v>
      </c>
      <c r="X145">
        <f t="shared" si="7"/>
        <v>0.11510101162797548</v>
      </c>
    </row>
    <row r="146" spans="2:24" x14ac:dyDescent="0.3"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 s="9">
        <f t="shared" si="6"/>
        <v>0.90520041287677266</v>
      </c>
      <c r="X146">
        <f t="shared" si="7"/>
        <v>8.9869617187343705E-3</v>
      </c>
    </row>
    <row r="147" spans="2:24" x14ac:dyDescent="0.3"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s="9">
        <f t="shared" si="6"/>
        <v>0.74760508976475792</v>
      </c>
      <c r="X147">
        <f t="shared" si="7"/>
        <v>6.3703190712655899E-2</v>
      </c>
    </row>
    <row r="148" spans="2:24" x14ac:dyDescent="0.3"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 s="9">
        <f t="shared" si="6"/>
        <v>1.1483710807659215</v>
      </c>
      <c r="X148">
        <f t="shared" si="7"/>
        <v>2.2013977607647613E-2</v>
      </c>
    </row>
    <row r="149" spans="2:24" x14ac:dyDescent="0.3"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 s="9">
        <f t="shared" si="6"/>
        <v>0.62881677328126695</v>
      </c>
      <c r="X149">
        <f t="shared" si="7"/>
        <v>0.13777698779733039</v>
      </c>
    </row>
    <row r="150" spans="2:24" x14ac:dyDescent="0.3"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s="9">
        <f t="shared" si="6"/>
        <v>0.43925792060136953</v>
      </c>
      <c r="X150">
        <f t="shared" si="7"/>
        <v>0.31443167960829993</v>
      </c>
    </row>
    <row r="151" spans="2:24" x14ac:dyDescent="0.3"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s="9">
        <f t="shared" si="6"/>
        <v>0.48073874774781333</v>
      </c>
      <c r="X151">
        <f t="shared" si="7"/>
        <v>0.26963224809050901</v>
      </c>
    </row>
    <row r="152" spans="2:24" x14ac:dyDescent="0.3"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 s="9">
        <f t="shared" si="6"/>
        <v>0.80628304355032587</v>
      </c>
      <c r="X152">
        <f t="shared" si="7"/>
        <v>3.7526259216124944E-2</v>
      </c>
    </row>
    <row r="153" spans="2:24" x14ac:dyDescent="0.3"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 s="9">
        <f t="shared" si="6"/>
        <v>0.66857910752399019</v>
      </c>
      <c r="X153">
        <f t="shared" si="7"/>
        <v>0.10983980796959486</v>
      </c>
    </row>
    <row r="154" spans="2:24" x14ac:dyDescent="0.3"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 s="9">
        <f t="shared" si="6"/>
        <v>0.43925792060136953</v>
      </c>
      <c r="X154">
        <f t="shared" si="7"/>
        <v>0.31443167960829993</v>
      </c>
    </row>
    <row r="155" spans="2:24" x14ac:dyDescent="0.3"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 s="9">
        <f t="shared" si="6"/>
        <v>0.86960897719380692</v>
      </c>
      <c r="X155">
        <f t="shared" si="7"/>
        <v>1.7001818828445165E-2</v>
      </c>
    </row>
    <row r="156" spans="2:24" x14ac:dyDescent="0.3"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 s="9">
        <f t="shared" si="6"/>
        <v>0.79434432338681038</v>
      </c>
      <c r="X156">
        <f t="shared" si="7"/>
        <v>4.2294257323228827E-2</v>
      </c>
    </row>
    <row r="157" spans="2:24" x14ac:dyDescent="0.3"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 s="9">
        <f t="shared" si="6"/>
        <v>0.86048470998816495</v>
      </c>
      <c r="X157">
        <f t="shared" si="7"/>
        <v>1.9464516147086441E-2</v>
      </c>
    </row>
    <row r="158" spans="2:24" x14ac:dyDescent="0.3"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 s="9">
        <f t="shared" si="6"/>
        <v>0.24578407869818028</v>
      </c>
      <c r="X158">
        <f t="shared" si="7"/>
        <v>0.56884165594515268</v>
      </c>
    </row>
    <row r="159" spans="2:24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 s="9">
        <f t="shared" si="6"/>
        <v>0.7652528825661451</v>
      </c>
      <c r="X159">
        <f t="shared" si="7"/>
        <v>5.5106209143504066E-2</v>
      </c>
    </row>
    <row r="160" spans="2:24" x14ac:dyDescent="0.3"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 s="9">
        <f t="shared" si="6"/>
        <v>0.64019933413174135</v>
      </c>
      <c r="X160">
        <f t="shared" si="7"/>
        <v>0.12945651915924231</v>
      </c>
    </row>
    <row r="161" spans="2:24" x14ac:dyDescent="0.3"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 s="9">
        <f t="shared" si="6"/>
        <v>0.51911499071866607</v>
      </c>
      <c r="X161">
        <f t="shared" si="7"/>
        <v>0.23125039215150861</v>
      </c>
    </row>
    <row r="162" spans="2:24" x14ac:dyDescent="0.3"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</v>
      </c>
      <c r="W162" s="9">
        <f t="shared" si="6"/>
        <v>0.62733206195089775</v>
      </c>
      <c r="X162">
        <f t="shared" si="7"/>
        <v>0.13888139204976951</v>
      </c>
    </row>
    <row r="163" spans="2:24" x14ac:dyDescent="0.3"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 s="9">
        <f t="shared" si="6"/>
        <v>0.9534511334260658</v>
      </c>
      <c r="X163">
        <f t="shared" si="7"/>
        <v>2.1667969793179287E-3</v>
      </c>
    </row>
    <row r="164" spans="2:24" x14ac:dyDescent="0.3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 s="9">
        <f t="shared" si="6"/>
        <v>0.84491097337027976</v>
      </c>
      <c r="X164">
        <f t="shared" si="7"/>
        <v>2.4052606180954072E-2</v>
      </c>
    </row>
    <row r="165" spans="2:24" x14ac:dyDescent="0.3"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 s="9">
        <f t="shared" si="6"/>
        <v>0.70408069043189303</v>
      </c>
      <c r="X165">
        <f t="shared" si="7"/>
        <v>8.7568237775265123E-2</v>
      </c>
    </row>
    <row r="166" spans="2:24" x14ac:dyDescent="0.3"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 s="9">
        <f t="shared" si="6"/>
        <v>0.9737443181680997</v>
      </c>
      <c r="X166">
        <f t="shared" si="7"/>
        <v>6.893608284579796E-4</v>
      </c>
    </row>
    <row r="167" spans="2:24" x14ac:dyDescent="0.3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 s="9">
        <f t="shared" si="6"/>
        <v>1.3703645702931728</v>
      </c>
      <c r="X167">
        <f t="shared" si="7"/>
        <v>0.13716991492844655</v>
      </c>
    </row>
    <row r="168" spans="2:24" x14ac:dyDescent="0.3"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 s="9">
        <f t="shared" si="6"/>
        <v>0.14549651652254522</v>
      </c>
      <c r="X168">
        <f t="shared" si="7"/>
        <v>0.7301762032751048</v>
      </c>
    </row>
    <row r="169" spans="2:24" x14ac:dyDescent="0.3"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 s="9">
        <f t="shared" si="6"/>
        <v>0.17554292621794351</v>
      </c>
      <c r="X169">
        <f t="shared" si="7"/>
        <v>0.67972946650927124</v>
      </c>
    </row>
    <row r="170" spans="2:24" x14ac:dyDescent="0.3"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 s="9">
        <f t="shared" si="6"/>
        <v>0.44012381073808782</v>
      </c>
      <c r="X170">
        <f t="shared" si="7"/>
        <v>0.31346134730244052</v>
      </c>
    </row>
    <row r="171" spans="2:24" x14ac:dyDescent="0.3"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 s="9">
        <f t="shared" si="6"/>
        <v>0.56995818165150458</v>
      </c>
      <c r="X171">
        <f t="shared" si="7"/>
        <v>0.18493596552848032</v>
      </c>
    </row>
    <row r="172" spans="2:24" x14ac:dyDescent="0.3"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 s="9">
        <f t="shared" si="6"/>
        <v>1.0851336032618852</v>
      </c>
      <c r="X172">
        <f t="shared" si="7"/>
        <v>7.247730404352077E-3</v>
      </c>
    </row>
    <row r="173" spans="2:24" x14ac:dyDescent="0.3"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 s="9">
        <f t="shared" si="6"/>
        <v>1.3398163560311545</v>
      </c>
      <c r="X173">
        <f t="shared" si="7"/>
        <v>0.11547515582629232</v>
      </c>
    </row>
    <row r="174" spans="2:24" x14ac:dyDescent="0.3"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 s="9">
        <f t="shared" si="6"/>
        <v>0.69121341825104943</v>
      </c>
      <c r="X174">
        <f t="shared" si="7"/>
        <v>9.5349153068201339E-2</v>
      </c>
    </row>
    <row r="175" spans="2:24" x14ac:dyDescent="0.3"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 s="9">
        <f t="shared" si="6"/>
        <v>0.38188404030197637</v>
      </c>
      <c r="X175">
        <f t="shared" si="7"/>
        <v>0.38206733963340883</v>
      </c>
    </row>
    <row r="176" spans="2:24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 s="9">
        <f t="shared" si="6"/>
        <v>0.37450491141686315</v>
      </c>
      <c r="X176">
        <f t="shared" si="7"/>
        <v>0.39124410584162622</v>
      </c>
    </row>
    <row r="177" spans="2:24" x14ac:dyDescent="0.3"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 s="9">
        <f t="shared" si="6"/>
        <v>0.45212519278221314</v>
      </c>
      <c r="X177">
        <f t="shared" si="7"/>
        <v>0.30016680438392707</v>
      </c>
    </row>
    <row r="178" spans="2:24" x14ac:dyDescent="0.3"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  <c r="W178" s="9">
        <f t="shared" si="6"/>
        <v>0.72607366531664441</v>
      </c>
      <c r="X178">
        <f t="shared" si="7"/>
        <v>7.5035636833057737E-2</v>
      </c>
    </row>
    <row r="179" spans="2:24" x14ac:dyDescent="0.3"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 s="9">
        <f t="shared" si="6"/>
        <v>0.38188404030197637</v>
      </c>
      <c r="X179">
        <f t="shared" si="7"/>
        <v>0.38206733963340883</v>
      </c>
    </row>
    <row r="180" spans="2:24" x14ac:dyDescent="0.3"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 s="9">
        <f t="shared" si="6"/>
        <v>0.38188404030197637</v>
      </c>
      <c r="X180">
        <f t="shared" si="7"/>
        <v>0.38206733963340883</v>
      </c>
    </row>
    <row r="181" spans="2:24" x14ac:dyDescent="0.3"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 s="9">
        <f t="shared" si="6"/>
        <v>0.89296524925929599</v>
      </c>
      <c r="X181">
        <f t="shared" si="7"/>
        <v>1.1456437866124637E-2</v>
      </c>
    </row>
    <row r="182" spans="2:24" x14ac:dyDescent="0.3"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 s="9">
        <f t="shared" si="6"/>
        <v>0.45212519278221314</v>
      </c>
      <c r="X182">
        <f t="shared" si="7"/>
        <v>0.30016680438392707</v>
      </c>
    </row>
    <row r="183" spans="2:24" x14ac:dyDescent="0.3"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s="9">
        <f t="shared" si="6"/>
        <v>0.57844656795807448</v>
      </c>
      <c r="X183">
        <f t="shared" si="7"/>
        <v>0.17770729606632632</v>
      </c>
    </row>
    <row r="184" spans="2:24" x14ac:dyDescent="0.3"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 s="9">
        <f t="shared" si="6"/>
        <v>1.0066731696511511</v>
      </c>
      <c r="X184">
        <f t="shared" si="7"/>
        <v>4.453119319304351E-5</v>
      </c>
    </row>
    <row r="185" spans="2:24" x14ac:dyDescent="0.3"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 s="9">
        <f t="shared" si="6"/>
        <v>0.73097575249377256</v>
      </c>
      <c r="X185">
        <f t="shared" si="7"/>
        <v>7.2374045746291929E-2</v>
      </c>
    </row>
    <row r="186" spans="2:24" x14ac:dyDescent="0.3"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s="9">
        <f t="shared" si="6"/>
        <v>0.28186157680251672</v>
      </c>
      <c r="X186">
        <f t="shared" si="7"/>
        <v>0.51572279487256756</v>
      </c>
    </row>
    <row r="187" spans="2:24" x14ac:dyDescent="0.3"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 s="9">
        <f t="shared" si="6"/>
        <v>1.1846830811516991</v>
      </c>
      <c r="X187">
        <f t="shared" si="7"/>
        <v>3.4107840463685063E-2</v>
      </c>
    </row>
    <row r="188" spans="2:24" x14ac:dyDescent="0.3"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 s="9">
        <f t="shared" si="6"/>
        <v>1.0709180241749054</v>
      </c>
      <c r="X188">
        <f t="shared" si="7"/>
        <v>5.0293661528724738E-3</v>
      </c>
    </row>
    <row r="189" spans="2:24" x14ac:dyDescent="0.3"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 s="9">
        <f t="shared" si="6"/>
        <v>1.0540945809581013</v>
      </c>
      <c r="X189">
        <f t="shared" si="7"/>
        <v>2.9262236890325722E-3</v>
      </c>
    </row>
    <row r="190" spans="2:24" x14ac:dyDescent="0.3"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1</v>
      </c>
      <c r="W190" s="9">
        <f t="shared" si="6"/>
        <v>1.2255622514540025</v>
      </c>
      <c r="X190">
        <f t="shared" si="7"/>
        <v>5.0878329280998676E-2</v>
      </c>
    </row>
    <row r="191" spans="2:24" x14ac:dyDescent="0.3"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 s="9">
        <f t="shared" si="6"/>
        <v>1.0212728581013764</v>
      </c>
      <c r="X191">
        <f t="shared" si="7"/>
        <v>4.5253449180129374E-4</v>
      </c>
    </row>
    <row r="192" spans="2:24" x14ac:dyDescent="0.3"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 s="9">
        <f t="shared" si="6"/>
        <v>0.40253095021859731</v>
      </c>
      <c r="X192">
        <f t="shared" si="7"/>
        <v>0.35696926544669227</v>
      </c>
    </row>
    <row r="193" spans="2:24" x14ac:dyDescent="0.3"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 s="9">
        <f t="shared" si="6"/>
        <v>0.80402364244995161</v>
      </c>
      <c r="X193">
        <f t="shared" si="7"/>
        <v>3.8406732718584406E-2</v>
      </c>
    </row>
    <row r="194" spans="2:24" x14ac:dyDescent="0.3"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 s="9">
        <f t="shared" si="6"/>
        <v>0.45212519278221314</v>
      </c>
      <c r="X194">
        <f t="shared" si="7"/>
        <v>0.30016680438392707</v>
      </c>
    </row>
    <row r="195" spans="2:24" x14ac:dyDescent="0.3"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1</v>
      </c>
      <c r="W195" s="9">
        <f t="shared" si="6"/>
        <v>1.1998688257205268</v>
      </c>
      <c r="X195">
        <f t="shared" si="7"/>
        <v>3.9947547494902307E-2</v>
      </c>
    </row>
    <row r="196" spans="2:24" x14ac:dyDescent="0.3"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 s="9">
        <f t="shared" si="6"/>
        <v>1.133330667042822</v>
      </c>
      <c r="X196">
        <f t="shared" si="7"/>
        <v>1.7777066774083871E-2</v>
      </c>
    </row>
    <row r="197" spans="2:24" x14ac:dyDescent="0.3"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 s="9">
        <f t="shared" si="6"/>
        <v>0.83942283007454943</v>
      </c>
      <c r="X197">
        <f t="shared" si="7"/>
        <v>2.5785027501267026E-2</v>
      </c>
    </row>
    <row r="198" spans="2:24" x14ac:dyDescent="0.3"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 s="9">
        <f t="shared" si="6"/>
        <v>0.59833795504375342</v>
      </c>
      <c r="X198">
        <f t="shared" si="7"/>
        <v>0.16133239835843385</v>
      </c>
    </row>
    <row r="199" spans="2:24" x14ac:dyDescent="0.3"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 s="9">
        <f t="shared" si="6"/>
        <v>0.76237674906569808</v>
      </c>
      <c r="X199">
        <f t="shared" si="7"/>
        <v>5.6464809384586222E-2</v>
      </c>
    </row>
    <row r="200" spans="2:24" x14ac:dyDescent="0.3"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 s="9">
        <f t="shared" si="6"/>
        <v>0.92168891210103154</v>
      </c>
      <c r="X200">
        <f t="shared" si="7"/>
        <v>6.1326264879199635E-3</v>
      </c>
    </row>
    <row r="201" spans="2:24" x14ac:dyDescent="0.3"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 s="9">
        <f t="shared" ref="W201:W264" si="8">SUMPRODUCT($B201:$U201,$B$2:$U$2)</f>
        <v>0.74384302467461616</v>
      </c>
      <c r="X201">
        <f t="shared" ref="X201:X264" si="9">(V201-W201)^2</f>
        <v>6.5616396007849312E-2</v>
      </c>
    </row>
    <row r="202" spans="2:24" x14ac:dyDescent="0.3"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 s="9">
        <f t="shared" si="8"/>
        <v>0.62110794862819663</v>
      </c>
      <c r="X202">
        <f t="shared" si="9"/>
        <v>0.14355918659273328</v>
      </c>
    </row>
    <row r="203" spans="2:24" x14ac:dyDescent="0.3"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s="9">
        <f t="shared" si="8"/>
        <v>0.49360601992865694</v>
      </c>
      <c r="X203">
        <f t="shared" si="9"/>
        <v>0.2564348630524958</v>
      </c>
    </row>
    <row r="204" spans="2:24" x14ac:dyDescent="0.3"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 s="9">
        <f t="shared" si="8"/>
        <v>0.9396285336310225</v>
      </c>
      <c r="X204">
        <f t="shared" si="9"/>
        <v>3.6447139515405815E-3</v>
      </c>
    </row>
    <row r="205" spans="2:24" x14ac:dyDescent="0.3"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s="9">
        <f t="shared" si="8"/>
        <v>0.58035095507817092</v>
      </c>
      <c r="X205">
        <f t="shared" si="9"/>
        <v>0.17610532090380332</v>
      </c>
    </row>
    <row r="206" spans="2:24" x14ac:dyDescent="0.3"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s="9">
        <f t="shared" si="8"/>
        <v>0.14837241426831543</v>
      </c>
      <c r="X206">
        <f t="shared" si="9"/>
        <v>0.72526954477917782</v>
      </c>
    </row>
    <row r="207" spans="2:24" x14ac:dyDescent="0.3"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 s="9">
        <f t="shared" si="8"/>
        <v>0.60627018203728222</v>
      </c>
      <c r="X207">
        <f t="shared" si="9"/>
        <v>0.15502316955295486</v>
      </c>
    </row>
    <row r="208" spans="2:24" x14ac:dyDescent="0.3"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s="9">
        <f t="shared" si="8"/>
        <v>0.78736742400748128</v>
      </c>
      <c r="X208">
        <f t="shared" si="9"/>
        <v>4.521261237321425E-2</v>
      </c>
    </row>
    <row r="209" spans="2:24" x14ac:dyDescent="0.3"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 s="9">
        <f t="shared" si="8"/>
        <v>0.73097575249377256</v>
      </c>
      <c r="X209">
        <f t="shared" si="9"/>
        <v>7.2374045746291929E-2</v>
      </c>
    </row>
    <row r="210" spans="2:24" x14ac:dyDescent="0.3"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s="9">
        <f t="shared" si="8"/>
        <v>0.55972992772839159</v>
      </c>
      <c r="X210">
        <f t="shared" si="9"/>
        <v>0.19383773653804728</v>
      </c>
    </row>
    <row r="211" spans="2:24" x14ac:dyDescent="0.3"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 s="9">
        <f t="shared" si="8"/>
        <v>0.7171262715272444</v>
      </c>
      <c r="X211">
        <f t="shared" si="9"/>
        <v>8.0017546260078259E-2</v>
      </c>
    </row>
    <row r="212" spans="2:24" x14ac:dyDescent="0.3"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9">
        <f t="shared" si="8"/>
        <v>0.6852778408194804</v>
      </c>
      <c r="X212">
        <f t="shared" si="9"/>
        <v>9.9050037479248315E-2</v>
      </c>
    </row>
    <row r="213" spans="2:24" x14ac:dyDescent="0.3"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 s="9">
        <f t="shared" si="8"/>
        <v>0.43925792060136953</v>
      </c>
      <c r="X213">
        <f t="shared" si="9"/>
        <v>0.31443167960829993</v>
      </c>
    </row>
    <row r="214" spans="2:24" x14ac:dyDescent="0.3"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 s="9">
        <f t="shared" si="8"/>
        <v>0.68937860669836248</v>
      </c>
      <c r="X214">
        <f t="shared" si="9"/>
        <v>9.6485649976650587E-2</v>
      </c>
    </row>
    <row r="215" spans="2:24" x14ac:dyDescent="0.3"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 s="9">
        <f t="shared" si="8"/>
        <v>0.4123628585394899</v>
      </c>
      <c r="X215">
        <f t="shared" si="9"/>
        <v>0.34531741002387961</v>
      </c>
    </row>
    <row r="216" spans="2:24" x14ac:dyDescent="0.3"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 s="9">
        <f t="shared" si="8"/>
        <v>0.19315447227461344</v>
      </c>
      <c r="X216">
        <f t="shared" si="9"/>
        <v>0.6509997056104575</v>
      </c>
    </row>
    <row r="217" spans="2:24" x14ac:dyDescent="0.3">
      <c r="B217">
        <v>1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 s="9">
        <f t="shared" si="8"/>
        <v>0.58547068286290982</v>
      </c>
      <c r="X217">
        <f t="shared" si="9"/>
        <v>0.17183455476614229</v>
      </c>
    </row>
    <row r="218" spans="2:24" x14ac:dyDescent="0.3"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 s="9">
        <f t="shared" si="8"/>
        <v>0.9534511334260658</v>
      </c>
      <c r="X218">
        <f t="shared" si="9"/>
        <v>2.1667969793179287E-3</v>
      </c>
    </row>
    <row r="219" spans="2:24" x14ac:dyDescent="0.3"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1</v>
      </c>
      <c r="W219" s="9">
        <f t="shared" si="8"/>
        <v>0.56995818165150458</v>
      </c>
      <c r="X219">
        <f t="shared" si="9"/>
        <v>0.18493596552848032</v>
      </c>
    </row>
    <row r="220" spans="2:24" x14ac:dyDescent="0.3"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 s="9">
        <f t="shared" si="8"/>
        <v>0.84259504393610352</v>
      </c>
      <c r="X220">
        <f t="shared" si="9"/>
        <v>2.4776320193477183E-2</v>
      </c>
    </row>
    <row r="221" spans="2:24" x14ac:dyDescent="0.3"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 s="9">
        <f t="shared" si="8"/>
        <v>0.38182137842136654</v>
      </c>
      <c r="X221">
        <f t="shared" si="9"/>
        <v>0.38214480817685931</v>
      </c>
    </row>
    <row r="222" spans="2:24" x14ac:dyDescent="0.3"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 s="9">
        <f t="shared" si="8"/>
        <v>0.62110794862819663</v>
      </c>
      <c r="X222">
        <f t="shared" si="9"/>
        <v>0.14355918659273328</v>
      </c>
    </row>
    <row r="223" spans="2:24" x14ac:dyDescent="0.3"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1</v>
      </c>
      <c r="W223" s="9">
        <f t="shared" si="8"/>
        <v>0.98587367047677865</v>
      </c>
      <c r="X223">
        <f t="shared" si="9"/>
        <v>1.9955318579863507E-4</v>
      </c>
    </row>
    <row r="224" spans="2:24" x14ac:dyDescent="0.3"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 s="9">
        <f t="shared" si="8"/>
        <v>0.67651133451751888</v>
      </c>
      <c r="X224">
        <f t="shared" si="9"/>
        <v>0.10464491669563657</v>
      </c>
    </row>
    <row r="225" spans="2:24" x14ac:dyDescent="0.3"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 s="9">
        <f t="shared" si="8"/>
        <v>1.1875323334806611</v>
      </c>
      <c r="X225">
        <f t="shared" si="9"/>
        <v>3.5168376100701892E-2</v>
      </c>
    </row>
    <row r="226" spans="2:24" x14ac:dyDescent="0.3"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 s="9">
        <f t="shared" si="8"/>
        <v>0.65152065957573579</v>
      </c>
      <c r="X226">
        <f t="shared" si="9"/>
        <v>0.12143785070253021</v>
      </c>
    </row>
    <row r="227" spans="2:24" x14ac:dyDescent="0.3"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 s="9">
        <f t="shared" si="8"/>
        <v>0.45212519278221314</v>
      </c>
      <c r="X227">
        <f t="shared" si="9"/>
        <v>0.30016680438392707</v>
      </c>
    </row>
    <row r="228" spans="2:24" x14ac:dyDescent="0.3"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 s="9">
        <f t="shared" si="8"/>
        <v>0.58325000150556994</v>
      </c>
      <c r="X228">
        <f t="shared" si="9"/>
        <v>0.17368056124510747</v>
      </c>
    </row>
    <row r="229" spans="2:24" x14ac:dyDescent="0.3"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 s="9">
        <f t="shared" si="8"/>
        <v>0.9543796854433938</v>
      </c>
      <c r="X229">
        <f t="shared" si="9"/>
        <v>2.0812131002436954E-3</v>
      </c>
    </row>
    <row r="230" spans="2:24" x14ac:dyDescent="0.3"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 s="9">
        <f t="shared" si="8"/>
        <v>0.96412840053103988</v>
      </c>
      <c r="X230">
        <f t="shared" si="9"/>
        <v>1.2867716484615003E-3</v>
      </c>
    </row>
    <row r="231" spans="2:24" x14ac:dyDescent="0.3"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 s="9">
        <f t="shared" si="8"/>
        <v>0.53210023452887789</v>
      </c>
      <c r="X231">
        <f t="shared" si="9"/>
        <v>0.21893019052793108</v>
      </c>
    </row>
    <row r="232" spans="2:24" x14ac:dyDescent="0.3"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 s="9">
        <f t="shared" si="8"/>
        <v>0.38188404030197637</v>
      </c>
      <c r="X232">
        <f t="shared" si="9"/>
        <v>0.38206733963340883</v>
      </c>
    </row>
    <row r="233" spans="2:24" x14ac:dyDescent="0.3"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 s="9">
        <f t="shared" si="8"/>
        <v>1.021711375600491</v>
      </c>
      <c r="X233">
        <f t="shared" si="9"/>
        <v>4.7138383046559454E-4</v>
      </c>
    </row>
    <row r="234" spans="2:24" x14ac:dyDescent="0.3"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 s="9">
        <f t="shared" si="8"/>
        <v>0.62733206195089775</v>
      </c>
      <c r="X234">
        <f t="shared" si="9"/>
        <v>0.13888139204976951</v>
      </c>
    </row>
    <row r="235" spans="2:24" x14ac:dyDescent="0.3"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 s="9">
        <f t="shared" si="8"/>
        <v>0.58035095507817092</v>
      </c>
      <c r="X235">
        <f t="shared" si="9"/>
        <v>0.17610532090380332</v>
      </c>
    </row>
    <row r="236" spans="2:24" x14ac:dyDescent="0.3"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 s="9">
        <f t="shared" si="8"/>
        <v>0.58127950709549903</v>
      </c>
      <c r="X236">
        <f t="shared" si="9"/>
        <v>0.17532685117818825</v>
      </c>
    </row>
    <row r="237" spans="2:24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 s="9">
        <f t="shared" si="8"/>
        <v>0.74913880480582096</v>
      </c>
      <c r="X237">
        <f t="shared" si="9"/>
        <v>6.2931339254251997E-2</v>
      </c>
    </row>
    <row r="238" spans="2:24" x14ac:dyDescent="0.3"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 s="9">
        <f t="shared" si="8"/>
        <v>0.43721434841494833</v>
      </c>
      <c r="X238">
        <f t="shared" si="9"/>
        <v>0.31672768963001119</v>
      </c>
    </row>
    <row r="239" spans="2:24" x14ac:dyDescent="0.3"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 s="9">
        <f t="shared" si="8"/>
        <v>0.44094161124490061</v>
      </c>
      <c r="X239">
        <f t="shared" si="9"/>
        <v>0.31254628203744783</v>
      </c>
    </row>
    <row r="240" spans="2:24" x14ac:dyDescent="0.3"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 s="9">
        <f t="shared" si="8"/>
        <v>1.2834246845174457</v>
      </c>
      <c r="X240">
        <f t="shared" si="9"/>
        <v>8.0329551793813639E-2</v>
      </c>
    </row>
    <row r="241" spans="2:24" x14ac:dyDescent="0.3"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 s="9">
        <f t="shared" si="8"/>
        <v>0.43925792060136953</v>
      </c>
      <c r="X241">
        <f t="shared" si="9"/>
        <v>0.31443167960829993</v>
      </c>
    </row>
    <row r="242" spans="2:24" x14ac:dyDescent="0.3"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 s="9">
        <f t="shared" si="8"/>
        <v>1.3892107938115128</v>
      </c>
      <c r="X242">
        <f t="shared" si="9"/>
        <v>0.15148504201938792</v>
      </c>
    </row>
    <row r="243" spans="2:24" x14ac:dyDescent="0.3"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 s="9">
        <f t="shared" si="8"/>
        <v>0.83997089618430376</v>
      </c>
      <c r="X243">
        <f t="shared" si="9"/>
        <v>2.5609314068054886E-2</v>
      </c>
    </row>
    <row r="244" spans="2:24" x14ac:dyDescent="0.3"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 s="9">
        <f t="shared" si="8"/>
        <v>0.61907479233751594</v>
      </c>
      <c r="X244">
        <f t="shared" si="9"/>
        <v>0.1451040138327066</v>
      </c>
    </row>
    <row r="245" spans="2:24" x14ac:dyDescent="0.3"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 s="9">
        <f t="shared" si="8"/>
        <v>0.45212519278221314</v>
      </c>
      <c r="X245">
        <f t="shared" si="9"/>
        <v>0.30016680438392707</v>
      </c>
    </row>
    <row r="246" spans="2:24" x14ac:dyDescent="0.3"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 s="9">
        <f t="shared" si="8"/>
        <v>0.45212519278221314</v>
      </c>
      <c r="X246">
        <f t="shared" si="9"/>
        <v>0.30016680438392707</v>
      </c>
    </row>
    <row r="247" spans="2:24" x14ac:dyDescent="0.3"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9">
        <f t="shared" si="8"/>
        <v>0.74760508976475792</v>
      </c>
      <c r="X247">
        <f t="shared" si="9"/>
        <v>6.3703190712655899E-2</v>
      </c>
    </row>
    <row r="248" spans="2:24" x14ac:dyDescent="0.3"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1</v>
      </c>
      <c r="W248" s="9">
        <f t="shared" si="8"/>
        <v>0.53750191059058339</v>
      </c>
      <c r="X248">
        <f t="shared" si="9"/>
        <v>0.21390448270736073</v>
      </c>
    </row>
    <row r="249" spans="2:24" x14ac:dyDescent="0.3"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 s="9">
        <f t="shared" si="8"/>
        <v>0.6724105686386368</v>
      </c>
      <c r="X249">
        <f t="shared" si="9"/>
        <v>0.1073148355396613</v>
      </c>
    </row>
    <row r="250" spans="2:24" x14ac:dyDescent="0.3"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 s="9">
        <f t="shared" si="8"/>
        <v>0.45212519278221314</v>
      </c>
      <c r="X250">
        <f t="shared" si="9"/>
        <v>0.30016680438392707</v>
      </c>
    </row>
    <row r="251" spans="2:24" x14ac:dyDescent="0.3"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 s="9">
        <f t="shared" si="8"/>
        <v>0.38188404030197637</v>
      </c>
      <c r="X251">
        <f t="shared" si="9"/>
        <v>0.38206733963340883</v>
      </c>
    </row>
    <row r="252" spans="2:24" x14ac:dyDescent="0.3"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 s="9">
        <f t="shared" si="8"/>
        <v>0.98109643859076556</v>
      </c>
      <c r="X252">
        <f t="shared" si="9"/>
        <v>3.5734463395269747E-4</v>
      </c>
    </row>
    <row r="253" spans="2:24" x14ac:dyDescent="0.3"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 s="9">
        <f t="shared" si="8"/>
        <v>0.68266237006386965</v>
      </c>
      <c r="X253">
        <f t="shared" si="9"/>
        <v>0.10070317137348041</v>
      </c>
    </row>
    <row r="254" spans="2:24" x14ac:dyDescent="0.3"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 s="9">
        <f t="shared" si="8"/>
        <v>0.38188404030197637</v>
      </c>
      <c r="X254">
        <f t="shared" si="9"/>
        <v>0.38206733963340883</v>
      </c>
    </row>
    <row r="255" spans="2:24" x14ac:dyDescent="0.3"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 s="9">
        <f t="shared" si="8"/>
        <v>0.70408323338570078</v>
      </c>
      <c r="X255">
        <f t="shared" si="9"/>
        <v>8.7566732763461635E-2</v>
      </c>
    </row>
    <row r="256" spans="2:24" x14ac:dyDescent="0.3"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 s="9">
        <f t="shared" si="8"/>
        <v>1.2342454119508246</v>
      </c>
      <c r="X256">
        <f t="shared" si="9"/>
        <v>5.4870913020011521E-2</v>
      </c>
    </row>
    <row r="257" spans="2:24" x14ac:dyDescent="0.3"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 s="9">
        <f t="shared" si="8"/>
        <v>0.38188404030197637</v>
      </c>
      <c r="X257">
        <f t="shared" si="9"/>
        <v>0.38206733963340883</v>
      </c>
    </row>
    <row r="258" spans="2:24" x14ac:dyDescent="0.3"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1</v>
      </c>
      <c r="W258" s="9">
        <f t="shared" si="8"/>
        <v>0.72607366531664441</v>
      </c>
      <c r="X258">
        <f t="shared" si="9"/>
        <v>7.5035636833057737E-2</v>
      </c>
    </row>
    <row r="259" spans="2:24" x14ac:dyDescent="0.3"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 s="9">
        <f t="shared" si="8"/>
        <v>0.36901676812113277</v>
      </c>
      <c r="X259">
        <f t="shared" si="9"/>
        <v>0.39813983891230043</v>
      </c>
    </row>
    <row r="260" spans="2:24" x14ac:dyDescent="0.3"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9">
        <f t="shared" si="8"/>
        <v>0.9099267340932008</v>
      </c>
      <c r="X260">
        <f t="shared" si="9"/>
        <v>8.1131932311169566E-3</v>
      </c>
    </row>
    <row r="261" spans="2:24" x14ac:dyDescent="0.3"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  <c r="W261" s="9">
        <f t="shared" si="8"/>
        <v>1.0459273492331222</v>
      </c>
      <c r="X261">
        <f t="shared" si="9"/>
        <v>2.1093214075811749E-3</v>
      </c>
    </row>
    <row r="262" spans="2:24" x14ac:dyDescent="0.3"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 s="9">
        <f t="shared" si="8"/>
        <v>0.82469459118913013</v>
      </c>
      <c r="X262">
        <f t="shared" si="9"/>
        <v>3.073198635834621E-2</v>
      </c>
    </row>
    <row r="263" spans="2:24" x14ac:dyDescent="0.3"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 s="9">
        <f t="shared" si="8"/>
        <v>0.53433986479705387</v>
      </c>
      <c r="X263">
        <f t="shared" si="9"/>
        <v>0.21683936151722608</v>
      </c>
    </row>
    <row r="264" spans="2:24" x14ac:dyDescent="0.3"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 s="9">
        <f t="shared" si="8"/>
        <v>0.38188404030197637</v>
      </c>
      <c r="X264">
        <f t="shared" si="9"/>
        <v>0.38206733963340883</v>
      </c>
    </row>
    <row r="265" spans="2:24" x14ac:dyDescent="0.3"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 s="9">
        <f t="shared" ref="W265:W328" si="10">SUMPRODUCT($B265:$U265,$B$2:$U$2)</f>
        <v>0.41426724565958639</v>
      </c>
      <c r="X265">
        <f t="shared" ref="X265:X328" si="11">(V265-W265)^2</f>
        <v>0.34308285950720729</v>
      </c>
    </row>
    <row r="266" spans="2:24" x14ac:dyDescent="0.3"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1</v>
      </c>
      <c r="W266" s="9">
        <f t="shared" si="10"/>
        <v>1.2644554757661788</v>
      </c>
      <c r="X266">
        <f t="shared" si="11"/>
        <v>6.9936698662715971E-2</v>
      </c>
    </row>
    <row r="267" spans="2:24" x14ac:dyDescent="0.3"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 s="9">
        <f t="shared" si="10"/>
        <v>0.56995818165150458</v>
      </c>
      <c r="X267">
        <f t="shared" si="11"/>
        <v>0.18493596552848032</v>
      </c>
    </row>
    <row r="268" spans="2:24" x14ac:dyDescent="0.3"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 s="9">
        <f t="shared" si="10"/>
        <v>0.68937860669836248</v>
      </c>
      <c r="X268">
        <f t="shared" si="11"/>
        <v>9.6485649976650587E-2</v>
      </c>
    </row>
    <row r="269" spans="2:24" x14ac:dyDescent="0.3"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 s="9">
        <f t="shared" si="10"/>
        <v>0.76047236194560153</v>
      </c>
      <c r="X269">
        <f t="shared" si="11"/>
        <v>5.7373489391918921E-2</v>
      </c>
    </row>
    <row r="270" spans="2:24" x14ac:dyDescent="0.3"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 s="9">
        <f t="shared" si="10"/>
        <v>0.68937860669836248</v>
      </c>
      <c r="X270">
        <f t="shared" si="11"/>
        <v>9.6485649976650587E-2</v>
      </c>
    </row>
    <row r="271" spans="2:24" x14ac:dyDescent="0.3"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 s="9">
        <f t="shared" si="10"/>
        <v>0.63377687607104638</v>
      </c>
      <c r="X271">
        <f t="shared" si="11"/>
        <v>0.13411937650028172</v>
      </c>
    </row>
    <row r="272" spans="2:24" x14ac:dyDescent="0.3"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1</v>
      </c>
      <c r="W272" s="9">
        <f t="shared" si="10"/>
        <v>0.7231746188892455</v>
      </c>
      <c r="X272">
        <f t="shared" si="11"/>
        <v>7.6632291627114477E-2</v>
      </c>
    </row>
    <row r="273" spans="2:24" x14ac:dyDescent="0.3"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s="9">
        <f t="shared" si="10"/>
        <v>0.39949558635864629</v>
      </c>
      <c r="X273">
        <f t="shared" si="11"/>
        <v>0.36060555080274609</v>
      </c>
    </row>
    <row r="274" spans="2:24" x14ac:dyDescent="0.3"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 s="9">
        <f t="shared" si="10"/>
        <v>0.56995818165150458</v>
      </c>
      <c r="X274">
        <f t="shared" si="11"/>
        <v>0.18493596552848032</v>
      </c>
    </row>
    <row r="275" spans="2:24" x14ac:dyDescent="0.3"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 s="9">
        <f t="shared" si="10"/>
        <v>0.9392355543390859</v>
      </c>
      <c r="X275">
        <f t="shared" si="11"/>
        <v>3.6923178564781827E-3</v>
      </c>
    </row>
    <row r="276" spans="2:24" x14ac:dyDescent="0.3"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s="9">
        <f t="shared" si="10"/>
        <v>0.45212519278221314</v>
      </c>
      <c r="X276">
        <f t="shared" si="11"/>
        <v>0.30016680438392707</v>
      </c>
    </row>
    <row r="277" spans="2:24" x14ac:dyDescent="0.3"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 s="9">
        <f t="shared" si="10"/>
        <v>1.0038213387492583</v>
      </c>
      <c r="X277">
        <f t="shared" si="11"/>
        <v>1.4602629836582789E-5</v>
      </c>
    </row>
    <row r="278" spans="2:24" x14ac:dyDescent="0.3"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 s="9">
        <f t="shared" si="10"/>
        <v>0.36901676812113277</v>
      </c>
      <c r="X278">
        <f t="shared" si="11"/>
        <v>0.39813983891230043</v>
      </c>
    </row>
    <row r="279" spans="2:24" x14ac:dyDescent="0.3"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s="9">
        <f t="shared" si="10"/>
        <v>1.0790852558998845</v>
      </c>
      <c r="X279">
        <f t="shared" si="11"/>
        <v>6.2544777007502109E-3</v>
      </c>
    </row>
    <row r="280" spans="2:24" x14ac:dyDescent="0.3"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 s="9">
        <f t="shared" si="10"/>
        <v>0.6607346000135359</v>
      </c>
      <c r="X280">
        <f t="shared" si="11"/>
        <v>0.11510101162797548</v>
      </c>
    </row>
    <row r="281" spans="2:24" x14ac:dyDescent="0.3"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 s="9">
        <f t="shared" si="10"/>
        <v>0.85785320788359409</v>
      </c>
      <c r="X281">
        <f t="shared" si="11"/>
        <v>2.0205710508984717E-2</v>
      </c>
    </row>
    <row r="282" spans="2:24" x14ac:dyDescent="0.3"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s="9">
        <f t="shared" si="10"/>
        <v>0.74384302467461616</v>
      </c>
      <c r="X282">
        <f t="shared" si="11"/>
        <v>6.5616396007849312E-2</v>
      </c>
    </row>
    <row r="283" spans="2:24" x14ac:dyDescent="0.3"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s="9">
        <f t="shared" si="10"/>
        <v>0.67651133451751888</v>
      </c>
      <c r="X283">
        <f t="shared" si="11"/>
        <v>0.10464491669563657</v>
      </c>
    </row>
    <row r="284" spans="2:24" x14ac:dyDescent="0.3"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 s="9">
        <f t="shared" si="10"/>
        <v>1.0489275922439618</v>
      </c>
      <c r="X284">
        <f t="shared" si="11"/>
        <v>2.3939092827913924E-3</v>
      </c>
    </row>
    <row r="285" spans="2:24" x14ac:dyDescent="0.3"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 s="9">
        <f t="shared" si="10"/>
        <v>0.6039933231138177</v>
      </c>
      <c r="X285">
        <f t="shared" si="11"/>
        <v>0.15682128813843718</v>
      </c>
    </row>
    <row r="286" spans="2:24" x14ac:dyDescent="0.3"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 s="9">
        <f t="shared" si="10"/>
        <v>0.68937860669836248</v>
      </c>
      <c r="X286">
        <f t="shared" si="11"/>
        <v>9.6485649976650587E-2</v>
      </c>
    </row>
    <row r="287" spans="2:24" x14ac:dyDescent="0.3"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 s="9">
        <f t="shared" si="10"/>
        <v>0.80023469618832488</v>
      </c>
      <c r="X287">
        <f t="shared" si="11"/>
        <v>3.9906176606970864E-2</v>
      </c>
    </row>
    <row r="288" spans="2:24" x14ac:dyDescent="0.3"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 s="9">
        <f t="shared" si="10"/>
        <v>0.78522116363671035</v>
      </c>
      <c r="X288">
        <f t="shared" si="11"/>
        <v>4.6129948549568749E-2</v>
      </c>
    </row>
    <row r="289" spans="2:24" x14ac:dyDescent="0.3"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 s="9">
        <f t="shared" si="10"/>
        <v>0.36901676812113277</v>
      </c>
      <c r="X289">
        <f t="shared" si="11"/>
        <v>0.39813983891230043</v>
      </c>
    </row>
    <row r="290" spans="2:24" x14ac:dyDescent="0.3"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 s="9">
        <f t="shared" si="10"/>
        <v>0.45212519278221314</v>
      </c>
      <c r="X290">
        <f t="shared" si="11"/>
        <v>0.30016680438392707</v>
      </c>
    </row>
    <row r="291" spans="2:24" x14ac:dyDescent="0.3"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 s="9">
        <f t="shared" si="10"/>
        <v>0.84259504393610352</v>
      </c>
      <c r="X291">
        <f t="shared" si="11"/>
        <v>2.4776320193477183E-2</v>
      </c>
    </row>
    <row r="292" spans="2:24" x14ac:dyDescent="0.3"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s="9">
        <f t="shared" si="10"/>
        <v>0.56557929577723087</v>
      </c>
      <c r="X292">
        <f t="shared" si="11"/>
        <v>0.18872134825740666</v>
      </c>
    </row>
    <row r="293" spans="2:24" x14ac:dyDescent="0.3"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 s="9">
        <f t="shared" si="10"/>
        <v>0.84584907975397172</v>
      </c>
      <c r="X293">
        <f t="shared" si="11"/>
        <v>2.3762506212697369E-2</v>
      </c>
    </row>
    <row r="294" spans="2:24" x14ac:dyDescent="0.3"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 s="9">
        <f t="shared" si="10"/>
        <v>0.96822916640992196</v>
      </c>
      <c r="X294">
        <f t="shared" si="11"/>
        <v>1.009385867008431E-3</v>
      </c>
    </row>
    <row r="295" spans="2:24" x14ac:dyDescent="0.3"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 s="9">
        <f t="shared" si="10"/>
        <v>1.1176802215061756</v>
      </c>
      <c r="X295">
        <f t="shared" si="11"/>
        <v>1.3848634533742561E-2</v>
      </c>
    </row>
    <row r="296" spans="2:24" x14ac:dyDescent="0.3"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 s="9">
        <f t="shared" si="10"/>
        <v>0.85556500430129678</v>
      </c>
      <c r="X296">
        <f t="shared" si="11"/>
        <v>2.0861467982484418E-2</v>
      </c>
    </row>
    <row r="297" spans="2:24" x14ac:dyDescent="0.3"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 s="9">
        <f t="shared" si="10"/>
        <v>1.168188146869257</v>
      </c>
      <c r="X297">
        <f t="shared" si="11"/>
        <v>2.8287252747314758E-2</v>
      </c>
    </row>
    <row r="298" spans="2:24" x14ac:dyDescent="0.3"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1</v>
      </c>
      <c r="W298" s="9">
        <f t="shared" si="10"/>
        <v>0.68809774656464961</v>
      </c>
      <c r="X298">
        <f t="shared" si="11"/>
        <v>9.7283015698049535E-2</v>
      </c>
    </row>
    <row r="299" spans="2:24" x14ac:dyDescent="0.3"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 s="9">
        <f t="shared" si="10"/>
        <v>0.68399698068576753</v>
      </c>
      <c r="X299">
        <f t="shared" si="11"/>
        <v>9.985790821571118E-2</v>
      </c>
    </row>
    <row r="300" spans="2:24" x14ac:dyDescent="0.3"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 s="9">
        <f t="shared" si="10"/>
        <v>0.36901676812113277</v>
      </c>
      <c r="X300">
        <f t="shared" si="11"/>
        <v>0.39813983891230043</v>
      </c>
    </row>
    <row r="301" spans="2:24" x14ac:dyDescent="0.3"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 s="9">
        <f t="shared" si="10"/>
        <v>0.75445343870889325</v>
      </c>
      <c r="X301">
        <f t="shared" si="11"/>
        <v>6.0293113761887243E-2</v>
      </c>
    </row>
    <row r="302" spans="2:24" x14ac:dyDescent="0.3"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 s="9">
        <f t="shared" si="10"/>
        <v>1.4814670516204189</v>
      </c>
      <c r="X302">
        <f t="shared" si="11"/>
        <v>0.23181052179605913</v>
      </c>
    </row>
    <row r="303" spans="2:24" x14ac:dyDescent="0.3">
      <c r="B303">
        <v>0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 s="9">
        <f t="shared" si="10"/>
        <v>0.87563044338432305</v>
      </c>
      <c r="X303">
        <f t="shared" si="11"/>
        <v>1.5467786612780074E-2</v>
      </c>
    </row>
    <row r="304" spans="2:24" x14ac:dyDescent="0.3"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 s="9">
        <f t="shared" si="10"/>
        <v>1.0540945809581013</v>
      </c>
      <c r="X304">
        <f t="shared" si="11"/>
        <v>2.9262236890325722E-3</v>
      </c>
    </row>
    <row r="305" spans="2:24" x14ac:dyDescent="0.3"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 s="9">
        <f t="shared" si="10"/>
        <v>0.45212519278221314</v>
      </c>
      <c r="X305">
        <f t="shared" si="11"/>
        <v>0.30016680438392707</v>
      </c>
    </row>
    <row r="306" spans="2:24" x14ac:dyDescent="0.3"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 s="9">
        <f t="shared" si="10"/>
        <v>0.58325000150556994</v>
      </c>
      <c r="X306">
        <f t="shared" si="11"/>
        <v>0.17368056124510747</v>
      </c>
    </row>
    <row r="307" spans="2:24" x14ac:dyDescent="0.3"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1</v>
      </c>
      <c r="W307" s="9">
        <f t="shared" si="10"/>
        <v>0.60824067644735302</v>
      </c>
      <c r="X307">
        <f t="shared" si="11"/>
        <v>0.15347536759042754</v>
      </c>
    </row>
    <row r="308" spans="2:24" x14ac:dyDescent="0.3"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 s="9">
        <f t="shared" si="10"/>
        <v>0.56891182379923277</v>
      </c>
      <c r="X308">
        <f t="shared" si="11"/>
        <v>0.18583701566010374</v>
      </c>
    </row>
    <row r="309" spans="2:24" x14ac:dyDescent="0.3"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1</v>
      </c>
      <c r="W309" s="9">
        <f t="shared" si="10"/>
        <v>0.62733206195089775</v>
      </c>
      <c r="X309">
        <f t="shared" si="11"/>
        <v>0.13888139204976951</v>
      </c>
    </row>
    <row r="310" spans="2:24" x14ac:dyDescent="0.3"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 s="9">
        <f t="shared" si="10"/>
        <v>0.36901676812113277</v>
      </c>
      <c r="X310">
        <f t="shared" si="11"/>
        <v>0.39813983891230043</v>
      </c>
    </row>
    <row r="311" spans="2:24" x14ac:dyDescent="0.3">
      <c r="B311">
        <v>0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 s="9">
        <f t="shared" si="10"/>
        <v>0.65571183534314659</v>
      </c>
      <c r="X311">
        <f t="shared" si="11"/>
        <v>0.11853434032278461</v>
      </c>
    </row>
    <row r="312" spans="2:24" x14ac:dyDescent="0.3"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 s="9">
        <f t="shared" si="10"/>
        <v>0.54796774972056095</v>
      </c>
      <c r="X312">
        <f t="shared" si="11"/>
        <v>0.20433315529269341</v>
      </c>
    </row>
    <row r="313" spans="2:24" x14ac:dyDescent="0.3"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1</v>
      </c>
      <c r="W313" s="9">
        <f t="shared" si="10"/>
        <v>1.0989294274600572</v>
      </c>
      <c r="X313">
        <f t="shared" si="11"/>
        <v>9.7870316175747134E-3</v>
      </c>
    </row>
    <row r="314" spans="2:24" x14ac:dyDescent="0.3"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 s="9">
        <f t="shared" si="10"/>
        <v>0.60043699988901811</v>
      </c>
      <c r="X314">
        <f t="shared" si="11"/>
        <v>0.15965059105768853</v>
      </c>
    </row>
    <row r="315" spans="2:24" x14ac:dyDescent="0.3"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  <c r="W315" s="9">
        <f t="shared" si="10"/>
        <v>0.68937860669836248</v>
      </c>
      <c r="X315">
        <f t="shared" si="11"/>
        <v>9.6485649976650587E-2</v>
      </c>
    </row>
    <row r="316" spans="2:24" x14ac:dyDescent="0.3"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 s="9">
        <f t="shared" si="10"/>
        <v>0.74294927202837657</v>
      </c>
      <c r="X316">
        <f t="shared" si="11"/>
        <v>6.6075076750741549E-2</v>
      </c>
    </row>
    <row r="317" spans="2:24" x14ac:dyDescent="0.3"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 s="9">
        <f t="shared" si="10"/>
        <v>0.62733206195089775</v>
      </c>
      <c r="X317">
        <f t="shared" si="11"/>
        <v>0.13888139204976951</v>
      </c>
    </row>
    <row r="318" spans="2:24" x14ac:dyDescent="0.3"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</v>
      </c>
      <c r="W318" s="9">
        <f t="shared" si="10"/>
        <v>1.2402643351875327</v>
      </c>
      <c r="X318">
        <f t="shared" si="11"/>
        <v>5.7726950763107042E-2</v>
      </c>
    </row>
    <row r="319" spans="2:24" x14ac:dyDescent="0.3"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 s="9">
        <f t="shared" si="10"/>
        <v>0.91574562207663213</v>
      </c>
      <c r="X319">
        <f t="shared" si="11"/>
        <v>7.0988001992537001E-3</v>
      </c>
    </row>
    <row r="320" spans="2:24" x14ac:dyDescent="0.3"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 s="9">
        <f t="shared" si="10"/>
        <v>1.3526836282119981</v>
      </c>
      <c r="X320">
        <f t="shared" si="11"/>
        <v>0.12438574160877887</v>
      </c>
    </row>
    <row r="321" spans="2:24" x14ac:dyDescent="0.3"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 s="9">
        <f t="shared" si="10"/>
        <v>0.92003953475094491</v>
      </c>
      <c r="X321">
        <f t="shared" si="11"/>
        <v>6.3936760028453464E-3</v>
      </c>
    </row>
    <row r="322" spans="2:24" x14ac:dyDescent="0.3"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1</v>
      </c>
      <c r="W322" s="9">
        <f t="shared" si="10"/>
        <v>0.62733206195089775</v>
      </c>
      <c r="X322">
        <f t="shared" si="11"/>
        <v>0.13888139204976951</v>
      </c>
    </row>
    <row r="323" spans="2:24" x14ac:dyDescent="0.3"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 s="9">
        <f t="shared" si="10"/>
        <v>0.59833795504375342</v>
      </c>
      <c r="X323">
        <f t="shared" si="11"/>
        <v>0.16133239835843385</v>
      </c>
    </row>
    <row r="324" spans="2:24" x14ac:dyDescent="0.3"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 s="9">
        <f t="shared" si="10"/>
        <v>0.84549409036350243</v>
      </c>
      <c r="X324">
        <f t="shared" si="11"/>
        <v>2.3872076112601552E-2</v>
      </c>
    </row>
    <row r="325" spans="2:24" x14ac:dyDescent="0.3"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 s="9">
        <f t="shared" si="10"/>
        <v>1.1875323334806611</v>
      </c>
      <c r="X325">
        <f t="shared" si="11"/>
        <v>3.5168376100701892E-2</v>
      </c>
    </row>
    <row r="326" spans="2:24" x14ac:dyDescent="0.3"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 s="9">
        <f t="shared" si="10"/>
        <v>0.88320998094582903</v>
      </c>
      <c r="X326">
        <f t="shared" si="11"/>
        <v>1.3639908550673617E-2</v>
      </c>
    </row>
    <row r="327" spans="2:24" x14ac:dyDescent="0.3">
      <c r="B327">
        <v>0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9">
        <f t="shared" si="10"/>
        <v>0.17336308921009858</v>
      </c>
      <c r="X327">
        <f t="shared" si="11"/>
        <v>0.68332858228027149</v>
      </c>
    </row>
    <row r="328" spans="2:24" x14ac:dyDescent="0.3"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 s="9">
        <f t="shared" si="10"/>
        <v>0.59833795504375342</v>
      </c>
      <c r="X328">
        <f t="shared" si="11"/>
        <v>0.16133239835843385</v>
      </c>
    </row>
    <row r="329" spans="2:24" x14ac:dyDescent="0.3"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 s="9">
        <f t="shared" ref="W329:W392" si="12">SUMPRODUCT($B329:$U329,$B$2:$U$2)</f>
        <v>0.33454216849774721</v>
      </c>
      <c r="X329">
        <f t="shared" ref="X329:X392" si="13">(V329-W329)^2</f>
        <v>0.4428341255076807</v>
      </c>
    </row>
    <row r="330" spans="2:24" x14ac:dyDescent="0.3"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 s="9">
        <f t="shared" si="12"/>
        <v>0.45212519278221314</v>
      </c>
      <c r="X330">
        <f t="shared" si="13"/>
        <v>0.30016680438392707</v>
      </c>
    </row>
    <row r="331" spans="2:24" x14ac:dyDescent="0.3"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1</v>
      </c>
      <c r="W331" s="9">
        <f t="shared" si="12"/>
        <v>1.1194336462612098</v>
      </c>
      <c r="X331">
        <f t="shared" si="13"/>
        <v>1.4264395859247788E-2</v>
      </c>
    </row>
    <row r="332" spans="2:24" x14ac:dyDescent="0.3"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 s="9">
        <f t="shared" si="12"/>
        <v>1.1302121099496243</v>
      </c>
      <c r="X332">
        <f t="shared" si="13"/>
        <v>1.6955193577533046E-2</v>
      </c>
    </row>
    <row r="333" spans="2:24" x14ac:dyDescent="0.3"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 s="9">
        <f t="shared" si="12"/>
        <v>0.58127950709549903</v>
      </c>
      <c r="X333">
        <f t="shared" si="13"/>
        <v>0.17532685117818825</v>
      </c>
    </row>
    <row r="334" spans="2:24" x14ac:dyDescent="0.3"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 s="9">
        <f t="shared" si="12"/>
        <v>0.94641805968246406</v>
      </c>
      <c r="X334">
        <f t="shared" si="13"/>
        <v>2.8710243281919829E-3</v>
      </c>
    </row>
    <row r="335" spans="2:24" x14ac:dyDescent="0.3"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 s="9">
        <f t="shared" si="12"/>
        <v>1.2510031637557106</v>
      </c>
      <c r="X335">
        <f t="shared" si="13"/>
        <v>6.300258821537609E-2</v>
      </c>
    </row>
    <row r="336" spans="2:24" x14ac:dyDescent="0.3"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s="9">
        <f t="shared" si="12"/>
        <v>0.60534163001995411</v>
      </c>
      <c r="X336">
        <f t="shared" si="13"/>
        <v>0.15575522899530678</v>
      </c>
    </row>
    <row r="337" spans="2:24" x14ac:dyDescent="0.3"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  <c r="W337" s="9">
        <f t="shared" si="12"/>
        <v>0.82072237574544182</v>
      </c>
      <c r="X337">
        <f t="shared" si="13"/>
        <v>3.2140466558358546E-2</v>
      </c>
    </row>
    <row r="338" spans="2:24" x14ac:dyDescent="0.3"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1</v>
      </c>
      <c r="W338" s="9">
        <f t="shared" si="12"/>
        <v>1.0741831687227563</v>
      </c>
      <c r="X338">
        <f t="shared" si="13"/>
        <v>5.5031425217489313E-3</v>
      </c>
    </row>
    <row r="339" spans="2:24" x14ac:dyDescent="0.3"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 s="9">
        <f t="shared" si="12"/>
        <v>0.94490367037236556</v>
      </c>
      <c r="X339">
        <f t="shared" si="13"/>
        <v>3.0356055384369489E-3</v>
      </c>
    </row>
    <row r="340" spans="2:24" x14ac:dyDescent="0.3"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 s="9">
        <f t="shared" si="12"/>
        <v>0.92846683216719883</v>
      </c>
      <c r="X340">
        <f t="shared" si="13"/>
        <v>5.1169941001957004E-3</v>
      </c>
    </row>
    <row r="341" spans="2:24" x14ac:dyDescent="0.3"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 s="9">
        <f t="shared" si="12"/>
        <v>1.0088441034196474</v>
      </c>
      <c r="X341">
        <f t="shared" si="13"/>
        <v>7.8218165297418211E-5</v>
      </c>
    </row>
    <row r="342" spans="2:24" x14ac:dyDescent="0.3"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s="9">
        <f t="shared" si="12"/>
        <v>0.4123628585394899</v>
      </c>
      <c r="X342">
        <f t="shared" si="13"/>
        <v>0.34531741002387961</v>
      </c>
    </row>
    <row r="343" spans="2:24" x14ac:dyDescent="0.3"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 s="9">
        <f t="shared" si="12"/>
        <v>0.64961627245563935</v>
      </c>
      <c r="X343">
        <f t="shared" si="13"/>
        <v>0.12276875652788076</v>
      </c>
    </row>
    <row r="344" spans="2:24" x14ac:dyDescent="0.3"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 s="9">
        <f t="shared" si="12"/>
        <v>0.85665324887351835</v>
      </c>
      <c r="X344">
        <f t="shared" si="13"/>
        <v>2.0548291058517468E-2</v>
      </c>
    </row>
    <row r="345" spans="2:24" x14ac:dyDescent="0.3"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 s="9">
        <f t="shared" si="12"/>
        <v>0.74384302467461616</v>
      </c>
      <c r="X345">
        <f t="shared" si="13"/>
        <v>6.5616396007849312E-2</v>
      </c>
    </row>
    <row r="346" spans="2:24" x14ac:dyDescent="0.3"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 s="9">
        <f t="shared" si="12"/>
        <v>0.93340442030832149</v>
      </c>
      <c r="X346">
        <f t="shared" si="13"/>
        <v>4.4349712344707026E-3</v>
      </c>
    </row>
    <row r="347" spans="2:24" x14ac:dyDescent="0.3"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 s="9">
        <f t="shared" si="12"/>
        <v>0.91904989384330082</v>
      </c>
      <c r="X347">
        <f t="shared" si="13"/>
        <v>6.5529196867808656E-3</v>
      </c>
    </row>
    <row r="348" spans="2:24" x14ac:dyDescent="0.3"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 s="9">
        <f t="shared" si="12"/>
        <v>0.82469459118913013</v>
      </c>
      <c r="X348">
        <f t="shared" si="13"/>
        <v>3.073198635834621E-2</v>
      </c>
    </row>
    <row r="349" spans="2:24" x14ac:dyDescent="0.3"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 s="9">
        <f t="shared" si="12"/>
        <v>0.99963016298184748</v>
      </c>
      <c r="X349">
        <f t="shared" si="13"/>
        <v>1.3677941999594668E-7</v>
      </c>
    </row>
    <row r="350" spans="2:24" x14ac:dyDescent="0.3"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 s="9">
        <f t="shared" si="12"/>
        <v>0.41426724565958639</v>
      </c>
      <c r="X350">
        <f t="shared" si="13"/>
        <v>0.34308285950720729</v>
      </c>
    </row>
    <row r="351" spans="2:24" x14ac:dyDescent="0.3"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 s="9">
        <f t="shared" si="12"/>
        <v>1.1512203330948836</v>
      </c>
      <c r="X351">
        <f t="shared" si="13"/>
        <v>2.2867589141327544E-2</v>
      </c>
    </row>
    <row r="352" spans="2:24" x14ac:dyDescent="0.3">
      <c r="B352">
        <v>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 s="9">
        <f t="shared" si="12"/>
        <v>0.18623036139094218</v>
      </c>
      <c r="X352">
        <f t="shared" si="13"/>
        <v>0.66222102472191657</v>
      </c>
    </row>
    <row r="353" spans="2:24" x14ac:dyDescent="0.3"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 s="9">
        <f t="shared" si="12"/>
        <v>0.68937860669836248</v>
      </c>
      <c r="X353">
        <f t="shared" si="13"/>
        <v>9.6485649976650587E-2</v>
      </c>
    </row>
    <row r="354" spans="2:24" x14ac:dyDescent="0.3"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 s="9">
        <f t="shared" si="12"/>
        <v>0.43925792060136953</v>
      </c>
      <c r="X354">
        <f t="shared" si="13"/>
        <v>0.31443167960829993</v>
      </c>
    </row>
    <row r="355" spans="2:24" x14ac:dyDescent="0.3"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 s="9">
        <f t="shared" si="12"/>
        <v>0.88020973793498947</v>
      </c>
      <c r="X355">
        <f t="shared" si="13"/>
        <v>1.4349706885603901E-2</v>
      </c>
    </row>
    <row r="356" spans="2:24" x14ac:dyDescent="0.3"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 s="9">
        <f t="shared" si="12"/>
        <v>0.56557929577723087</v>
      </c>
      <c r="X356">
        <f t="shared" si="13"/>
        <v>0.18872134825740666</v>
      </c>
    </row>
    <row r="357" spans="2:24" x14ac:dyDescent="0.3"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 s="9">
        <f t="shared" si="12"/>
        <v>0.74384302467461616</v>
      </c>
      <c r="X357">
        <f t="shared" si="13"/>
        <v>6.5616396007849312E-2</v>
      </c>
    </row>
    <row r="358" spans="2:24" x14ac:dyDescent="0.3"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 s="9">
        <f t="shared" si="12"/>
        <v>0.78736742400748128</v>
      </c>
      <c r="X358">
        <f t="shared" si="13"/>
        <v>4.521261237321425E-2</v>
      </c>
    </row>
    <row r="359" spans="2:24" x14ac:dyDescent="0.3"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 s="9">
        <f t="shared" si="12"/>
        <v>0.67651133451751888</v>
      </c>
      <c r="X359">
        <f t="shared" si="13"/>
        <v>0.10464491669563657</v>
      </c>
    </row>
    <row r="360" spans="2:24" x14ac:dyDescent="0.3"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 s="9">
        <f t="shared" si="12"/>
        <v>0.93822345194969203</v>
      </c>
      <c r="X360">
        <f t="shared" si="13"/>
        <v>3.816341889012009E-3</v>
      </c>
    </row>
    <row r="361" spans="2:24" x14ac:dyDescent="0.3"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  <c r="W361" s="9">
        <f t="shared" si="12"/>
        <v>0.88133089409871479</v>
      </c>
      <c r="X361">
        <f t="shared" si="13"/>
        <v>1.4082356695410444E-2</v>
      </c>
    </row>
    <row r="362" spans="2:24" x14ac:dyDescent="0.3"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 s="9">
        <f t="shared" si="12"/>
        <v>0.23291680651733668</v>
      </c>
      <c r="X362">
        <f t="shared" si="13"/>
        <v>0.58841662572356102</v>
      </c>
    </row>
    <row r="363" spans="2:24" x14ac:dyDescent="0.3"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 s="9">
        <f t="shared" si="12"/>
        <v>0.99963016298184748</v>
      </c>
      <c r="X363">
        <f t="shared" si="13"/>
        <v>1.3677941999594668E-7</v>
      </c>
    </row>
    <row r="364" spans="2:24" x14ac:dyDescent="0.3"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 s="9">
        <f t="shared" si="12"/>
        <v>1.0919525280807281</v>
      </c>
      <c r="X364">
        <f t="shared" si="13"/>
        <v>8.4552674204370834E-3</v>
      </c>
    </row>
    <row r="365" spans="2:24" x14ac:dyDescent="0.3"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1</v>
      </c>
      <c r="W365" s="9">
        <f t="shared" si="12"/>
        <v>1.1553210989737657</v>
      </c>
      <c r="X365">
        <f t="shared" si="13"/>
        <v>2.412464378641831E-2</v>
      </c>
    </row>
    <row r="366" spans="2:24" x14ac:dyDescent="0.3"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 s="9">
        <f t="shared" si="12"/>
        <v>0.6736018721943795</v>
      </c>
      <c r="X366">
        <f t="shared" si="13"/>
        <v>0.10653573783501417</v>
      </c>
    </row>
    <row r="367" spans="2:24" x14ac:dyDescent="0.3"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1</v>
      </c>
      <c r="W367" s="9">
        <f t="shared" si="12"/>
        <v>0.87745274804789075</v>
      </c>
      <c r="X367">
        <f t="shared" si="13"/>
        <v>1.5017828961013745E-2</v>
      </c>
    </row>
    <row r="368" spans="2:24" x14ac:dyDescent="0.3"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 s="9">
        <f t="shared" si="12"/>
        <v>0.36675340300464254</v>
      </c>
      <c r="X368">
        <f t="shared" si="13"/>
        <v>0.40100125260620068</v>
      </c>
    </row>
    <row r="369" spans="2:24" x14ac:dyDescent="0.3"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 s="9">
        <f t="shared" si="12"/>
        <v>0.45212519278221314</v>
      </c>
      <c r="X369">
        <f t="shared" si="13"/>
        <v>0.30016680438392707</v>
      </c>
    </row>
    <row r="370" spans="2:24" x14ac:dyDescent="0.3"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s="9">
        <f t="shared" si="12"/>
        <v>0.84729435205296544</v>
      </c>
      <c r="X370">
        <f t="shared" si="13"/>
        <v>2.331901491492366E-2</v>
      </c>
    </row>
    <row r="371" spans="2:24" x14ac:dyDescent="0.3"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 s="9">
        <f t="shared" si="12"/>
        <v>0.62733206195089775</v>
      </c>
      <c r="X371">
        <f t="shared" si="13"/>
        <v>0.13888139204976951</v>
      </c>
    </row>
    <row r="372" spans="2:24" x14ac:dyDescent="0.3"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 s="9">
        <f t="shared" si="12"/>
        <v>1.0246208379236306</v>
      </c>
      <c r="X372">
        <f t="shared" si="13"/>
        <v>6.0618566006168518E-4</v>
      </c>
    </row>
    <row r="373" spans="2:24" x14ac:dyDescent="0.3"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 s="9">
        <f t="shared" si="12"/>
        <v>0.74384302467461616</v>
      </c>
      <c r="X373">
        <f t="shared" si="13"/>
        <v>6.5616396007849312E-2</v>
      </c>
    </row>
    <row r="374" spans="2:24" x14ac:dyDescent="0.3"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 s="9">
        <f t="shared" si="12"/>
        <v>0.9534511334260658</v>
      </c>
      <c r="X374">
        <f t="shared" si="13"/>
        <v>2.1667969793179287E-3</v>
      </c>
    </row>
    <row r="375" spans="2:24" x14ac:dyDescent="0.3"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 s="9">
        <f t="shared" si="12"/>
        <v>1.3100916435663805</v>
      </c>
      <c r="X375">
        <f t="shared" si="13"/>
        <v>9.6156827409699192E-2</v>
      </c>
    </row>
    <row r="376" spans="2:24" x14ac:dyDescent="0.3"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 s="9">
        <f t="shared" si="12"/>
        <v>0.74384302467461616</v>
      </c>
      <c r="X376">
        <f t="shared" si="13"/>
        <v>6.5616396007849312E-2</v>
      </c>
    </row>
    <row r="377" spans="2:24" x14ac:dyDescent="0.3"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  <c r="W377" s="9">
        <f t="shared" si="12"/>
        <v>0.58756972770817451</v>
      </c>
      <c r="X377">
        <f t="shared" si="13"/>
        <v>0.17009872950270932</v>
      </c>
    </row>
    <row r="378" spans="2:24" x14ac:dyDescent="0.3"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 s="9">
        <f t="shared" si="12"/>
        <v>1.1774473602759123</v>
      </c>
      <c r="X378">
        <f t="shared" si="13"/>
        <v>3.1487565668889432E-2</v>
      </c>
    </row>
    <row r="379" spans="2:24" x14ac:dyDescent="0.3"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 s="9">
        <f t="shared" si="12"/>
        <v>0.36901676812113277</v>
      </c>
      <c r="X379">
        <f t="shared" si="13"/>
        <v>0.39813983891230043</v>
      </c>
    </row>
    <row r="380" spans="2:24" x14ac:dyDescent="0.3"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 s="9">
        <f t="shared" si="12"/>
        <v>0.74760508976475792</v>
      </c>
      <c r="X380">
        <f t="shared" si="13"/>
        <v>6.3703190712655899E-2</v>
      </c>
    </row>
    <row r="381" spans="2:24" x14ac:dyDescent="0.3"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 s="9">
        <f t="shared" si="12"/>
        <v>0.45212519278221314</v>
      </c>
      <c r="X381">
        <f t="shared" si="13"/>
        <v>0.30016680438392707</v>
      </c>
    </row>
    <row r="382" spans="2:24" x14ac:dyDescent="0.3"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 s="9">
        <f t="shared" si="12"/>
        <v>0.80023469618832488</v>
      </c>
      <c r="X382">
        <f t="shared" si="13"/>
        <v>3.9906176606970864E-2</v>
      </c>
    </row>
    <row r="383" spans="2:24" x14ac:dyDescent="0.3"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 s="9">
        <f t="shared" si="12"/>
        <v>0.6724105686386368</v>
      </c>
      <c r="X383">
        <f t="shared" si="13"/>
        <v>0.1073148355396613</v>
      </c>
    </row>
    <row r="384" spans="2:24" x14ac:dyDescent="0.3"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 s="9">
        <f t="shared" si="12"/>
        <v>1.1918954800987867</v>
      </c>
      <c r="X384">
        <f t="shared" si="13"/>
        <v>3.6823875282343821E-2</v>
      </c>
    </row>
    <row r="385" spans="2:24" x14ac:dyDescent="0.3"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 s="9">
        <f t="shared" si="12"/>
        <v>1.2058401126703484</v>
      </c>
      <c r="X385">
        <f t="shared" si="13"/>
        <v>4.2370151984141728E-2</v>
      </c>
    </row>
    <row r="386" spans="2:24" x14ac:dyDescent="0.3"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 s="9">
        <f t="shared" si="12"/>
        <v>0.39949558635864629</v>
      </c>
      <c r="X386">
        <f t="shared" si="13"/>
        <v>0.36060555080274609</v>
      </c>
    </row>
    <row r="387" spans="2:24" x14ac:dyDescent="0.3"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1</v>
      </c>
      <c r="W387" s="9">
        <f t="shared" si="12"/>
        <v>0.96270095294267377</v>
      </c>
      <c r="X387">
        <f t="shared" si="13"/>
        <v>1.3912189113846364E-3</v>
      </c>
    </row>
    <row r="388" spans="2:24" x14ac:dyDescent="0.3"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 s="9">
        <f t="shared" si="12"/>
        <v>0.51010980259793415</v>
      </c>
      <c r="X388">
        <f t="shared" si="13"/>
        <v>0.23999240551063505</v>
      </c>
    </row>
    <row r="389" spans="2:24" x14ac:dyDescent="0.3"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 s="9">
        <f t="shared" si="12"/>
        <v>0.7318416426304909</v>
      </c>
      <c r="X389">
        <f t="shared" si="13"/>
        <v>7.1908904627113357E-2</v>
      </c>
    </row>
    <row r="390" spans="2:24" x14ac:dyDescent="0.3"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 s="9">
        <f t="shared" si="12"/>
        <v>0.8771885147553129</v>
      </c>
      <c r="X390">
        <f t="shared" si="13"/>
        <v>1.5082660908005998E-2</v>
      </c>
    </row>
    <row r="391" spans="2:24" x14ac:dyDescent="0.3"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 s="9">
        <f t="shared" si="12"/>
        <v>0.729993543708088</v>
      </c>
      <c r="X391">
        <f t="shared" si="13"/>
        <v>7.2903486439316184E-2</v>
      </c>
    </row>
    <row r="392" spans="2:24" x14ac:dyDescent="0.3"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 s="9">
        <f t="shared" si="12"/>
        <v>0.36901676812113277</v>
      </c>
      <c r="X392">
        <f t="shared" si="13"/>
        <v>0.39813983891230043</v>
      </c>
    </row>
    <row r="393" spans="2:24" x14ac:dyDescent="0.3"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 s="9">
        <f t="shared" ref="W393:W456" si="14">SUMPRODUCT($B393:$U393,$B$2:$U$2)</f>
        <v>0.68937860669836248</v>
      </c>
      <c r="X393">
        <f t="shared" ref="X393:X456" si="15">(V393-W393)^2</f>
        <v>9.6485649976650587E-2</v>
      </c>
    </row>
    <row r="394" spans="2:24" x14ac:dyDescent="0.3"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 s="9">
        <f t="shared" si="14"/>
        <v>0.34402609317934962</v>
      </c>
      <c r="X394">
        <f t="shared" si="15"/>
        <v>0.43030176642954732</v>
      </c>
    </row>
    <row r="395" spans="2:24" x14ac:dyDescent="0.3"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 s="9">
        <f t="shared" si="14"/>
        <v>0.74384302467461616</v>
      </c>
      <c r="X395">
        <f t="shared" si="15"/>
        <v>6.5616396007849312E-2</v>
      </c>
    </row>
    <row r="396" spans="2:24" x14ac:dyDescent="0.3"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 s="9">
        <f t="shared" si="14"/>
        <v>0.45212519278221314</v>
      </c>
      <c r="X396">
        <f t="shared" si="15"/>
        <v>0.30016680438392707</v>
      </c>
    </row>
    <row r="397" spans="2:24" x14ac:dyDescent="0.3"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 s="9">
        <f t="shared" si="14"/>
        <v>0.45212519278221314</v>
      </c>
      <c r="X397">
        <f t="shared" si="15"/>
        <v>0.30016680438392707</v>
      </c>
    </row>
    <row r="398" spans="2:24" x14ac:dyDescent="0.3"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1</v>
      </c>
      <c r="W398" s="9">
        <f t="shared" si="14"/>
        <v>1.2880978438018256</v>
      </c>
      <c r="X398">
        <f t="shared" si="15"/>
        <v>8.3000367603261085E-2</v>
      </c>
    </row>
    <row r="399" spans="2:24" x14ac:dyDescent="0.3"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 s="9">
        <f t="shared" si="14"/>
        <v>0.92263619297274257</v>
      </c>
      <c r="X399">
        <f t="shared" si="15"/>
        <v>5.9851586377507255E-3</v>
      </c>
    </row>
    <row r="400" spans="2:24" x14ac:dyDescent="0.3"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 s="9">
        <f t="shared" si="14"/>
        <v>0.83849427805722132</v>
      </c>
      <c r="X400">
        <f t="shared" si="15"/>
        <v>2.6084098220258142E-2</v>
      </c>
    </row>
    <row r="401" spans="2:24" x14ac:dyDescent="0.3"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 s="9">
        <f t="shared" si="14"/>
        <v>0.6724105686386368</v>
      </c>
      <c r="X401">
        <f t="shared" si="15"/>
        <v>0.1073148355396613</v>
      </c>
    </row>
    <row r="402" spans="2:24" x14ac:dyDescent="0.3"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 s="9">
        <f t="shared" si="14"/>
        <v>0.96921745203430831</v>
      </c>
      <c r="X402">
        <f t="shared" si="15"/>
        <v>9.4756525926010941E-4</v>
      </c>
    </row>
    <row r="403" spans="2:24" x14ac:dyDescent="0.3"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 s="9">
        <f t="shared" si="14"/>
        <v>0.87006589795961642</v>
      </c>
      <c r="X403">
        <f t="shared" si="15"/>
        <v>1.6882870873040811E-2</v>
      </c>
    </row>
    <row r="404" spans="2:24" x14ac:dyDescent="0.3"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 s="9">
        <f t="shared" si="14"/>
        <v>0.42807433906405701</v>
      </c>
      <c r="X404">
        <f t="shared" si="15"/>
        <v>0.32709896163701524</v>
      </c>
    </row>
    <row r="405" spans="2:24" x14ac:dyDescent="0.3"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 s="9">
        <f t="shared" si="14"/>
        <v>0.9534511334260658</v>
      </c>
      <c r="X405">
        <f t="shared" si="15"/>
        <v>2.1667969793179287E-3</v>
      </c>
    </row>
    <row r="406" spans="2:24" x14ac:dyDescent="0.3"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 s="9">
        <f t="shared" si="14"/>
        <v>0.53198226289950967</v>
      </c>
      <c r="X406">
        <f t="shared" si="15"/>
        <v>0.21904060224066368</v>
      </c>
    </row>
    <row r="407" spans="2:24" x14ac:dyDescent="0.3"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 s="9">
        <f t="shared" si="14"/>
        <v>0.34402609317934962</v>
      </c>
      <c r="X407">
        <f t="shared" si="15"/>
        <v>0.43030176642954732</v>
      </c>
    </row>
    <row r="408" spans="2:24" x14ac:dyDescent="0.3"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 s="9">
        <f t="shared" si="14"/>
        <v>0.60627018203728222</v>
      </c>
      <c r="X408">
        <f t="shared" si="15"/>
        <v>0.15502316955295486</v>
      </c>
    </row>
    <row r="409" spans="2:24" x14ac:dyDescent="0.3"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 s="9">
        <f t="shared" si="14"/>
        <v>0.57844656795807448</v>
      </c>
      <c r="X409">
        <f t="shared" si="15"/>
        <v>0.17770729606632632</v>
      </c>
    </row>
    <row r="410" spans="2:24" x14ac:dyDescent="0.3"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 s="9">
        <f t="shared" si="14"/>
        <v>0.73097575249377256</v>
      </c>
      <c r="X410">
        <f t="shared" si="15"/>
        <v>7.2374045746291929E-2</v>
      </c>
    </row>
    <row r="411" spans="2:24" x14ac:dyDescent="0.3"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 s="9">
        <f t="shared" si="14"/>
        <v>1.203041039582081</v>
      </c>
      <c r="X411">
        <f t="shared" si="15"/>
        <v>4.1225663754572171E-2</v>
      </c>
    </row>
    <row r="412" spans="2:24" x14ac:dyDescent="0.3"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1</v>
      </c>
      <c r="W412" s="9">
        <f t="shared" si="14"/>
        <v>0.80721159556765398</v>
      </c>
      <c r="X412">
        <f t="shared" si="15"/>
        <v>3.7167368883569814E-2</v>
      </c>
    </row>
    <row r="413" spans="2:24" x14ac:dyDescent="0.3"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 s="9">
        <f t="shared" si="14"/>
        <v>0.46443382251255744</v>
      </c>
      <c r="X413">
        <f t="shared" si="15"/>
        <v>0.28683113046851078</v>
      </c>
    </row>
    <row r="414" spans="2:24" x14ac:dyDescent="0.3"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 s="9">
        <f t="shared" si="14"/>
        <v>0.9392355543390859</v>
      </c>
      <c r="X414">
        <f t="shared" si="15"/>
        <v>3.6923178564781827E-3</v>
      </c>
    </row>
    <row r="415" spans="2:24" x14ac:dyDescent="0.3"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  <c r="W415" s="9">
        <f t="shared" si="14"/>
        <v>0.93191716602414443</v>
      </c>
      <c r="X415">
        <f t="shared" si="15"/>
        <v>4.6352722821839136E-3</v>
      </c>
    </row>
    <row r="416" spans="2:24" x14ac:dyDescent="0.3"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1</v>
      </c>
      <c r="V416">
        <v>1</v>
      </c>
      <c r="W416" s="9">
        <f t="shared" si="14"/>
        <v>1.4470389308661686</v>
      </c>
      <c r="X416">
        <f t="shared" si="15"/>
        <v>0.1998438057099671</v>
      </c>
    </row>
    <row r="417" spans="2:24" x14ac:dyDescent="0.3"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 s="9">
        <f t="shared" si="14"/>
        <v>1.0166886109301019</v>
      </c>
      <c r="X417">
        <f t="shared" si="15"/>
        <v>2.7850973477631583E-4</v>
      </c>
    </row>
    <row r="418" spans="2:24" x14ac:dyDescent="0.3"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 s="9">
        <f t="shared" si="14"/>
        <v>0.45212519278221314</v>
      </c>
      <c r="X418">
        <f t="shared" si="15"/>
        <v>0.30016680438392707</v>
      </c>
    </row>
    <row r="419" spans="2:24" x14ac:dyDescent="0.3"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 s="9">
        <f t="shared" si="14"/>
        <v>0.43925792060136953</v>
      </c>
      <c r="X419">
        <f t="shared" si="15"/>
        <v>0.31443167960829993</v>
      </c>
    </row>
    <row r="420" spans="2:24" x14ac:dyDescent="0.3"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 s="9">
        <f t="shared" si="14"/>
        <v>0.80023469618832488</v>
      </c>
      <c r="X420">
        <f t="shared" si="15"/>
        <v>3.9906176606970864E-2</v>
      </c>
    </row>
    <row r="421" spans="2:24" x14ac:dyDescent="0.3"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 s="9">
        <f t="shared" si="14"/>
        <v>0.38188404030197637</v>
      </c>
      <c r="X421">
        <f t="shared" si="15"/>
        <v>0.38206733963340883</v>
      </c>
    </row>
    <row r="422" spans="2:24" x14ac:dyDescent="0.3"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 s="9">
        <f t="shared" si="14"/>
        <v>0.38188404030197637</v>
      </c>
      <c r="X422">
        <f t="shared" si="15"/>
        <v>0.38206733963340883</v>
      </c>
    </row>
    <row r="423" spans="2:24" x14ac:dyDescent="0.3"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 s="9">
        <f t="shared" si="14"/>
        <v>0.37635582683472818</v>
      </c>
      <c r="X423">
        <f t="shared" si="15"/>
        <v>0.38893205472299547</v>
      </c>
    </row>
    <row r="424" spans="2:24" x14ac:dyDescent="0.3"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 s="9">
        <f t="shared" si="14"/>
        <v>0.45212519278221314</v>
      </c>
      <c r="X424">
        <f t="shared" si="15"/>
        <v>0.30016680438392707</v>
      </c>
    </row>
    <row r="425" spans="2:24" x14ac:dyDescent="0.3"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 s="9">
        <f t="shared" si="14"/>
        <v>0.83942283007454943</v>
      </c>
      <c r="X425">
        <f t="shared" si="15"/>
        <v>2.5785027501267026E-2</v>
      </c>
    </row>
    <row r="426" spans="2:24" x14ac:dyDescent="0.3"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1</v>
      </c>
      <c r="W426" s="9">
        <f t="shared" si="14"/>
        <v>1.0841513944762009</v>
      </c>
      <c r="X426">
        <f t="shared" si="15"/>
        <v>7.0814571922891761E-3</v>
      </c>
    </row>
    <row r="427" spans="2:24" x14ac:dyDescent="0.3"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 s="9">
        <f t="shared" si="14"/>
        <v>0.45212519278221314</v>
      </c>
      <c r="X427">
        <f t="shared" si="15"/>
        <v>0.30016680438392707</v>
      </c>
    </row>
    <row r="428" spans="2:24" x14ac:dyDescent="0.3"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 s="9">
        <f t="shared" si="14"/>
        <v>0.41938300942820939</v>
      </c>
      <c r="X428">
        <f t="shared" si="15"/>
        <v>0.33711608974064278</v>
      </c>
    </row>
    <row r="429" spans="2:24" x14ac:dyDescent="0.3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1</v>
      </c>
      <c r="W429" s="9">
        <f t="shared" si="14"/>
        <v>1.4490094252762398</v>
      </c>
      <c r="X429">
        <f t="shared" si="15"/>
        <v>0.20160946398689913</v>
      </c>
    </row>
    <row r="430" spans="2:24" x14ac:dyDescent="0.3"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 s="9">
        <f t="shared" si="14"/>
        <v>0.53425055604679961</v>
      </c>
      <c r="X430">
        <f t="shared" si="15"/>
        <v>0.21692254454271537</v>
      </c>
    </row>
    <row r="431" spans="2:24" x14ac:dyDescent="0.3"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 s="9">
        <f t="shared" si="14"/>
        <v>0.61594950110042335</v>
      </c>
      <c r="X431">
        <f t="shared" si="15"/>
        <v>0.14749478570501373</v>
      </c>
    </row>
    <row r="432" spans="2:24" x14ac:dyDescent="0.3"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 s="9">
        <f t="shared" si="14"/>
        <v>0.68937860669836248</v>
      </c>
      <c r="X432">
        <f t="shared" si="15"/>
        <v>9.6485649976650587E-2</v>
      </c>
    </row>
    <row r="433" spans="2:24" x14ac:dyDescent="0.3"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 s="9">
        <f t="shared" si="14"/>
        <v>0.96010457625186774</v>
      </c>
      <c r="X433">
        <f t="shared" si="15"/>
        <v>1.5916448360430357E-3</v>
      </c>
    </row>
    <row r="434" spans="2:24" x14ac:dyDescent="0.3"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 s="9">
        <f t="shared" si="14"/>
        <v>0.43925792060136953</v>
      </c>
      <c r="X434">
        <f t="shared" si="15"/>
        <v>0.31443167960829993</v>
      </c>
    </row>
    <row r="435" spans="2:24" x14ac:dyDescent="0.3"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 s="9">
        <f t="shared" si="14"/>
        <v>0.6039933231138177</v>
      </c>
      <c r="X435">
        <f t="shared" si="15"/>
        <v>0.15682128813843718</v>
      </c>
    </row>
    <row r="436" spans="2:24" x14ac:dyDescent="0.3"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 s="9">
        <f t="shared" si="14"/>
        <v>0.74384302467461616</v>
      </c>
      <c r="X436">
        <f t="shared" si="15"/>
        <v>6.5616396007849312E-2</v>
      </c>
    </row>
    <row r="437" spans="2:24" x14ac:dyDescent="0.3"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 s="9">
        <f t="shared" si="14"/>
        <v>0.49831549154429378</v>
      </c>
      <c r="X437">
        <f t="shared" si="15"/>
        <v>0.25168734602444359</v>
      </c>
    </row>
    <row r="438" spans="2:24" x14ac:dyDescent="0.3"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1</v>
      </c>
      <c r="W438" s="9">
        <f t="shared" si="14"/>
        <v>0.87335198216900856</v>
      </c>
      <c r="X438">
        <f t="shared" si="15"/>
        <v>1.6039720420519127E-2</v>
      </c>
    </row>
    <row r="439" spans="2:24" x14ac:dyDescent="0.3"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1</v>
      </c>
      <c r="W439" s="9">
        <f t="shared" si="14"/>
        <v>0.79341577136948227</v>
      </c>
      <c r="X439">
        <f t="shared" si="15"/>
        <v>4.2677043518866024E-2</v>
      </c>
    </row>
    <row r="440" spans="2:24" x14ac:dyDescent="0.3"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 s="9">
        <f t="shared" si="14"/>
        <v>0.96921745203430831</v>
      </c>
      <c r="X440">
        <f t="shared" si="15"/>
        <v>9.4756525926010941E-4</v>
      </c>
    </row>
    <row r="441" spans="2:24" x14ac:dyDescent="0.3"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 s="9">
        <f t="shared" si="14"/>
        <v>0.4493707212591137</v>
      </c>
      <c r="X441">
        <f t="shared" si="15"/>
        <v>0.30319260260670866</v>
      </c>
    </row>
    <row r="442" spans="2:24" x14ac:dyDescent="0.3"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 s="9">
        <f t="shared" si="14"/>
        <v>0.87016439985047755</v>
      </c>
      <c r="X442">
        <f t="shared" si="15"/>
        <v>1.6857283066186671E-2</v>
      </c>
    </row>
    <row r="443" spans="2:24" x14ac:dyDescent="0.3"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 s="9">
        <f t="shared" si="14"/>
        <v>0.64019933413174135</v>
      </c>
      <c r="X443">
        <f t="shared" si="15"/>
        <v>0.12945651915924231</v>
      </c>
    </row>
    <row r="444" spans="2:24" x14ac:dyDescent="0.3"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 s="9">
        <f t="shared" si="14"/>
        <v>0.74384302467461616</v>
      </c>
      <c r="X444">
        <f t="shared" si="15"/>
        <v>6.5616396007849312E-2</v>
      </c>
    </row>
    <row r="445" spans="2:24" x14ac:dyDescent="0.3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 s="9">
        <f t="shared" si="14"/>
        <v>0.43925792060136953</v>
      </c>
      <c r="X445">
        <f t="shared" si="15"/>
        <v>0.31443167960829993</v>
      </c>
    </row>
    <row r="446" spans="2:24" x14ac:dyDescent="0.3"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1</v>
      </c>
      <c r="W446" s="9">
        <f t="shared" si="14"/>
        <v>0.47017022043348611</v>
      </c>
      <c r="X446">
        <f t="shared" si="15"/>
        <v>0.28071959531550073</v>
      </c>
    </row>
    <row r="447" spans="2:24" x14ac:dyDescent="0.3"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 s="9">
        <f t="shared" si="14"/>
        <v>0.53510047753971735</v>
      </c>
      <c r="X447">
        <f t="shared" si="15"/>
        <v>0.21613156598379885</v>
      </c>
    </row>
    <row r="448" spans="2:24" x14ac:dyDescent="0.3"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 s="9">
        <f t="shared" si="14"/>
        <v>0.60534163001995411</v>
      </c>
      <c r="X448">
        <f t="shared" si="15"/>
        <v>0.15575522899530678</v>
      </c>
    </row>
    <row r="449" spans="2:24" x14ac:dyDescent="0.3"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s="9">
        <f t="shared" si="14"/>
        <v>0.89705946191235719</v>
      </c>
      <c r="X449">
        <f t="shared" si="15"/>
        <v>1.0596754381773439E-2</v>
      </c>
    </row>
    <row r="450" spans="2:24" x14ac:dyDescent="0.3"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1</v>
      </c>
      <c r="V450">
        <v>1</v>
      </c>
      <c r="W450" s="9">
        <f t="shared" si="14"/>
        <v>1.081039390608824</v>
      </c>
      <c r="X450">
        <f t="shared" si="15"/>
        <v>6.5673828302495576E-3</v>
      </c>
    </row>
    <row r="451" spans="2:24" x14ac:dyDescent="0.3"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 s="9">
        <f t="shared" si="14"/>
        <v>1.0246208379236306</v>
      </c>
      <c r="X451">
        <f t="shared" si="15"/>
        <v>6.0618566006168518E-4</v>
      </c>
    </row>
    <row r="452" spans="2:24" x14ac:dyDescent="0.3"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 s="9">
        <f t="shared" si="14"/>
        <v>0.63264823439591356</v>
      </c>
      <c r="X452">
        <f t="shared" si="15"/>
        <v>0.13494731969243967</v>
      </c>
    </row>
    <row r="453" spans="2:24" x14ac:dyDescent="0.3"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1</v>
      </c>
      <c r="W453" s="9">
        <f t="shared" si="14"/>
        <v>0.55709090947066098</v>
      </c>
      <c r="X453">
        <f t="shared" si="15"/>
        <v>0.19616846247352623</v>
      </c>
    </row>
    <row r="454" spans="2:24" x14ac:dyDescent="0.3"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 s="9">
        <f t="shared" si="14"/>
        <v>0.43925792060136953</v>
      </c>
      <c r="X454">
        <f t="shared" si="15"/>
        <v>0.31443167960829993</v>
      </c>
    </row>
    <row r="455" spans="2:24" x14ac:dyDescent="0.3"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 s="9">
        <f t="shared" si="14"/>
        <v>1.0448333795909006</v>
      </c>
      <c r="X455">
        <f t="shared" si="15"/>
        <v>2.0100319255417836E-3</v>
      </c>
    </row>
    <row r="456" spans="2:24" x14ac:dyDescent="0.3"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s="9">
        <f t="shared" si="14"/>
        <v>0.89571115500622078</v>
      </c>
      <c r="X456">
        <f t="shared" si="15"/>
        <v>1.0876163190136508E-2</v>
      </c>
    </row>
    <row r="457" spans="2:24" x14ac:dyDescent="0.3"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 s="9">
        <f t="shared" ref="W457:W520" si="16">SUMPRODUCT($B457:$U457,$B$2:$U$2)</f>
        <v>0.45212519278221314</v>
      </c>
      <c r="X457">
        <f t="shared" ref="X457:X520" si="17">(V457-W457)^2</f>
        <v>0.30016680438392707</v>
      </c>
    </row>
    <row r="458" spans="2:24" x14ac:dyDescent="0.3"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 s="9">
        <f t="shared" si="16"/>
        <v>0.43925792060136953</v>
      </c>
      <c r="X458">
        <f t="shared" si="17"/>
        <v>0.31443167960829993</v>
      </c>
    </row>
    <row r="459" spans="2:24" x14ac:dyDescent="0.3"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 s="9">
        <f t="shared" si="16"/>
        <v>0.6607346000135359</v>
      </c>
      <c r="X459">
        <f t="shared" si="17"/>
        <v>0.11510101162797548</v>
      </c>
    </row>
    <row r="460" spans="2:24" x14ac:dyDescent="0.3"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 s="9">
        <f t="shared" si="16"/>
        <v>0.65571183534314659</v>
      </c>
      <c r="X460">
        <f t="shared" si="17"/>
        <v>0.11853434032278461</v>
      </c>
    </row>
    <row r="461" spans="2:24" x14ac:dyDescent="0.3"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1</v>
      </c>
      <c r="W461" s="9">
        <f t="shared" si="16"/>
        <v>1.0277597229624922</v>
      </c>
      <c r="X461">
        <f t="shared" si="17"/>
        <v>7.7060221895431584E-4</v>
      </c>
    </row>
    <row r="462" spans="2:24" x14ac:dyDescent="0.3"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 s="9">
        <f t="shared" si="16"/>
        <v>0.17336308921009858</v>
      </c>
      <c r="X462">
        <f t="shared" si="17"/>
        <v>0.68332858228027149</v>
      </c>
    </row>
    <row r="463" spans="2:24" x14ac:dyDescent="0.3"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1</v>
      </c>
      <c r="W463" s="9">
        <f t="shared" si="16"/>
        <v>1.1918954800987867</v>
      </c>
      <c r="X463">
        <f t="shared" si="17"/>
        <v>3.6823875282343821E-2</v>
      </c>
    </row>
    <row r="464" spans="2:24" x14ac:dyDescent="0.3"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1</v>
      </c>
      <c r="V464">
        <v>1</v>
      </c>
      <c r="W464" s="9">
        <f t="shared" si="16"/>
        <v>0.86458547586704715</v>
      </c>
      <c r="X464">
        <f t="shared" si="17"/>
        <v>1.8337093346154069E-2</v>
      </c>
    </row>
    <row r="465" spans="2:24" x14ac:dyDescent="0.3"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1</v>
      </c>
      <c r="W465" s="9">
        <f t="shared" si="16"/>
        <v>0.59548652040630434</v>
      </c>
      <c r="X465">
        <f t="shared" si="17"/>
        <v>0.16363115517299923</v>
      </c>
    </row>
    <row r="466" spans="2:24" x14ac:dyDescent="0.3"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 s="9">
        <f t="shared" si="16"/>
        <v>0.56557929577723087</v>
      </c>
      <c r="X466">
        <f t="shared" si="17"/>
        <v>0.18872134825740666</v>
      </c>
    </row>
    <row r="467" spans="2:24" x14ac:dyDescent="0.3">
      <c r="B467">
        <v>0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 s="9">
        <f t="shared" si="16"/>
        <v>1.2369739867865255</v>
      </c>
      <c r="X467">
        <f t="shared" si="17"/>
        <v>5.6156670413500351E-2</v>
      </c>
    </row>
    <row r="468" spans="2:24" x14ac:dyDescent="0.3"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 s="9">
        <f t="shared" si="16"/>
        <v>0.68937860669836248</v>
      </c>
      <c r="X468">
        <f t="shared" si="17"/>
        <v>9.6485649976650587E-2</v>
      </c>
    </row>
    <row r="469" spans="2:24" x14ac:dyDescent="0.3"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s="9">
        <f t="shared" si="16"/>
        <v>0.6607346000135359</v>
      </c>
      <c r="X469">
        <f t="shared" si="17"/>
        <v>0.11510101162797548</v>
      </c>
    </row>
    <row r="470" spans="2:24" x14ac:dyDescent="0.3"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</v>
      </c>
      <c r="W470" s="9">
        <f t="shared" si="16"/>
        <v>0.97544156535700943</v>
      </c>
      <c r="X470">
        <f t="shared" si="17"/>
        <v>6.0311671211403929E-4</v>
      </c>
    </row>
    <row r="471" spans="2:24" x14ac:dyDescent="0.3"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 s="9">
        <f t="shared" si="16"/>
        <v>0.67327645877535502</v>
      </c>
      <c r="X471">
        <f t="shared" si="17"/>
        <v>0.10674827239037228</v>
      </c>
    </row>
    <row r="472" spans="2:24" x14ac:dyDescent="0.3"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 s="9">
        <f t="shared" si="16"/>
        <v>0.74384302467461616</v>
      </c>
      <c r="X472">
        <f t="shared" si="17"/>
        <v>6.5616396007849312E-2</v>
      </c>
    </row>
    <row r="473" spans="2:24" x14ac:dyDescent="0.3"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 s="9">
        <f t="shared" si="16"/>
        <v>0.82547000252598401</v>
      </c>
      <c r="X473">
        <f t="shared" si="17"/>
        <v>3.0460720018280027E-2</v>
      </c>
    </row>
    <row r="474" spans="2:24" x14ac:dyDescent="0.3"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 s="9">
        <f t="shared" si="16"/>
        <v>0.43925792060136953</v>
      </c>
      <c r="X474">
        <f t="shared" si="17"/>
        <v>0.31443167960829993</v>
      </c>
    </row>
    <row r="475" spans="2:24" x14ac:dyDescent="0.3"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 s="9">
        <f t="shared" si="16"/>
        <v>0.54796774972056095</v>
      </c>
      <c r="X475">
        <f t="shared" si="17"/>
        <v>0.20433315529269341</v>
      </c>
    </row>
    <row r="476" spans="2:24" x14ac:dyDescent="0.3"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1</v>
      </c>
      <c r="W476" s="9">
        <f t="shared" si="16"/>
        <v>1.0403642436049212</v>
      </c>
      <c r="X476">
        <f t="shared" si="17"/>
        <v>1.6292721617974211E-3</v>
      </c>
    </row>
    <row r="477" spans="2:24" x14ac:dyDescent="0.3"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 s="9">
        <f t="shared" si="16"/>
        <v>0.62581767264079913</v>
      </c>
      <c r="X477">
        <f t="shared" si="17"/>
        <v>0.14001241410794815</v>
      </c>
    </row>
    <row r="478" spans="2:24" x14ac:dyDescent="0.3"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1</v>
      </c>
      <c r="W478" s="9">
        <f t="shared" si="16"/>
        <v>0.60043699988901811</v>
      </c>
      <c r="X478">
        <f t="shared" si="17"/>
        <v>0.15965059105768853</v>
      </c>
    </row>
    <row r="479" spans="2:24" x14ac:dyDescent="0.3"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 s="9">
        <f t="shared" si="16"/>
        <v>1.189502827890732</v>
      </c>
      <c r="X479">
        <f t="shared" si="17"/>
        <v>3.5911321778584401E-2</v>
      </c>
    </row>
    <row r="480" spans="2:24" x14ac:dyDescent="0.3"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 s="9">
        <f t="shared" si="16"/>
        <v>0.60824067644735302</v>
      </c>
      <c r="X480">
        <f t="shared" si="17"/>
        <v>0.15347536759042754</v>
      </c>
    </row>
    <row r="481" spans="2:24" x14ac:dyDescent="0.3"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 s="9">
        <f t="shared" si="16"/>
        <v>0.84729435205296544</v>
      </c>
      <c r="X481">
        <f t="shared" si="17"/>
        <v>2.331901491492366E-2</v>
      </c>
    </row>
    <row r="482" spans="2:24" x14ac:dyDescent="0.3"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  <c r="W482" s="9">
        <f t="shared" si="16"/>
        <v>0.98830883753785304</v>
      </c>
      <c r="X482">
        <f t="shared" si="17"/>
        <v>1.3668327971631428E-4</v>
      </c>
    </row>
    <row r="483" spans="2:24" x14ac:dyDescent="0.3"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 s="9">
        <f t="shared" si="16"/>
        <v>0.73097575249377256</v>
      </c>
      <c r="X483">
        <f t="shared" si="17"/>
        <v>7.2374045746291929E-2</v>
      </c>
    </row>
    <row r="484" spans="2:24" x14ac:dyDescent="0.3"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1</v>
      </c>
      <c r="W484" s="9">
        <f t="shared" si="16"/>
        <v>0.97544156535700943</v>
      </c>
      <c r="X484">
        <f t="shared" si="17"/>
        <v>6.0311671211403929E-4</v>
      </c>
    </row>
    <row r="485" spans="2:24" x14ac:dyDescent="0.3"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 s="9">
        <f t="shared" si="16"/>
        <v>0.45212519278221314</v>
      </c>
      <c r="X485">
        <f t="shared" si="17"/>
        <v>0.30016680438392707</v>
      </c>
    </row>
    <row r="486" spans="2:24" x14ac:dyDescent="0.3"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 s="9">
        <f t="shared" si="16"/>
        <v>0.43925792060136953</v>
      </c>
      <c r="X486">
        <f t="shared" si="17"/>
        <v>0.31443167960829993</v>
      </c>
    </row>
    <row r="487" spans="2:24" x14ac:dyDescent="0.3"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 s="9">
        <f t="shared" si="16"/>
        <v>0.69121341825104943</v>
      </c>
      <c r="X487">
        <f t="shared" si="17"/>
        <v>9.5349153068201339E-2</v>
      </c>
    </row>
    <row r="488" spans="2:24" x14ac:dyDescent="0.3"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 s="9">
        <f t="shared" si="16"/>
        <v>0.94742966723554967</v>
      </c>
      <c r="X488">
        <f t="shared" si="17"/>
        <v>2.7636398869650401E-3</v>
      </c>
    </row>
    <row r="489" spans="2:24" x14ac:dyDescent="0.3"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 s="9">
        <f t="shared" si="16"/>
        <v>0.43925792060136953</v>
      </c>
      <c r="X489">
        <f t="shared" si="17"/>
        <v>0.31443167960829993</v>
      </c>
    </row>
    <row r="490" spans="2:24" x14ac:dyDescent="0.3"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1</v>
      </c>
      <c r="W490" s="9">
        <f t="shared" si="16"/>
        <v>0.39900051593592123</v>
      </c>
      <c r="X490">
        <f t="shared" si="17"/>
        <v>0.36120037984528885</v>
      </c>
    </row>
    <row r="491" spans="2:24" x14ac:dyDescent="0.3"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 s="9">
        <f t="shared" si="16"/>
        <v>0.43925792060136953</v>
      </c>
      <c r="X491">
        <f t="shared" si="17"/>
        <v>0.31443167960829993</v>
      </c>
    </row>
    <row r="492" spans="2:24" x14ac:dyDescent="0.3"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 s="9">
        <f t="shared" si="16"/>
        <v>0.53510047753971735</v>
      </c>
      <c r="X492">
        <f t="shared" si="17"/>
        <v>0.21613156598379885</v>
      </c>
    </row>
    <row r="493" spans="2:24" x14ac:dyDescent="0.3"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 s="9">
        <f t="shared" si="16"/>
        <v>0.94323849146813887</v>
      </c>
      <c r="X493">
        <f t="shared" si="17"/>
        <v>3.2218688508125434E-3</v>
      </c>
    </row>
    <row r="494" spans="2:24" x14ac:dyDescent="0.3"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 s="9">
        <f t="shared" si="16"/>
        <v>0.73097575249377256</v>
      </c>
      <c r="X494">
        <f t="shared" si="17"/>
        <v>7.2374045746291929E-2</v>
      </c>
    </row>
    <row r="495" spans="2:24" x14ac:dyDescent="0.3"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1</v>
      </c>
      <c r="W495" s="9">
        <f t="shared" si="16"/>
        <v>0.45439348592950302</v>
      </c>
      <c r="X495">
        <f t="shared" si="17"/>
        <v>0.2976864681961594</v>
      </c>
    </row>
    <row r="496" spans="2:24" x14ac:dyDescent="0.3"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 s="9">
        <f t="shared" si="16"/>
        <v>0.6724105686386368</v>
      </c>
      <c r="X496">
        <f t="shared" si="17"/>
        <v>0.1073148355396613</v>
      </c>
    </row>
    <row r="497" spans="2:24" x14ac:dyDescent="0.3"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 s="9">
        <f t="shared" si="16"/>
        <v>0.45212519278221314</v>
      </c>
      <c r="X497">
        <f t="shared" si="17"/>
        <v>0.30016680438392707</v>
      </c>
    </row>
    <row r="498" spans="2:24" x14ac:dyDescent="0.3"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9">
        <f t="shared" si="16"/>
        <v>0.65571183534314659</v>
      </c>
      <c r="X498">
        <f t="shared" si="17"/>
        <v>0.11853434032278461</v>
      </c>
    </row>
    <row r="499" spans="2:24" x14ac:dyDescent="0.3"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 s="9">
        <f t="shared" si="16"/>
        <v>0.38188404030197637</v>
      </c>
      <c r="X499">
        <f t="shared" si="17"/>
        <v>0.38206733963340883</v>
      </c>
    </row>
    <row r="500" spans="2:24" x14ac:dyDescent="0.3"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1</v>
      </c>
      <c r="W500" s="9">
        <f t="shared" si="16"/>
        <v>0.8138918139903274</v>
      </c>
      <c r="X500">
        <f t="shared" si="17"/>
        <v>3.4636256899810897E-2</v>
      </c>
    </row>
    <row r="501" spans="2:24" x14ac:dyDescent="0.3"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 s="9">
        <f t="shared" si="16"/>
        <v>0.6736018721943795</v>
      </c>
      <c r="X501">
        <f t="shared" si="17"/>
        <v>0.10653573783501417</v>
      </c>
    </row>
    <row r="502" spans="2:24" x14ac:dyDescent="0.3"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1</v>
      </c>
      <c r="W502" s="9">
        <f t="shared" si="16"/>
        <v>0.68937860669836248</v>
      </c>
      <c r="X502">
        <f t="shared" si="17"/>
        <v>9.6485649976650587E-2</v>
      </c>
    </row>
    <row r="503" spans="2:24" x14ac:dyDescent="0.3"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 s="9">
        <f t="shared" si="16"/>
        <v>0.60216941615840003</v>
      </c>
      <c r="X503">
        <f t="shared" si="17"/>
        <v>0.15826917343974831</v>
      </c>
    </row>
    <row r="504" spans="2:24" x14ac:dyDescent="0.3"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 s="9">
        <f t="shared" si="16"/>
        <v>1.3891610462226693</v>
      </c>
      <c r="X504">
        <f t="shared" si="17"/>
        <v>0.15144631989712259</v>
      </c>
    </row>
    <row r="505" spans="2:24" x14ac:dyDescent="0.3"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 s="9">
        <f t="shared" si="16"/>
        <v>0.36901676812113277</v>
      </c>
      <c r="X505">
        <f t="shared" si="17"/>
        <v>0.39813983891230043</v>
      </c>
    </row>
    <row r="506" spans="2:24" x14ac:dyDescent="0.3"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1</v>
      </c>
      <c r="W506" s="9">
        <f t="shared" si="16"/>
        <v>0.8138918139903274</v>
      </c>
      <c r="X506">
        <f t="shared" si="17"/>
        <v>3.4636256899810897E-2</v>
      </c>
    </row>
    <row r="507" spans="2:24" x14ac:dyDescent="0.3"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 s="9">
        <f t="shared" si="16"/>
        <v>0.36901676812113277</v>
      </c>
      <c r="X507">
        <f t="shared" si="17"/>
        <v>0.39813983891230043</v>
      </c>
    </row>
    <row r="508" spans="2:24" x14ac:dyDescent="0.3"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 s="9">
        <f t="shared" si="16"/>
        <v>0.61913745421812583</v>
      </c>
      <c r="X508">
        <f t="shared" si="17"/>
        <v>0.38333118721570186</v>
      </c>
    </row>
    <row r="509" spans="2:24" x14ac:dyDescent="0.3"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 s="9">
        <f t="shared" si="16"/>
        <v>0.62733206195089775</v>
      </c>
      <c r="X509">
        <f t="shared" si="17"/>
        <v>0.39354551595156501</v>
      </c>
    </row>
    <row r="510" spans="2:24" x14ac:dyDescent="0.3"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 s="9">
        <f t="shared" si="16"/>
        <v>0.11598920891070541</v>
      </c>
      <c r="X510">
        <f t="shared" si="17"/>
        <v>1.3453496583731264E-2</v>
      </c>
    </row>
    <row r="511" spans="2:24" x14ac:dyDescent="0.3"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 s="9">
        <f t="shared" si="16"/>
        <v>0.11598920891070541</v>
      </c>
      <c r="X511">
        <f t="shared" si="17"/>
        <v>1.3453496583731264E-2</v>
      </c>
    </row>
    <row r="512" spans="2:24" x14ac:dyDescent="0.3"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s="9">
        <f t="shared" si="16"/>
        <v>0.14837241426831543</v>
      </c>
      <c r="X512">
        <f t="shared" si="17"/>
        <v>2.2014373315808612E-2</v>
      </c>
    </row>
    <row r="513" spans="2:24" x14ac:dyDescent="0.3"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1</v>
      </c>
      <c r="V513">
        <v>0</v>
      </c>
      <c r="W513" s="9">
        <f t="shared" si="16"/>
        <v>0.57082407178822281</v>
      </c>
      <c r="X513">
        <f t="shared" si="17"/>
        <v>0.32584012093288617</v>
      </c>
    </row>
    <row r="514" spans="2:24" x14ac:dyDescent="0.3"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s="9">
        <f t="shared" si="16"/>
        <v>0.36901676812113277</v>
      </c>
      <c r="X514">
        <f t="shared" si="17"/>
        <v>0.13617337515456587</v>
      </c>
    </row>
    <row r="515" spans="2:24" x14ac:dyDescent="0.3"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 s="9">
        <f t="shared" si="16"/>
        <v>0.11598920891070541</v>
      </c>
      <c r="X515">
        <f t="shared" si="17"/>
        <v>1.3453496583731264E-2</v>
      </c>
    </row>
    <row r="516" spans="2:24" x14ac:dyDescent="0.3"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 s="9">
        <f t="shared" si="16"/>
        <v>0.45212519278221314</v>
      </c>
      <c r="X516">
        <f t="shared" si="17"/>
        <v>0.20441718994835339</v>
      </c>
    </row>
    <row r="517" spans="2:24" x14ac:dyDescent="0.3"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9">
        <f t="shared" si="16"/>
        <v>0.36901676812113277</v>
      </c>
      <c r="X517">
        <f t="shared" si="17"/>
        <v>0.13617337515456587</v>
      </c>
    </row>
    <row r="518" spans="2:24" x14ac:dyDescent="0.3">
      <c r="B518">
        <v>0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 s="9">
        <f t="shared" si="16"/>
        <v>0.42348377530709158</v>
      </c>
      <c r="X518">
        <f t="shared" si="17"/>
        <v>0.17933850794834724</v>
      </c>
    </row>
    <row r="519" spans="2:24" x14ac:dyDescent="0.3"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s="9">
        <f t="shared" si="16"/>
        <v>0.36901676812113277</v>
      </c>
      <c r="X519">
        <f t="shared" si="17"/>
        <v>0.13617337515456587</v>
      </c>
    </row>
    <row r="520" spans="2:24" x14ac:dyDescent="0.3"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 s="9">
        <f t="shared" si="16"/>
        <v>0.21162042432227995</v>
      </c>
      <c r="X520">
        <f t="shared" si="17"/>
        <v>4.4783203990341816E-2</v>
      </c>
    </row>
    <row r="521" spans="2:24" x14ac:dyDescent="0.3"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s="9">
        <f t="shared" ref="W521:W584" si="18">SUMPRODUCT($B521:$U521,$B$2:$U$2)</f>
        <v>0.16267565403709991</v>
      </c>
      <c r="X521">
        <f t="shared" ref="X521:X584" si="19">(V521-W521)^2</f>
        <v>2.6463368416398219E-2</v>
      </c>
    </row>
    <row r="522" spans="2:24" x14ac:dyDescent="0.3"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s="9">
        <f t="shared" si="18"/>
        <v>0.36901676812113277</v>
      </c>
      <c r="X522">
        <f t="shared" si="19"/>
        <v>0.13617337515456587</v>
      </c>
    </row>
    <row r="523" spans="2:24" x14ac:dyDescent="0.3"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s="9">
        <f t="shared" si="18"/>
        <v>0.36578189237896885</v>
      </c>
      <c r="X523">
        <f t="shared" si="19"/>
        <v>0.13379639279233954</v>
      </c>
    </row>
    <row r="524" spans="2:24" x14ac:dyDescent="0.3"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s="9">
        <f t="shared" si="18"/>
        <v>0.23291680651733668</v>
      </c>
      <c r="X524">
        <f t="shared" si="19"/>
        <v>5.4250238758234447E-2</v>
      </c>
    </row>
    <row r="525" spans="2:24" x14ac:dyDescent="0.3"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 s="9">
        <f t="shared" si="18"/>
        <v>-0.2454114533099685</v>
      </c>
      <c r="X525">
        <f t="shared" si="19"/>
        <v>6.0226781415710848E-2</v>
      </c>
    </row>
    <row r="526" spans="2:24" x14ac:dyDescent="0.3"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s="9">
        <f t="shared" si="18"/>
        <v>0.45212519278221314</v>
      </c>
      <c r="X526">
        <f t="shared" si="19"/>
        <v>0.20441718994835339</v>
      </c>
    </row>
    <row r="527" spans="2:24" x14ac:dyDescent="0.3"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s="9">
        <f t="shared" si="18"/>
        <v>-7.3711869742331237E-2</v>
      </c>
      <c r="X527">
        <f t="shared" si="19"/>
        <v>5.4334397409104077E-3</v>
      </c>
    </row>
    <row r="528" spans="2:24" x14ac:dyDescent="0.3"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s="9">
        <f t="shared" si="18"/>
        <v>0.43925792060136953</v>
      </c>
      <c r="X528">
        <f t="shared" si="19"/>
        <v>0.19294752081103905</v>
      </c>
    </row>
    <row r="529" spans="2:24" x14ac:dyDescent="0.3"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 s="9">
        <f t="shared" si="18"/>
        <v>0.18623036139094218</v>
      </c>
      <c r="X529">
        <f t="shared" si="19"/>
        <v>3.468174750380093E-2</v>
      </c>
    </row>
    <row r="530" spans="2:24" x14ac:dyDescent="0.3"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 s="9">
        <f t="shared" si="18"/>
        <v>0.14549651652254522</v>
      </c>
      <c r="X530">
        <f t="shared" si="19"/>
        <v>2.1169236320195274E-2</v>
      </c>
    </row>
    <row r="531" spans="2:24" x14ac:dyDescent="0.3"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 s="9">
        <f t="shared" si="18"/>
        <v>0.43925792060136953</v>
      </c>
      <c r="X531">
        <f t="shared" si="19"/>
        <v>0.19294752081103905</v>
      </c>
    </row>
    <row r="532" spans="2:24" x14ac:dyDescent="0.3"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s="9">
        <f t="shared" si="18"/>
        <v>0.64019933413174135</v>
      </c>
      <c r="X532">
        <f t="shared" si="19"/>
        <v>0.40985518742272498</v>
      </c>
    </row>
    <row r="533" spans="2:24" x14ac:dyDescent="0.3"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s="9">
        <f t="shared" si="18"/>
        <v>9.3965549187491337E-3</v>
      </c>
      <c r="X533">
        <f t="shared" si="19"/>
        <v>8.8295244341068545E-5</v>
      </c>
    </row>
    <row r="534" spans="2:24" x14ac:dyDescent="0.3"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s="9">
        <f t="shared" si="18"/>
        <v>8.8387734899327497E-2</v>
      </c>
      <c r="X534">
        <f t="shared" si="19"/>
        <v>7.812391680633796E-3</v>
      </c>
    </row>
    <row r="535" spans="2:24" x14ac:dyDescent="0.3"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 s="9">
        <f t="shared" si="18"/>
        <v>0.56995818165150458</v>
      </c>
      <c r="X535">
        <f t="shared" si="19"/>
        <v>0.32485232883148951</v>
      </c>
    </row>
    <row r="536" spans="2:24" x14ac:dyDescent="0.3"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 s="9">
        <f t="shared" si="18"/>
        <v>0.13262924434170162</v>
      </c>
      <c r="X536">
        <f t="shared" si="19"/>
        <v>1.759051645465079E-2</v>
      </c>
    </row>
    <row r="537" spans="2:24" x14ac:dyDescent="0.3"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 s="9">
        <f t="shared" si="18"/>
        <v>0.36901676812113277</v>
      </c>
      <c r="X537">
        <f t="shared" si="19"/>
        <v>0.13617337515456587</v>
      </c>
    </row>
    <row r="538" spans="2:24" x14ac:dyDescent="0.3"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 s="9">
        <f t="shared" si="18"/>
        <v>0.45212519278221314</v>
      </c>
      <c r="X538">
        <f t="shared" si="19"/>
        <v>0.20441718994835339</v>
      </c>
    </row>
    <row r="539" spans="2:24" x14ac:dyDescent="0.3"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s="9">
        <f t="shared" si="18"/>
        <v>0.17554292621794351</v>
      </c>
      <c r="X539">
        <f t="shared" si="19"/>
        <v>3.0815318945158359E-2</v>
      </c>
    </row>
    <row r="540" spans="2:24" x14ac:dyDescent="0.3"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 s="9">
        <f t="shared" si="18"/>
        <v>0.5074555008951851</v>
      </c>
      <c r="X540">
        <f t="shared" si="19"/>
        <v>0.2575110853887832</v>
      </c>
    </row>
    <row r="541" spans="2:24" x14ac:dyDescent="0.3"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 s="9">
        <f t="shared" si="18"/>
        <v>0.36901676812113277</v>
      </c>
      <c r="X541">
        <f t="shared" si="19"/>
        <v>0.13617337515456587</v>
      </c>
    </row>
    <row r="542" spans="2:24" x14ac:dyDescent="0.3">
      <c r="B542">
        <v>0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s="9">
        <f t="shared" si="18"/>
        <v>-3.2978024873934308E-2</v>
      </c>
      <c r="X542">
        <f t="shared" si="19"/>
        <v>1.08755012458583E-3</v>
      </c>
    </row>
    <row r="543" spans="2:24" x14ac:dyDescent="0.3"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 s="9">
        <f t="shared" si="18"/>
        <v>0.29472884898336033</v>
      </c>
      <c r="X543">
        <f t="shared" si="19"/>
        <v>8.6865094423056413E-2</v>
      </c>
    </row>
    <row r="544" spans="2:24" x14ac:dyDescent="0.3"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 s="9">
        <f t="shared" si="18"/>
        <v>0.44012381073808782</v>
      </c>
      <c r="X544">
        <f t="shared" si="19"/>
        <v>0.19370896877861615</v>
      </c>
    </row>
    <row r="545" spans="2:24" x14ac:dyDescent="0.3"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s="9">
        <f t="shared" si="18"/>
        <v>0.22448769650312356</v>
      </c>
      <c r="X545">
        <f t="shared" si="19"/>
        <v>5.039472588127851E-2</v>
      </c>
    </row>
    <row r="546" spans="2:24" x14ac:dyDescent="0.3"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 s="9">
        <f t="shared" si="18"/>
        <v>0.17597533476005878</v>
      </c>
      <c r="X546">
        <f t="shared" si="19"/>
        <v>3.0967318443914749E-2</v>
      </c>
    </row>
    <row r="547" spans="2:24" x14ac:dyDescent="0.3"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 s="9">
        <f t="shared" si="18"/>
        <v>0.21690815894161758</v>
      </c>
      <c r="X547">
        <f t="shared" si="19"/>
        <v>4.7049149415442033E-2</v>
      </c>
    </row>
    <row r="548" spans="2:24" x14ac:dyDescent="0.3"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 s="9">
        <f t="shared" si="18"/>
        <v>0.43925792060136953</v>
      </c>
      <c r="X548">
        <f t="shared" si="19"/>
        <v>0.19294752081103905</v>
      </c>
    </row>
    <row r="549" spans="2:24" x14ac:dyDescent="0.3">
      <c r="B549">
        <v>1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s="9">
        <f t="shared" si="18"/>
        <v>-0.10321917735417108</v>
      </c>
      <c r="X549">
        <f t="shared" si="19"/>
        <v>1.0654198573671824E-2</v>
      </c>
    </row>
    <row r="550" spans="2:24" x14ac:dyDescent="0.3"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 s="9">
        <f t="shared" si="18"/>
        <v>0.43925792060136953</v>
      </c>
      <c r="X550">
        <f t="shared" si="19"/>
        <v>0.19294752081103905</v>
      </c>
    </row>
    <row r="551" spans="2:24" x14ac:dyDescent="0.3"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s="9">
        <f t="shared" si="18"/>
        <v>-3.4707172620944693E-3</v>
      </c>
      <c r="X551">
        <f t="shared" si="19"/>
        <v>1.2045878313400529E-5</v>
      </c>
    </row>
    <row r="552" spans="2:24" x14ac:dyDescent="0.3"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 s="9">
        <f t="shared" si="18"/>
        <v>0.11598920891070541</v>
      </c>
      <c r="X552">
        <f t="shared" si="19"/>
        <v>1.3453496583731264E-2</v>
      </c>
    </row>
    <row r="553" spans="2:24" x14ac:dyDescent="0.3"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 s="9">
        <f t="shared" si="18"/>
        <v>0.34402609317934962</v>
      </c>
      <c r="X553">
        <f t="shared" si="19"/>
        <v>0.11835395278824655</v>
      </c>
    </row>
    <row r="554" spans="2:24" x14ac:dyDescent="0.3"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s="9">
        <f t="shared" si="18"/>
        <v>-9.0351905173327474E-2</v>
      </c>
      <c r="X554">
        <f t="shared" si="19"/>
        <v>8.1634667684499593E-3</v>
      </c>
    </row>
    <row r="555" spans="2:24" x14ac:dyDescent="0.3"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 s="9">
        <f t="shared" si="18"/>
        <v>0.81569998187422388</v>
      </c>
      <c r="X555">
        <f t="shared" si="19"/>
        <v>0.66536646042960912</v>
      </c>
    </row>
    <row r="556" spans="2:24" x14ac:dyDescent="0.3"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 s="9">
        <f t="shared" si="18"/>
        <v>7.8131261788078665E-2</v>
      </c>
      <c r="X556">
        <f t="shared" si="19"/>
        <v>6.1044940685972817E-3</v>
      </c>
    </row>
    <row r="557" spans="2:24" x14ac:dyDescent="0.3"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 s="9">
        <f t="shared" si="18"/>
        <v>0.45212519278221314</v>
      </c>
      <c r="X557">
        <f t="shared" si="19"/>
        <v>0.20441718994835339</v>
      </c>
    </row>
    <row r="558" spans="2:24" x14ac:dyDescent="0.3"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s="9">
        <f t="shared" si="18"/>
        <v>0.21573766900278199</v>
      </c>
      <c r="X558">
        <f t="shared" si="19"/>
        <v>4.6542741826753921E-2</v>
      </c>
    </row>
    <row r="559" spans="2:24" x14ac:dyDescent="0.3"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s="9">
        <f t="shared" si="18"/>
        <v>0.61820890220079772</v>
      </c>
      <c r="X559">
        <f t="shared" si="19"/>
        <v>0.38218224676031548</v>
      </c>
    </row>
    <row r="560" spans="2:24" x14ac:dyDescent="0.3"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s="9">
        <f t="shared" si="18"/>
        <v>0.19315447227461344</v>
      </c>
      <c r="X560">
        <f t="shared" si="19"/>
        <v>3.730865015968441E-2</v>
      </c>
    </row>
    <row r="561" spans="2:24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 s="9">
        <f t="shared" si="18"/>
        <v>0.43925792060136953</v>
      </c>
      <c r="X561">
        <f t="shared" si="19"/>
        <v>0.19294752081103905</v>
      </c>
    </row>
    <row r="562" spans="2:24" x14ac:dyDescent="0.3"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 s="9">
        <f t="shared" si="18"/>
        <v>0.15845224484283371</v>
      </c>
      <c r="X562">
        <f t="shared" si="19"/>
        <v>2.5107113895733321E-2</v>
      </c>
    </row>
    <row r="563" spans="2:24" x14ac:dyDescent="0.3"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 s="9">
        <f t="shared" si="18"/>
        <v>0.13262924434170162</v>
      </c>
      <c r="X563">
        <f t="shared" si="19"/>
        <v>1.759051645465079E-2</v>
      </c>
    </row>
    <row r="564" spans="2:24" x14ac:dyDescent="0.3"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s="9">
        <f t="shared" si="18"/>
        <v>0.13768497909531677</v>
      </c>
      <c r="X564">
        <f t="shared" si="19"/>
        <v>1.8957153468477816E-2</v>
      </c>
    </row>
    <row r="565" spans="2:24" x14ac:dyDescent="0.3"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 s="9">
        <f t="shared" si="18"/>
        <v>0.36901676812113277</v>
      </c>
      <c r="X565">
        <f t="shared" si="19"/>
        <v>0.13617337515456587</v>
      </c>
    </row>
    <row r="566" spans="2:24" x14ac:dyDescent="0.3"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 s="9">
        <f t="shared" si="18"/>
        <v>0.64019933413174135</v>
      </c>
      <c r="X566">
        <f t="shared" si="19"/>
        <v>0.40985518742272498</v>
      </c>
    </row>
    <row r="567" spans="2:24" x14ac:dyDescent="0.3"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 s="9">
        <f t="shared" si="18"/>
        <v>-7.9265082010774146E-2</v>
      </c>
      <c r="X567">
        <f t="shared" si="19"/>
        <v>6.2829532261747508E-3</v>
      </c>
    </row>
    <row r="568" spans="2:24" x14ac:dyDescent="0.3"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 s="9">
        <f t="shared" si="18"/>
        <v>0.16310806257921515</v>
      </c>
      <c r="X568">
        <f t="shared" si="19"/>
        <v>2.6604240078345165E-2</v>
      </c>
    </row>
    <row r="569" spans="2:24" x14ac:dyDescent="0.3"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 s="9">
        <f t="shared" si="18"/>
        <v>5.8341325203929206E-2</v>
      </c>
      <c r="X569">
        <f t="shared" si="19"/>
        <v>3.4037102265506254E-3</v>
      </c>
    </row>
    <row r="570" spans="2:24" x14ac:dyDescent="0.3"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s="9">
        <f t="shared" si="18"/>
        <v>0.23291680651733668</v>
      </c>
      <c r="X570">
        <f t="shared" si="19"/>
        <v>5.4250238758234447E-2</v>
      </c>
    </row>
    <row r="571" spans="2:24" x14ac:dyDescent="0.3"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s="9">
        <f t="shared" si="18"/>
        <v>0.3191889963811313</v>
      </c>
      <c r="X571">
        <f t="shared" si="19"/>
        <v>0.10188161541079385</v>
      </c>
    </row>
    <row r="572" spans="2:24" x14ac:dyDescent="0.3"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 s="9">
        <f t="shared" si="18"/>
        <v>0.10763856939991845</v>
      </c>
      <c r="X572">
        <f t="shared" si="19"/>
        <v>1.158606162246106E-2</v>
      </c>
    </row>
    <row r="573" spans="2:24" x14ac:dyDescent="0.3"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 s="9">
        <f t="shared" si="18"/>
        <v>0.21162042432227995</v>
      </c>
      <c r="X573">
        <f t="shared" si="19"/>
        <v>4.4783203990341816E-2</v>
      </c>
    </row>
    <row r="574" spans="2:24" x14ac:dyDescent="0.3"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 s="9">
        <f t="shared" si="18"/>
        <v>0.36901676812113277</v>
      </c>
      <c r="X574">
        <f t="shared" si="19"/>
        <v>0.13617337515456587</v>
      </c>
    </row>
    <row r="575" spans="2:24" x14ac:dyDescent="0.3"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 s="9">
        <f t="shared" si="18"/>
        <v>0.60824067644735302</v>
      </c>
      <c r="X575">
        <f t="shared" si="19"/>
        <v>0.36995672048513356</v>
      </c>
    </row>
    <row r="576" spans="2:24" x14ac:dyDescent="0.3"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 s="9">
        <f t="shared" si="18"/>
        <v>0.43925792060136953</v>
      </c>
      <c r="X576">
        <f t="shared" si="19"/>
        <v>0.19294752081103905</v>
      </c>
    </row>
    <row r="577" spans="2:24" x14ac:dyDescent="0.3"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9">
        <f t="shared" si="18"/>
        <v>0.43925792060136953</v>
      </c>
      <c r="X577">
        <f t="shared" si="19"/>
        <v>0.19294752081103905</v>
      </c>
    </row>
    <row r="578" spans="2:24" x14ac:dyDescent="0.3"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 s="9">
        <f t="shared" si="18"/>
        <v>0.45212519278221314</v>
      </c>
      <c r="X578">
        <f t="shared" si="19"/>
        <v>0.20441718994835339</v>
      </c>
    </row>
    <row r="579" spans="2:24" x14ac:dyDescent="0.3"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 s="9">
        <f t="shared" si="18"/>
        <v>0.41426724565958639</v>
      </c>
      <c r="X579">
        <f t="shared" si="19"/>
        <v>0.17161735082638011</v>
      </c>
    </row>
    <row r="580" spans="2:24" x14ac:dyDescent="0.3"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 s="9">
        <f t="shared" si="18"/>
        <v>0.10312193672986181</v>
      </c>
      <c r="X580">
        <f t="shared" si="19"/>
        <v>1.0634133834917622E-2</v>
      </c>
    </row>
    <row r="581" spans="2:24" x14ac:dyDescent="0.3"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s="9">
        <f t="shared" si="18"/>
        <v>0.24578407869818028</v>
      </c>
      <c r="X581">
        <f t="shared" si="19"/>
        <v>6.0409813341513276E-2</v>
      </c>
    </row>
    <row r="582" spans="2:24" x14ac:dyDescent="0.3"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 s="9">
        <f t="shared" si="18"/>
        <v>0.36901676812113277</v>
      </c>
      <c r="X582">
        <f t="shared" si="19"/>
        <v>0.13617337515456587</v>
      </c>
    </row>
    <row r="583" spans="2:24" x14ac:dyDescent="0.3"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 s="9">
        <f t="shared" si="18"/>
        <v>0.39949558635864629</v>
      </c>
      <c r="X583">
        <f t="shared" si="19"/>
        <v>0.15959672352003862</v>
      </c>
    </row>
    <row r="584" spans="2:24" x14ac:dyDescent="0.3"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 s="9">
        <f t="shared" si="18"/>
        <v>0.28186157680251672</v>
      </c>
      <c r="X584">
        <f t="shared" si="19"/>
        <v>7.9445948477601031E-2</v>
      </c>
    </row>
    <row r="585" spans="2:24" x14ac:dyDescent="0.3"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 s="9">
        <f t="shared" ref="W585:W648" si="20">SUMPRODUCT($B585:$U585,$B$2:$U$2)</f>
        <v>0.34402609317934962</v>
      </c>
      <c r="X585">
        <f t="shared" ref="X585:X648" si="21">(V585-W585)^2</f>
        <v>0.11835395278824655</v>
      </c>
    </row>
    <row r="586" spans="2:24" x14ac:dyDescent="0.3"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 s="9">
        <f t="shared" si="20"/>
        <v>0.20287039682193839</v>
      </c>
      <c r="X586">
        <f t="shared" si="21"/>
        <v>4.1156397906690748E-2</v>
      </c>
    </row>
    <row r="587" spans="2:24" x14ac:dyDescent="0.3"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 s="9">
        <f t="shared" si="20"/>
        <v>0.29119607807939002</v>
      </c>
      <c r="X587">
        <f t="shared" si="21"/>
        <v>8.4795155888818211E-2</v>
      </c>
    </row>
    <row r="588" spans="2:24" x14ac:dyDescent="0.3"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s="9">
        <f t="shared" si="20"/>
        <v>9.3965549187491337E-3</v>
      </c>
      <c r="X588">
        <f t="shared" si="21"/>
        <v>8.8295244341068545E-5</v>
      </c>
    </row>
    <row r="589" spans="2:24" x14ac:dyDescent="0.3">
      <c r="B589">
        <v>0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 s="9">
        <f t="shared" si="20"/>
        <v>0.59869064447577625</v>
      </c>
      <c r="X589">
        <f t="shared" si="21"/>
        <v>0.35843048778282033</v>
      </c>
    </row>
    <row r="590" spans="2:24" x14ac:dyDescent="0.3"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 s="9">
        <f t="shared" si="20"/>
        <v>0.38060318016826344</v>
      </c>
      <c r="X590">
        <f t="shared" si="21"/>
        <v>0.14485878075419562</v>
      </c>
    </row>
    <row r="591" spans="2:24" x14ac:dyDescent="0.3"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s="9">
        <f t="shared" si="20"/>
        <v>0.43925792060136953</v>
      </c>
      <c r="X591">
        <f t="shared" si="21"/>
        <v>0.19294752081103905</v>
      </c>
    </row>
    <row r="592" spans="2:24" x14ac:dyDescent="0.3"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 s="9">
        <f t="shared" si="20"/>
        <v>0.14837241426831543</v>
      </c>
      <c r="X592">
        <f t="shared" si="21"/>
        <v>2.2014373315808612E-2</v>
      </c>
    </row>
    <row r="593" spans="2:24" x14ac:dyDescent="0.3"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s="9">
        <f t="shared" si="20"/>
        <v>-2.0110752693090705E-2</v>
      </c>
      <c r="X593">
        <f t="shared" si="21"/>
        <v>4.0444237388265506E-4</v>
      </c>
    </row>
    <row r="594" spans="2:24" x14ac:dyDescent="0.3">
      <c r="B594">
        <v>1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 s="9">
        <f t="shared" si="20"/>
        <v>0.10312193672986181</v>
      </c>
      <c r="X594">
        <f t="shared" si="21"/>
        <v>1.0634133834917622E-2</v>
      </c>
    </row>
    <row r="595" spans="2:24" x14ac:dyDescent="0.3"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 s="9">
        <f t="shared" si="20"/>
        <v>0.36901676812113277</v>
      </c>
      <c r="X595">
        <f t="shared" si="21"/>
        <v>0.13617337515456587</v>
      </c>
    </row>
    <row r="596" spans="2:24" x14ac:dyDescent="0.3"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 s="9">
        <f t="shared" si="20"/>
        <v>0.43925792060136953</v>
      </c>
      <c r="X596">
        <f t="shared" si="21"/>
        <v>0.19294752081103905</v>
      </c>
    </row>
    <row r="597" spans="2:24" x14ac:dyDescent="0.3"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 s="9">
        <f t="shared" si="20"/>
        <v>0.98830883753785304</v>
      </c>
      <c r="X597">
        <f t="shared" si="21"/>
        <v>0.97675435835542235</v>
      </c>
    </row>
    <row r="598" spans="2:24" x14ac:dyDescent="0.3"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 s="9">
        <f t="shared" si="20"/>
        <v>0.18623036139094218</v>
      </c>
      <c r="X598">
        <f t="shared" si="21"/>
        <v>3.468174750380093E-2</v>
      </c>
    </row>
    <row r="599" spans="2:24" x14ac:dyDescent="0.3">
      <c r="B599">
        <v>0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 s="9">
        <f t="shared" si="20"/>
        <v>-5.0157162388488996E-2</v>
      </c>
      <c r="X599">
        <f t="shared" si="21"/>
        <v>2.5157409388652553E-3</v>
      </c>
    </row>
    <row r="600" spans="2:24" x14ac:dyDescent="0.3"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 s="9">
        <f t="shared" si="20"/>
        <v>0.11598920891070541</v>
      </c>
      <c r="X600">
        <f t="shared" si="21"/>
        <v>1.3453496583731264E-2</v>
      </c>
    </row>
    <row r="601" spans="2:24" x14ac:dyDescent="0.3"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 s="9">
        <f t="shared" si="20"/>
        <v>0.43925792060136953</v>
      </c>
      <c r="X601">
        <f t="shared" si="21"/>
        <v>0.19294752081103905</v>
      </c>
    </row>
    <row r="602" spans="2:24" x14ac:dyDescent="0.3"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s="9">
        <f t="shared" si="20"/>
        <v>0.36901676812113277</v>
      </c>
      <c r="X602">
        <f t="shared" si="21"/>
        <v>0.13617337515456587</v>
      </c>
    </row>
    <row r="603" spans="2:24" x14ac:dyDescent="0.3"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s="9">
        <f t="shared" si="20"/>
        <v>0.36901676812113277</v>
      </c>
      <c r="X603">
        <f t="shared" si="21"/>
        <v>0.13617337515456587</v>
      </c>
    </row>
    <row r="604" spans="2:24" x14ac:dyDescent="0.3"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9">
        <f t="shared" si="20"/>
        <v>0.28186157680251672</v>
      </c>
      <c r="X604">
        <f t="shared" si="21"/>
        <v>7.9445948477601031E-2</v>
      </c>
    </row>
    <row r="605" spans="2:24" x14ac:dyDescent="0.3"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s="9">
        <f t="shared" si="20"/>
        <v>0.45212519278221314</v>
      </c>
      <c r="X605">
        <f t="shared" si="21"/>
        <v>0.20441718994835339</v>
      </c>
    </row>
    <row r="606" spans="2:24" x14ac:dyDescent="0.3"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 s="9">
        <f t="shared" si="20"/>
        <v>0.43925792060136953</v>
      </c>
      <c r="X606">
        <f t="shared" si="21"/>
        <v>0.19294752081103905</v>
      </c>
    </row>
    <row r="607" spans="2:24" x14ac:dyDescent="0.3"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s="9">
        <f t="shared" si="20"/>
        <v>0.38188404030197637</v>
      </c>
      <c r="X607">
        <f t="shared" si="21"/>
        <v>0.14583542023736151</v>
      </c>
    </row>
    <row r="608" spans="2:24" x14ac:dyDescent="0.3"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 s="9">
        <f t="shared" si="20"/>
        <v>0.38188404030197637</v>
      </c>
      <c r="X608">
        <f t="shared" si="21"/>
        <v>0.14583542023736151</v>
      </c>
    </row>
    <row r="609" spans="2:24" x14ac:dyDescent="0.3">
      <c r="B609">
        <v>0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s="9">
        <f t="shared" si="20"/>
        <v>-3.2978024873934308E-2</v>
      </c>
      <c r="X609">
        <f t="shared" si="21"/>
        <v>1.08755012458583E-3</v>
      </c>
    </row>
    <row r="610" spans="2:24" x14ac:dyDescent="0.3">
      <c r="B610">
        <v>0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s="9">
        <f t="shared" si="20"/>
        <v>0.18623036139094218</v>
      </c>
      <c r="X610">
        <f t="shared" si="21"/>
        <v>3.468174750380093E-2</v>
      </c>
    </row>
    <row r="611" spans="2:24" x14ac:dyDescent="0.3"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 s="9">
        <f t="shared" si="20"/>
        <v>0.38188404030197637</v>
      </c>
      <c r="X611">
        <f t="shared" si="21"/>
        <v>0.14583542023736151</v>
      </c>
    </row>
    <row r="612" spans="2:24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 s="9">
        <f t="shared" si="20"/>
        <v>0.43925792060136953</v>
      </c>
      <c r="X612">
        <f t="shared" si="21"/>
        <v>0.19294752081103905</v>
      </c>
    </row>
    <row r="613" spans="2:24" x14ac:dyDescent="0.3"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 s="9">
        <f t="shared" si="20"/>
        <v>7.8131261788078665E-2</v>
      </c>
      <c r="X613">
        <f t="shared" si="21"/>
        <v>6.1044940685972817E-3</v>
      </c>
    </row>
    <row r="614" spans="2:24" x14ac:dyDescent="0.3"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 s="9">
        <f t="shared" si="20"/>
        <v>0.36901676812113277</v>
      </c>
      <c r="X614">
        <f t="shared" si="21"/>
        <v>0.13617337515456587</v>
      </c>
    </row>
    <row r="615" spans="2:24" x14ac:dyDescent="0.3"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 s="9">
        <f t="shared" si="20"/>
        <v>0.75806523459253639</v>
      </c>
      <c r="X615">
        <f t="shared" si="21"/>
        <v>0.57466289989783725</v>
      </c>
    </row>
    <row r="616" spans="2:24" x14ac:dyDescent="0.3"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 s="9">
        <f t="shared" si="20"/>
        <v>0.17336308921009858</v>
      </c>
      <c r="X616">
        <f t="shared" si="21"/>
        <v>3.0054760700468596E-2</v>
      </c>
    </row>
    <row r="617" spans="2:24" x14ac:dyDescent="0.3"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 s="9">
        <f t="shared" si="20"/>
        <v>0.36901676812113277</v>
      </c>
      <c r="X617">
        <f t="shared" si="21"/>
        <v>0.13617337515456587</v>
      </c>
    </row>
    <row r="618" spans="2:24" x14ac:dyDescent="0.3">
      <c r="B618">
        <v>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s="9">
        <f t="shared" si="20"/>
        <v>-9.0351905173327474E-2</v>
      </c>
      <c r="X618">
        <f t="shared" si="21"/>
        <v>8.1634667684499593E-3</v>
      </c>
    </row>
    <row r="619" spans="2:24" x14ac:dyDescent="0.3"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s="9">
        <f t="shared" si="20"/>
        <v>0.43925792060136953</v>
      </c>
      <c r="X619">
        <f t="shared" si="21"/>
        <v>0.19294752081103905</v>
      </c>
    </row>
    <row r="620" spans="2:24" x14ac:dyDescent="0.3"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 s="9">
        <f t="shared" si="20"/>
        <v>0.21573766900278199</v>
      </c>
      <c r="X620">
        <f t="shared" si="21"/>
        <v>4.6542741826753921E-2</v>
      </c>
    </row>
    <row r="621" spans="2:24" x14ac:dyDescent="0.3"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s="9">
        <f t="shared" si="20"/>
        <v>-0.10321917735417108</v>
      </c>
      <c r="X621">
        <f t="shared" si="21"/>
        <v>1.0654198573671824E-2</v>
      </c>
    </row>
    <row r="622" spans="2:24" x14ac:dyDescent="0.3"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s="9">
        <f t="shared" si="20"/>
        <v>0.36984909368048174</v>
      </c>
      <c r="X622">
        <f t="shared" si="21"/>
        <v>0.13678835209627377</v>
      </c>
    </row>
    <row r="623" spans="2:24" x14ac:dyDescent="0.3">
      <c r="B623">
        <v>0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s="9">
        <f t="shared" si="20"/>
        <v>2.8834017592089367E-2</v>
      </c>
      <c r="X623">
        <f t="shared" si="21"/>
        <v>8.3140057050091912E-4</v>
      </c>
    </row>
    <row r="624" spans="2:24" x14ac:dyDescent="0.3"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s="9">
        <f t="shared" si="20"/>
        <v>0.29472884898336033</v>
      </c>
      <c r="X624">
        <f t="shared" si="21"/>
        <v>8.6865094423056413E-2</v>
      </c>
    </row>
    <row r="625" spans="2:24" x14ac:dyDescent="0.3"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 s="9">
        <f t="shared" si="20"/>
        <v>0.11598920891070541</v>
      </c>
      <c r="X625">
        <f t="shared" si="21"/>
        <v>1.3453496583731264E-2</v>
      </c>
    </row>
    <row r="626" spans="2:24" x14ac:dyDescent="0.3"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s="9">
        <f t="shared" si="20"/>
        <v>0.43925792060136953</v>
      </c>
      <c r="X626">
        <f t="shared" si="21"/>
        <v>0.19294752081103905</v>
      </c>
    </row>
    <row r="627" spans="2:24" x14ac:dyDescent="0.3">
      <c r="B627">
        <v>1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 s="9">
        <f t="shared" si="20"/>
        <v>0.10312193672986181</v>
      </c>
      <c r="X627">
        <f t="shared" si="21"/>
        <v>1.0634133834917622E-2</v>
      </c>
    </row>
    <row r="628" spans="2:24" x14ac:dyDescent="0.3"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s="9">
        <f t="shared" si="20"/>
        <v>-3.4707172620944693E-3</v>
      </c>
      <c r="X628">
        <f t="shared" si="21"/>
        <v>1.2045878313400529E-5</v>
      </c>
    </row>
    <row r="629" spans="2:24" x14ac:dyDescent="0.3">
      <c r="B629">
        <v>0</v>
      </c>
      <c r="C629">
        <v>1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 s="9">
        <f t="shared" si="20"/>
        <v>0.18623036139094218</v>
      </c>
      <c r="X629">
        <f t="shared" si="21"/>
        <v>3.468174750380093E-2</v>
      </c>
    </row>
    <row r="630" spans="2:24" x14ac:dyDescent="0.3"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 s="9">
        <f t="shared" si="20"/>
        <v>0.45212519278221314</v>
      </c>
      <c r="X630">
        <f t="shared" si="21"/>
        <v>0.20441718994835339</v>
      </c>
    </row>
    <row r="631" spans="2:24" x14ac:dyDescent="0.3"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s="9">
        <f t="shared" si="20"/>
        <v>1.8146582419090729E-2</v>
      </c>
      <c r="X631">
        <f t="shared" si="21"/>
        <v>3.292984534928527E-4</v>
      </c>
    </row>
    <row r="632" spans="2:24" x14ac:dyDescent="0.3"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s="9">
        <f t="shared" si="20"/>
        <v>0.24578407869818028</v>
      </c>
      <c r="X632">
        <f t="shared" si="21"/>
        <v>6.0409813341513276E-2</v>
      </c>
    </row>
    <row r="633" spans="2:24" x14ac:dyDescent="0.3"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 s="9">
        <f t="shared" si="20"/>
        <v>0.10880905933875407</v>
      </c>
      <c r="X633">
        <f t="shared" si="21"/>
        <v>1.1839411394184504E-2</v>
      </c>
    </row>
    <row r="634" spans="2:24" x14ac:dyDescent="0.3"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s="9">
        <f t="shared" si="20"/>
        <v>0.20792613157555351</v>
      </c>
      <c r="X634">
        <f t="shared" si="21"/>
        <v>4.3233276191974389E-2</v>
      </c>
    </row>
    <row r="635" spans="2:24" x14ac:dyDescent="0.3"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s="9">
        <f t="shared" si="20"/>
        <v>-6.0844597561487634E-2</v>
      </c>
      <c r="X635">
        <f t="shared" si="21"/>
        <v>3.702065052419387E-3</v>
      </c>
    </row>
    <row r="636" spans="2:24" x14ac:dyDescent="0.3"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 s="9">
        <f t="shared" si="20"/>
        <v>0.54796774972056095</v>
      </c>
      <c r="X636">
        <f t="shared" si="21"/>
        <v>0.30026865473381531</v>
      </c>
    </row>
    <row r="637" spans="2:24" x14ac:dyDescent="0.3"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 s="9">
        <f t="shared" si="20"/>
        <v>0.21573766900278199</v>
      </c>
      <c r="X637">
        <f t="shared" si="21"/>
        <v>4.6542741826753921E-2</v>
      </c>
    </row>
    <row r="638" spans="2:24" x14ac:dyDescent="0.3"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s="9">
        <f t="shared" si="20"/>
        <v>0.11598920891070541</v>
      </c>
      <c r="X638">
        <f t="shared" si="21"/>
        <v>1.3453496583731264E-2</v>
      </c>
    </row>
    <row r="639" spans="2:24" x14ac:dyDescent="0.3"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 s="9">
        <f t="shared" si="20"/>
        <v>0.36901676812113277</v>
      </c>
      <c r="X639">
        <f t="shared" si="21"/>
        <v>0.13617337515456587</v>
      </c>
    </row>
    <row r="640" spans="2:24" x14ac:dyDescent="0.3"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 s="9">
        <f t="shared" si="20"/>
        <v>0.13262924434170162</v>
      </c>
      <c r="X640">
        <f t="shared" si="21"/>
        <v>1.759051645465079E-2</v>
      </c>
    </row>
    <row r="641" spans="2:24" x14ac:dyDescent="0.3"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 s="9">
        <f t="shared" si="20"/>
        <v>0.21162042432227995</v>
      </c>
      <c r="X641">
        <f t="shared" si="21"/>
        <v>4.4783203990341816E-2</v>
      </c>
    </row>
    <row r="642" spans="2:24" x14ac:dyDescent="0.3"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s="9">
        <f t="shared" si="20"/>
        <v>0.11598920891070541</v>
      </c>
      <c r="X642">
        <f t="shared" si="21"/>
        <v>1.3453496583731264E-2</v>
      </c>
    </row>
    <row r="643" spans="2:24" x14ac:dyDescent="0.3"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 s="9">
        <f t="shared" si="20"/>
        <v>0.43925792060136953</v>
      </c>
      <c r="X643">
        <f t="shared" si="21"/>
        <v>0.19294752081103905</v>
      </c>
    </row>
    <row r="644" spans="2:24" x14ac:dyDescent="0.3"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 s="9">
        <f t="shared" si="20"/>
        <v>0.36901676812113277</v>
      </c>
      <c r="X644">
        <f t="shared" si="21"/>
        <v>0.13617337515456587</v>
      </c>
    </row>
    <row r="645" spans="2:24" x14ac:dyDescent="0.3"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 s="9">
        <f t="shared" si="20"/>
        <v>0.36901676812113277</v>
      </c>
      <c r="X645">
        <f t="shared" si="21"/>
        <v>0.13617337515456587</v>
      </c>
    </row>
    <row r="646" spans="2:24" x14ac:dyDescent="0.3"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 s="9">
        <f t="shared" si="20"/>
        <v>0.36901676812113277</v>
      </c>
      <c r="X646">
        <f t="shared" si="21"/>
        <v>0.13617337515456587</v>
      </c>
    </row>
    <row r="647" spans="2:24" x14ac:dyDescent="0.3"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 s="9">
        <f t="shared" si="20"/>
        <v>0.6039933231138177</v>
      </c>
      <c r="X647">
        <f t="shared" si="21"/>
        <v>0.36480793436607262</v>
      </c>
    </row>
    <row r="648" spans="2:24" x14ac:dyDescent="0.3"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 s="9">
        <f t="shared" si="20"/>
        <v>0.23291680651733668</v>
      </c>
      <c r="X648">
        <f t="shared" si="21"/>
        <v>5.4250238758234447E-2</v>
      </c>
    </row>
    <row r="649" spans="2:24" x14ac:dyDescent="0.3"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s="9">
        <f t="shared" ref="W649:W712" si="22">SUMPRODUCT($B649:$U649,$B$2:$U$2)</f>
        <v>0.17554292621794351</v>
      </c>
      <c r="X649">
        <f t="shared" ref="X649:X712" si="23">(V649-W649)^2</f>
        <v>3.0815318945158359E-2</v>
      </c>
    </row>
    <row r="650" spans="2:24" x14ac:dyDescent="0.3"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s="9">
        <f t="shared" si="22"/>
        <v>-6.0844597561487634E-2</v>
      </c>
      <c r="X650">
        <f t="shared" si="23"/>
        <v>3.702065052419387E-3</v>
      </c>
    </row>
    <row r="651" spans="2:24" x14ac:dyDescent="0.3"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 s="9">
        <f t="shared" si="22"/>
        <v>0.17336308921009858</v>
      </c>
      <c r="X651">
        <f t="shared" si="23"/>
        <v>3.0054760700468596E-2</v>
      </c>
    </row>
    <row r="652" spans="2:24" x14ac:dyDescent="0.3"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 s="9">
        <f t="shared" si="22"/>
        <v>0.43925792060136953</v>
      </c>
      <c r="X652">
        <f t="shared" si="23"/>
        <v>0.19294752081103905</v>
      </c>
    </row>
    <row r="653" spans="2:24" x14ac:dyDescent="0.3"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 s="9">
        <f t="shared" si="22"/>
        <v>0.11598920891070541</v>
      </c>
      <c r="X653">
        <f t="shared" si="23"/>
        <v>1.3453496583731264E-2</v>
      </c>
    </row>
    <row r="654" spans="2:24" x14ac:dyDescent="0.3"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 s="9">
        <f t="shared" si="22"/>
        <v>5.2793102382471258E-3</v>
      </c>
      <c r="X654">
        <f t="shared" si="23"/>
        <v>2.7871116591660925E-5</v>
      </c>
    </row>
    <row r="655" spans="2:24" x14ac:dyDescent="0.3"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 s="9">
        <f t="shared" si="22"/>
        <v>0.26695073243525191</v>
      </c>
      <c r="X655">
        <f t="shared" si="23"/>
        <v>7.1262693547717457E-2</v>
      </c>
    </row>
    <row r="656" spans="2:24" x14ac:dyDescent="0.3"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 s="9">
        <f t="shared" si="22"/>
        <v>0.13262924434170162</v>
      </c>
      <c r="X656">
        <f t="shared" si="23"/>
        <v>1.759051645465079E-2</v>
      </c>
    </row>
    <row r="657" spans="2:24" x14ac:dyDescent="0.3"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 s="9">
        <f t="shared" si="22"/>
        <v>0.11598920891070541</v>
      </c>
      <c r="X657">
        <f t="shared" si="23"/>
        <v>1.3453496583731264E-2</v>
      </c>
    </row>
    <row r="658" spans="2:24" x14ac:dyDescent="0.3"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 s="9">
        <f t="shared" si="22"/>
        <v>0.41426724565958639</v>
      </c>
      <c r="X658">
        <f t="shared" si="23"/>
        <v>0.17161735082638011</v>
      </c>
    </row>
    <row r="659" spans="2:24" x14ac:dyDescent="0.3"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s="9">
        <f t="shared" si="22"/>
        <v>7.5520462718483894E-2</v>
      </c>
      <c r="X659">
        <f t="shared" si="23"/>
        <v>5.7033402892139162E-3</v>
      </c>
    </row>
    <row r="660" spans="2:24" x14ac:dyDescent="0.3"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s="9">
        <f t="shared" si="22"/>
        <v>0.17554292621794351</v>
      </c>
      <c r="X660">
        <f t="shared" si="23"/>
        <v>3.0815318945158359E-2</v>
      </c>
    </row>
    <row r="661" spans="2:24" x14ac:dyDescent="0.3"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s="9">
        <f t="shared" si="22"/>
        <v>0.78736742400748128</v>
      </c>
      <c r="X661">
        <f t="shared" si="23"/>
        <v>0.61994746038817683</v>
      </c>
    </row>
    <row r="662" spans="2:24" x14ac:dyDescent="0.3"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s="9">
        <f t="shared" si="22"/>
        <v>0.41186778811676483</v>
      </c>
      <c r="X662">
        <f t="shared" si="23"/>
        <v>0.16963507488819629</v>
      </c>
    </row>
    <row r="663" spans="2:24" x14ac:dyDescent="0.3"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s="9">
        <f t="shared" si="22"/>
        <v>0.23291680651733668</v>
      </c>
      <c r="X663">
        <f t="shared" si="23"/>
        <v>5.4250238758234447E-2</v>
      </c>
    </row>
    <row r="664" spans="2:24" x14ac:dyDescent="0.3"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 s="9">
        <f t="shared" si="22"/>
        <v>0.13262924434170162</v>
      </c>
      <c r="X664">
        <f t="shared" si="23"/>
        <v>1.759051645465079E-2</v>
      </c>
    </row>
    <row r="665" spans="2:24" x14ac:dyDescent="0.3"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 s="9">
        <f t="shared" si="22"/>
        <v>0.20287039682193839</v>
      </c>
      <c r="X665">
        <f t="shared" si="23"/>
        <v>4.1156397906690748E-2</v>
      </c>
    </row>
    <row r="666" spans="2:24" x14ac:dyDescent="0.3"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s="9">
        <f t="shared" si="22"/>
        <v>0.16267565403709991</v>
      </c>
      <c r="X666">
        <f t="shared" si="23"/>
        <v>2.6463368416398219E-2</v>
      </c>
    </row>
    <row r="667" spans="2:24" x14ac:dyDescent="0.3"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 s="9">
        <f t="shared" si="22"/>
        <v>0.11598920891070541</v>
      </c>
      <c r="X667">
        <f t="shared" si="23"/>
        <v>1.3453496583731264E-2</v>
      </c>
    </row>
    <row r="668" spans="2:24" x14ac:dyDescent="0.3"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s="9">
        <f t="shared" si="22"/>
        <v>-0.10321917735417108</v>
      </c>
      <c r="X668">
        <f t="shared" si="23"/>
        <v>1.0654198573671824E-2</v>
      </c>
    </row>
    <row r="669" spans="2:24" x14ac:dyDescent="0.3"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 s="9">
        <f t="shared" si="22"/>
        <v>0.38188404030197637</v>
      </c>
      <c r="X669">
        <f t="shared" si="23"/>
        <v>0.14583542023736151</v>
      </c>
    </row>
    <row r="670" spans="2:24" x14ac:dyDescent="0.3"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 s="9">
        <f t="shared" si="22"/>
        <v>0.41426724565958639</v>
      </c>
      <c r="X670">
        <f t="shared" si="23"/>
        <v>0.17161735082638011</v>
      </c>
    </row>
    <row r="671" spans="2:24" x14ac:dyDescent="0.3"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 s="9">
        <f t="shared" si="22"/>
        <v>0.13262924434170162</v>
      </c>
      <c r="X671">
        <f t="shared" si="23"/>
        <v>1.759051645465079E-2</v>
      </c>
    </row>
    <row r="672" spans="2:24" x14ac:dyDescent="0.3"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 s="9">
        <f t="shared" si="22"/>
        <v>7.5520462718483894E-2</v>
      </c>
      <c r="X672">
        <f t="shared" si="23"/>
        <v>5.7033402892139162E-3</v>
      </c>
    </row>
    <row r="673" spans="2:24" x14ac:dyDescent="0.3"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 s="9">
        <f t="shared" si="22"/>
        <v>0.16267565403709991</v>
      </c>
      <c r="X673">
        <f t="shared" si="23"/>
        <v>2.6463368416398219E-2</v>
      </c>
    </row>
    <row r="674" spans="2:24" x14ac:dyDescent="0.3"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 s="9">
        <f t="shared" si="22"/>
        <v>0.14646802714821897</v>
      </c>
      <c r="X674">
        <f t="shared" si="23"/>
        <v>2.1452882976691408E-2</v>
      </c>
    </row>
    <row r="675" spans="2:24" x14ac:dyDescent="0.3"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 s="9">
        <f t="shared" si="22"/>
        <v>0.4123628585394899</v>
      </c>
      <c r="X675">
        <f t="shared" si="23"/>
        <v>0.17004312710285935</v>
      </c>
    </row>
    <row r="676" spans="2:24" x14ac:dyDescent="0.3"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 s="9">
        <f t="shared" si="22"/>
        <v>6.0296697595689286E-2</v>
      </c>
      <c r="X676">
        <f t="shared" si="23"/>
        <v>3.635691740946002E-3</v>
      </c>
    </row>
    <row r="677" spans="2:24" x14ac:dyDescent="0.3"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s="9">
        <f t="shared" si="22"/>
        <v>-7.3711869742331237E-2</v>
      </c>
      <c r="X677">
        <f t="shared" si="23"/>
        <v>5.4334397409104077E-3</v>
      </c>
    </row>
    <row r="678" spans="2:24" x14ac:dyDescent="0.3"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 s="9">
        <f t="shared" si="22"/>
        <v>0.21162042432227995</v>
      </c>
      <c r="X678">
        <f t="shared" si="23"/>
        <v>4.4783203990341816E-2</v>
      </c>
    </row>
    <row r="679" spans="2:24" x14ac:dyDescent="0.3"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s="9">
        <f t="shared" si="22"/>
        <v>0.43925792060136953</v>
      </c>
      <c r="X679">
        <f t="shared" si="23"/>
        <v>0.19294752081103905</v>
      </c>
    </row>
    <row r="680" spans="2:24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 s="9">
        <f t="shared" si="22"/>
        <v>0.43925792060136953</v>
      </c>
      <c r="X680">
        <f t="shared" si="23"/>
        <v>0.19294752081103905</v>
      </c>
    </row>
    <row r="681" spans="2:24" x14ac:dyDescent="0.3"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 s="9">
        <f t="shared" si="22"/>
        <v>0.23291680651733668</v>
      </c>
      <c r="X681">
        <f t="shared" si="23"/>
        <v>5.4250238758234447E-2</v>
      </c>
    </row>
    <row r="682" spans="2:24" x14ac:dyDescent="0.3"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 s="9">
        <f t="shared" si="22"/>
        <v>0.20287039682193839</v>
      </c>
      <c r="X682">
        <f t="shared" si="23"/>
        <v>4.1156397906690748E-2</v>
      </c>
    </row>
    <row r="683" spans="2:24" x14ac:dyDescent="0.3"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s="9">
        <f t="shared" si="22"/>
        <v>0.4123628585394899</v>
      </c>
      <c r="X683">
        <f t="shared" si="23"/>
        <v>0.17004312710285935</v>
      </c>
    </row>
    <row r="684" spans="2:24" x14ac:dyDescent="0.3"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 s="9">
        <f t="shared" si="22"/>
        <v>0.45212519278221314</v>
      </c>
      <c r="X684">
        <f t="shared" si="23"/>
        <v>0.20441718994835339</v>
      </c>
    </row>
    <row r="685" spans="2:24" x14ac:dyDescent="0.3"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 s="9">
        <f t="shared" si="22"/>
        <v>0.24578407869818028</v>
      </c>
      <c r="X685">
        <f t="shared" si="23"/>
        <v>6.0409813341513276E-2</v>
      </c>
    </row>
    <row r="686" spans="2:24" x14ac:dyDescent="0.3"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 s="9">
        <f t="shared" si="22"/>
        <v>0.38188404030197637</v>
      </c>
      <c r="X686">
        <f t="shared" si="23"/>
        <v>0.14583542023736151</v>
      </c>
    </row>
    <row r="687" spans="2:24" x14ac:dyDescent="0.3"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s="9">
        <f t="shared" si="22"/>
        <v>0.43925792060136953</v>
      </c>
      <c r="X687">
        <f t="shared" si="23"/>
        <v>0.19294752081103905</v>
      </c>
    </row>
    <row r="688" spans="2:24" x14ac:dyDescent="0.3"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 s="9">
        <f t="shared" si="22"/>
        <v>0.43925792060136953</v>
      </c>
      <c r="X688">
        <f t="shared" si="23"/>
        <v>0.19294752081103905</v>
      </c>
    </row>
    <row r="689" spans="2:24" x14ac:dyDescent="0.3"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 s="9">
        <f t="shared" si="22"/>
        <v>0.35939365837320553</v>
      </c>
      <c r="X689">
        <f t="shared" si="23"/>
        <v>0.12916380167887637</v>
      </c>
    </row>
    <row r="690" spans="2:24" x14ac:dyDescent="0.3"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s="9">
        <f t="shared" si="22"/>
        <v>0.33719188491548868</v>
      </c>
      <c r="X690">
        <f t="shared" si="23"/>
        <v>0.11369836725286016</v>
      </c>
    </row>
    <row r="691" spans="2:24" x14ac:dyDescent="0.3"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 s="9">
        <f t="shared" si="22"/>
        <v>0.38188404030197637</v>
      </c>
      <c r="X691">
        <f t="shared" si="23"/>
        <v>0.14583542023736151</v>
      </c>
    </row>
    <row r="692" spans="2:24" x14ac:dyDescent="0.3"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 s="9">
        <f t="shared" si="22"/>
        <v>0.13360075496737533</v>
      </c>
      <c r="X692">
        <f t="shared" si="23"/>
        <v>1.7849161727852666E-2</v>
      </c>
    </row>
    <row r="693" spans="2:24" x14ac:dyDescent="0.3"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s="9">
        <f t="shared" si="22"/>
        <v>0.41426724565958639</v>
      </c>
      <c r="X693">
        <f t="shared" si="23"/>
        <v>0.17161735082638011</v>
      </c>
    </row>
    <row r="694" spans="2:24" x14ac:dyDescent="0.3"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s="9">
        <f t="shared" si="22"/>
        <v>0.21162042432227995</v>
      </c>
      <c r="X694">
        <f t="shared" si="23"/>
        <v>4.4783203990341816E-2</v>
      </c>
    </row>
    <row r="695" spans="2:24" x14ac:dyDescent="0.3"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 s="9">
        <f t="shared" si="22"/>
        <v>0.11685509904742364</v>
      </c>
      <c r="X695">
        <f t="shared" si="23"/>
        <v>1.3655114173383189E-2</v>
      </c>
    </row>
    <row r="696" spans="2:24" x14ac:dyDescent="0.3"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 s="9">
        <f t="shared" si="22"/>
        <v>0.13262924434170162</v>
      </c>
      <c r="X696">
        <f t="shared" si="23"/>
        <v>1.759051645465079E-2</v>
      </c>
    </row>
    <row r="697" spans="2:24" x14ac:dyDescent="0.3"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 s="9">
        <f t="shared" si="22"/>
        <v>0.46508092110250165</v>
      </c>
      <c r="X697">
        <f t="shared" si="23"/>
        <v>0.21630026317355136</v>
      </c>
    </row>
    <row r="698" spans="2:24" x14ac:dyDescent="0.3"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s="9">
        <f t="shared" si="22"/>
        <v>0.23291680651733668</v>
      </c>
      <c r="X698">
        <f t="shared" si="23"/>
        <v>5.4250238758234447E-2</v>
      </c>
    </row>
    <row r="699" spans="2:24" x14ac:dyDescent="0.3"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s="9">
        <f t="shared" si="22"/>
        <v>0.45212519278221314</v>
      </c>
      <c r="X699">
        <f t="shared" si="23"/>
        <v>0.20441718994835339</v>
      </c>
    </row>
    <row r="700" spans="2:24" x14ac:dyDescent="0.3">
      <c r="B700">
        <v>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s="9">
        <f t="shared" si="22"/>
        <v>-0.22042077836818541</v>
      </c>
      <c r="X700">
        <f t="shared" si="23"/>
        <v>4.8585319536436716E-2</v>
      </c>
    </row>
    <row r="701" spans="2:24" x14ac:dyDescent="0.3"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 s="9">
        <f t="shared" si="22"/>
        <v>0.43925792060136953</v>
      </c>
      <c r="X701">
        <f t="shared" si="23"/>
        <v>0.19294752081103905</v>
      </c>
    </row>
    <row r="702" spans="2:24" x14ac:dyDescent="0.3"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 s="9">
        <f t="shared" si="22"/>
        <v>0.57844656795807448</v>
      </c>
      <c r="X702">
        <f t="shared" si="23"/>
        <v>0.3346004319824753</v>
      </c>
    </row>
    <row r="703" spans="2:24" x14ac:dyDescent="0.3"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 s="9">
        <f t="shared" si="22"/>
        <v>4.5474053023085603E-2</v>
      </c>
      <c r="X703">
        <f t="shared" si="23"/>
        <v>2.0678894983464009E-3</v>
      </c>
    </row>
    <row r="704" spans="2:24" x14ac:dyDescent="0.3"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s="9">
        <f t="shared" si="22"/>
        <v>-2.4767099457151165E-2</v>
      </c>
      <c r="X704">
        <f t="shared" si="23"/>
        <v>6.1340921552041757E-4</v>
      </c>
    </row>
    <row r="705" spans="2:24" x14ac:dyDescent="0.3"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 s="9">
        <f t="shared" si="22"/>
        <v>0.20287039682193839</v>
      </c>
      <c r="X705">
        <f t="shared" si="23"/>
        <v>4.1156397906690748E-2</v>
      </c>
    </row>
    <row r="706" spans="2:24" x14ac:dyDescent="0.3"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s="9">
        <f t="shared" si="22"/>
        <v>0.13262924434170162</v>
      </c>
      <c r="X706">
        <f t="shared" si="23"/>
        <v>1.759051645465079E-2</v>
      </c>
    </row>
    <row r="707" spans="2:24" x14ac:dyDescent="0.3"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 s="9">
        <f t="shared" si="22"/>
        <v>0.36901676812113277</v>
      </c>
      <c r="X707">
        <f t="shared" si="23"/>
        <v>0.13617337515456587</v>
      </c>
    </row>
    <row r="708" spans="2:24" x14ac:dyDescent="0.3"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 s="9">
        <f t="shared" si="22"/>
        <v>0.38182137842136654</v>
      </c>
      <c r="X708">
        <f t="shared" si="23"/>
        <v>0.14578756501959239</v>
      </c>
    </row>
    <row r="709" spans="2:24" x14ac:dyDescent="0.3"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s="9">
        <f t="shared" si="22"/>
        <v>0.21573766900278199</v>
      </c>
      <c r="X709">
        <f t="shared" si="23"/>
        <v>4.6542741826753921E-2</v>
      </c>
    </row>
    <row r="710" spans="2:24" x14ac:dyDescent="0.3"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s="9">
        <f t="shared" si="22"/>
        <v>0.17554292621794351</v>
      </c>
      <c r="X710">
        <f t="shared" si="23"/>
        <v>3.0815318945158359E-2</v>
      </c>
    </row>
    <row r="711" spans="2:24" x14ac:dyDescent="0.3"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 s="9">
        <f t="shared" si="22"/>
        <v>0.24664996883489854</v>
      </c>
      <c r="X711">
        <f t="shared" si="23"/>
        <v>6.0836207126256418E-2</v>
      </c>
    </row>
    <row r="712" spans="2:24" x14ac:dyDescent="0.3"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 s="9">
        <f t="shared" si="22"/>
        <v>0.45212519278221314</v>
      </c>
      <c r="X712">
        <f t="shared" si="23"/>
        <v>0.20441718994835339</v>
      </c>
    </row>
    <row r="713" spans="2:24" x14ac:dyDescent="0.3"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s="9">
        <f t="shared" ref="W713:W776" si="24">SUMPRODUCT($B713:$U713,$B$2:$U$2)</f>
        <v>0.22448769650312356</v>
      </c>
      <c r="X713">
        <f t="shared" ref="X713:X776" si="25">(V713-W713)^2</f>
        <v>5.039472588127851E-2</v>
      </c>
    </row>
    <row r="714" spans="2:24" x14ac:dyDescent="0.3"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 s="9">
        <f t="shared" si="24"/>
        <v>0.39949558635864629</v>
      </c>
      <c r="X714">
        <f t="shared" si="25"/>
        <v>0.15959672352003862</v>
      </c>
    </row>
    <row r="715" spans="2:24" x14ac:dyDescent="0.3"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 s="9">
        <f t="shared" si="24"/>
        <v>0.53210023452887789</v>
      </c>
      <c r="X715">
        <f t="shared" si="25"/>
        <v>0.28313065958568684</v>
      </c>
    </row>
    <row r="716" spans="2:24" x14ac:dyDescent="0.3">
      <c r="B716">
        <v>0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s="9">
        <f t="shared" si="24"/>
        <v>-1.0928316650633874E-2</v>
      </c>
      <c r="X716">
        <f t="shared" si="25"/>
        <v>1.1942810481652156E-4</v>
      </c>
    </row>
    <row r="717" spans="2:24" x14ac:dyDescent="0.3"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s="9">
        <f t="shared" si="24"/>
        <v>0.13768497909531677</v>
      </c>
      <c r="X717">
        <f t="shared" si="25"/>
        <v>1.8957153468477816E-2</v>
      </c>
    </row>
    <row r="718" spans="2:24" x14ac:dyDescent="0.3"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s="9">
        <f t="shared" si="24"/>
        <v>0.16310806257921515</v>
      </c>
      <c r="X718">
        <f t="shared" si="25"/>
        <v>2.6604240078345165E-2</v>
      </c>
    </row>
    <row r="719" spans="2:24" x14ac:dyDescent="0.3"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s="9">
        <f t="shared" si="24"/>
        <v>0.41426724565958639</v>
      </c>
      <c r="X719">
        <f t="shared" si="25"/>
        <v>0.17161735082638011</v>
      </c>
    </row>
    <row r="720" spans="2:24" x14ac:dyDescent="0.3"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 s="9">
        <f t="shared" si="24"/>
        <v>0.45212519278221314</v>
      </c>
      <c r="X720">
        <f t="shared" si="25"/>
        <v>0.20441718994835339</v>
      </c>
    </row>
    <row r="721" spans="2:24" x14ac:dyDescent="0.3"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 s="9">
        <f t="shared" si="24"/>
        <v>0.26920564614844633</v>
      </c>
      <c r="X721">
        <f t="shared" si="25"/>
        <v>7.2471679918202497E-2</v>
      </c>
    </row>
    <row r="722" spans="2:24" x14ac:dyDescent="0.3"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s="9">
        <f t="shared" si="24"/>
        <v>0.45212519278221314</v>
      </c>
      <c r="X722">
        <f t="shared" si="25"/>
        <v>0.20441718994835339</v>
      </c>
    </row>
    <row r="723" spans="2:24" x14ac:dyDescent="0.3"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 s="9">
        <f t="shared" si="24"/>
        <v>0.45212519278221314</v>
      </c>
      <c r="X723">
        <f t="shared" si="25"/>
        <v>0.20441718994835339</v>
      </c>
    </row>
    <row r="724" spans="2:24" x14ac:dyDescent="0.3"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s="9">
        <f t="shared" si="24"/>
        <v>0.17554292621794351</v>
      </c>
      <c r="X724">
        <f t="shared" si="25"/>
        <v>3.0815318945158359E-2</v>
      </c>
    </row>
    <row r="725" spans="2:24" x14ac:dyDescent="0.3"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s="9">
        <f t="shared" si="24"/>
        <v>-5.0157162388488996E-2</v>
      </c>
      <c r="X725">
        <f t="shared" si="25"/>
        <v>2.5157409388652553E-3</v>
      </c>
    </row>
    <row r="726" spans="2:24" x14ac:dyDescent="0.3"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s="9">
        <f t="shared" si="24"/>
        <v>7.5520462718483894E-2</v>
      </c>
      <c r="X726">
        <f t="shared" si="25"/>
        <v>5.7033402892139162E-3</v>
      </c>
    </row>
    <row r="727" spans="2:24" x14ac:dyDescent="0.3"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s="9">
        <f t="shared" si="24"/>
        <v>9.3965549187491337E-3</v>
      </c>
      <c r="X727">
        <f t="shared" si="25"/>
        <v>8.8295244341068545E-5</v>
      </c>
    </row>
    <row r="728" spans="2:24" x14ac:dyDescent="0.3"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 s="9">
        <f t="shared" si="24"/>
        <v>0.39949558635864629</v>
      </c>
      <c r="X728">
        <f t="shared" si="25"/>
        <v>0.15959672352003862</v>
      </c>
    </row>
    <row r="729" spans="2:24" x14ac:dyDescent="0.3"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s="9">
        <f t="shared" si="24"/>
        <v>0.74384302467461616</v>
      </c>
      <c r="X729">
        <f t="shared" si="25"/>
        <v>0.55330244535708162</v>
      </c>
    </row>
    <row r="730" spans="2:24" x14ac:dyDescent="0.3"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 s="9">
        <f t="shared" si="24"/>
        <v>-0.12039831486872576</v>
      </c>
      <c r="X730">
        <f t="shared" si="25"/>
        <v>1.4495754223228831E-2</v>
      </c>
    </row>
    <row r="731" spans="2:24" x14ac:dyDescent="0.3"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s="9">
        <f t="shared" si="24"/>
        <v>-0.27779465866757858</v>
      </c>
      <c r="X731">
        <f t="shared" si="25"/>
        <v>7.716987238423649E-2</v>
      </c>
    </row>
    <row r="732" spans="2:24" x14ac:dyDescent="0.3"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s="9">
        <f t="shared" si="24"/>
        <v>0.36901676812113277</v>
      </c>
      <c r="X732">
        <f t="shared" si="25"/>
        <v>0.13617337515456587</v>
      </c>
    </row>
    <row r="733" spans="2:24" x14ac:dyDescent="0.3">
      <c r="B733">
        <v>1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s="9">
        <f t="shared" si="24"/>
        <v>-9.0351905173327474E-2</v>
      </c>
      <c r="X733">
        <f t="shared" si="25"/>
        <v>8.1634667684499593E-3</v>
      </c>
    </row>
    <row r="734" spans="2:24" x14ac:dyDescent="0.3"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s="9">
        <f t="shared" si="24"/>
        <v>0.45212519278221314</v>
      </c>
      <c r="X734">
        <f t="shared" si="25"/>
        <v>0.20441718994835339</v>
      </c>
    </row>
    <row r="735" spans="2:24" x14ac:dyDescent="0.3"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s="9">
        <f t="shared" si="24"/>
        <v>0.14837241426831543</v>
      </c>
      <c r="X735">
        <f t="shared" si="25"/>
        <v>2.2014373315808612E-2</v>
      </c>
    </row>
    <row r="736" spans="2:24" x14ac:dyDescent="0.3"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s="9">
        <f t="shared" si="24"/>
        <v>0.28186157680251672</v>
      </c>
      <c r="X736">
        <f t="shared" si="25"/>
        <v>7.9445948477601031E-2</v>
      </c>
    </row>
    <row r="737" spans="2:24" x14ac:dyDescent="0.3"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s="9">
        <f t="shared" si="24"/>
        <v>-0.12039831486872576</v>
      </c>
      <c r="X737">
        <f t="shared" si="25"/>
        <v>1.4495754223228831E-2</v>
      </c>
    </row>
    <row r="738" spans="2:24" x14ac:dyDescent="0.3"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 s="9">
        <f t="shared" si="24"/>
        <v>0.11598920891070541</v>
      </c>
      <c r="X738">
        <f t="shared" si="25"/>
        <v>1.3453496583731264E-2</v>
      </c>
    </row>
    <row r="739" spans="2:24" x14ac:dyDescent="0.3">
      <c r="B739">
        <v>0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 s="9">
        <f t="shared" si="24"/>
        <v>-6.3024434569332599E-2</v>
      </c>
      <c r="X739">
        <f t="shared" si="25"/>
        <v>3.9720793527840857E-3</v>
      </c>
    </row>
    <row r="740" spans="2:24" x14ac:dyDescent="0.3"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 s="9">
        <f t="shared" si="24"/>
        <v>0.20287039682193839</v>
      </c>
      <c r="X740">
        <f t="shared" si="25"/>
        <v>4.1156397906690748E-2</v>
      </c>
    </row>
    <row r="741" spans="2:24" x14ac:dyDescent="0.3"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 s="9">
        <f t="shared" si="24"/>
        <v>0.21573766900278199</v>
      </c>
      <c r="X741">
        <f t="shared" si="25"/>
        <v>4.6542741826753921E-2</v>
      </c>
    </row>
    <row r="742" spans="2:24" x14ac:dyDescent="0.3"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s="9">
        <f t="shared" si="24"/>
        <v>0.43925792060136953</v>
      </c>
      <c r="X742">
        <f t="shared" si="25"/>
        <v>0.19294752081103905</v>
      </c>
    </row>
    <row r="743" spans="2:24" x14ac:dyDescent="0.3"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 s="9">
        <f t="shared" si="24"/>
        <v>0.43925792060136953</v>
      </c>
      <c r="X743">
        <f t="shared" si="25"/>
        <v>0.19294752081103905</v>
      </c>
    </row>
    <row r="744" spans="2:24" x14ac:dyDescent="0.3"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 s="9">
        <f t="shared" si="24"/>
        <v>0.17597533476005878</v>
      </c>
      <c r="X744">
        <f t="shared" si="25"/>
        <v>3.0967318443914749E-2</v>
      </c>
    </row>
    <row r="745" spans="2:24" x14ac:dyDescent="0.3"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 s="9">
        <f t="shared" si="24"/>
        <v>0.14549651652254522</v>
      </c>
      <c r="X745">
        <f t="shared" si="25"/>
        <v>2.1169236320195274E-2</v>
      </c>
    </row>
    <row r="746" spans="2:24" x14ac:dyDescent="0.3"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 s="9">
        <f t="shared" si="24"/>
        <v>0.40770704080310849</v>
      </c>
      <c r="X746">
        <f t="shared" si="25"/>
        <v>0.16622503112042758</v>
      </c>
    </row>
    <row r="747" spans="2:24" x14ac:dyDescent="0.3"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s="9">
        <f t="shared" si="24"/>
        <v>-0.21824094136034045</v>
      </c>
      <c r="X747">
        <f t="shared" si="25"/>
        <v>4.762910848584756E-2</v>
      </c>
    </row>
    <row r="748" spans="2:24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 s="9">
        <f t="shared" si="24"/>
        <v>0.28186157680251672</v>
      </c>
      <c r="X748">
        <f t="shared" si="25"/>
        <v>7.9445948477601031E-2</v>
      </c>
    </row>
    <row r="749" spans="2:24" x14ac:dyDescent="0.3"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 s="9">
        <f t="shared" si="24"/>
        <v>0.44477307235954722</v>
      </c>
      <c r="X749">
        <f t="shared" si="25"/>
        <v>0.19782308589615102</v>
      </c>
    </row>
    <row r="750" spans="2:24" x14ac:dyDescent="0.3"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s="9">
        <f t="shared" si="24"/>
        <v>0.45212519278221314</v>
      </c>
      <c r="X750">
        <f t="shared" si="25"/>
        <v>0.20441718994835339</v>
      </c>
    </row>
    <row r="751" spans="2:24" x14ac:dyDescent="0.3"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0</v>
      </c>
      <c r="W751" s="9">
        <f t="shared" si="24"/>
        <v>0.60320727714583278</v>
      </c>
      <c r="X751">
        <f t="shared" si="25"/>
        <v>0.3638590192016895</v>
      </c>
    </row>
    <row r="752" spans="2:24" x14ac:dyDescent="0.3"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s="9">
        <f t="shared" si="24"/>
        <v>0.23291680651733668</v>
      </c>
      <c r="X752">
        <f t="shared" si="25"/>
        <v>5.4250238758234447E-2</v>
      </c>
    </row>
    <row r="753" spans="2:24" x14ac:dyDescent="0.3"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 s="9">
        <f t="shared" si="24"/>
        <v>-0.12039831486872576</v>
      </c>
      <c r="X753">
        <f t="shared" si="25"/>
        <v>1.4495754223228831E-2</v>
      </c>
    </row>
    <row r="754" spans="2:24" x14ac:dyDescent="0.3"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 s="9">
        <f t="shared" si="24"/>
        <v>0.38188404030197637</v>
      </c>
      <c r="X754">
        <f t="shared" si="25"/>
        <v>0.14583542023736151</v>
      </c>
    </row>
    <row r="755" spans="2:24" x14ac:dyDescent="0.3"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 s="9">
        <f t="shared" si="24"/>
        <v>0.36901676812113277</v>
      </c>
      <c r="X755">
        <f t="shared" si="25"/>
        <v>0.13617337515456587</v>
      </c>
    </row>
    <row r="756" spans="2:24" x14ac:dyDescent="0.3"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s="9">
        <f t="shared" si="24"/>
        <v>0.34402609317934962</v>
      </c>
      <c r="X756">
        <f t="shared" si="25"/>
        <v>0.11835395278824655</v>
      </c>
    </row>
    <row r="757" spans="2:24" x14ac:dyDescent="0.3"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s="9">
        <f t="shared" si="24"/>
        <v>9.3965549187491337E-3</v>
      </c>
      <c r="X757">
        <f t="shared" si="25"/>
        <v>8.8295244341068545E-5</v>
      </c>
    </row>
    <row r="758" spans="2:24" x14ac:dyDescent="0.3"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s="9">
        <f t="shared" si="24"/>
        <v>0.19595630695817878</v>
      </c>
      <c r="X758">
        <f t="shared" si="25"/>
        <v>3.8398874236687988E-2</v>
      </c>
    </row>
    <row r="759" spans="2:24" x14ac:dyDescent="0.3"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s="9">
        <f t="shared" si="24"/>
        <v>-6.3024434569332599E-2</v>
      </c>
      <c r="X759">
        <f t="shared" si="25"/>
        <v>3.9720793527840857E-3</v>
      </c>
    </row>
    <row r="760" spans="2:24" x14ac:dyDescent="0.3"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s="9">
        <f t="shared" si="24"/>
        <v>0.10312193672986181</v>
      </c>
      <c r="X760">
        <f t="shared" si="25"/>
        <v>1.0634133834917622E-2</v>
      </c>
    </row>
    <row r="761" spans="2:24" x14ac:dyDescent="0.3">
      <c r="B761">
        <v>0</v>
      </c>
      <c r="C761">
        <v>1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s="9">
        <f t="shared" si="24"/>
        <v>-2.0110752693090705E-2</v>
      </c>
      <c r="X761">
        <f t="shared" si="25"/>
        <v>4.0444237388265506E-4</v>
      </c>
    </row>
    <row r="762" spans="2:24" x14ac:dyDescent="0.3">
      <c r="B762">
        <v>0</v>
      </c>
      <c r="C762">
        <v>0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s="9">
        <f t="shared" si="24"/>
        <v>0.14646802714821897</v>
      </c>
      <c r="X762">
        <f t="shared" si="25"/>
        <v>2.1452882976691408E-2</v>
      </c>
    </row>
    <row r="763" spans="2:24" x14ac:dyDescent="0.3"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s="9">
        <f t="shared" si="24"/>
        <v>0.41426724565958639</v>
      </c>
      <c r="X763">
        <f t="shared" si="25"/>
        <v>0.17161735082638011</v>
      </c>
    </row>
    <row r="764" spans="2:24" x14ac:dyDescent="0.3"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s="9">
        <f t="shared" si="24"/>
        <v>0.47893672673544752</v>
      </c>
      <c r="X764">
        <f t="shared" si="25"/>
        <v>0.22938038821606474</v>
      </c>
    </row>
    <row r="765" spans="2:24" x14ac:dyDescent="0.3"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 s="9">
        <f t="shared" si="24"/>
        <v>0.39949558635864629</v>
      </c>
      <c r="X765">
        <f t="shared" si="25"/>
        <v>0.15959672352003862</v>
      </c>
    </row>
    <row r="766" spans="2:24" x14ac:dyDescent="0.3"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s="9">
        <f t="shared" si="24"/>
        <v>0.22448769650312356</v>
      </c>
      <c r="X766">
        <f t="shared" si="25"/>
        <v>5.039472588127851E-2</v>
      </c>
    </row>
    <row r="767" spans="2:24" x14ac:dyDescent="0.3"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 s="9">
        <f t="shared" si="24"/>
        <v>0.29736464685414987</v>
      </c>
      <c r="X767">
        <f t="shared" si="25"/>
        <v>8.8425733198693263E-2</v>
      </c>
    </row>
    <row r="768" spans="2:24" x14ac:dyDescent="0.3"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s="9">
        <f t="shared" si="24"/>
        <v>0.16267565403709991</v>
      </c>
      <c r="X768">
        <f t="shared" si="25"/>
        <v>2.6463368416398219E-2</v>
      </c>
    </row>
    <row r="769" spans="2:24" x14ac:dyDescent="0.3"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s="9">
        <f t="shared" si="24"/>
        <v>0.36901676812113277</v>
      </c>
      <c r="X769">
        <f t="shared" si="25"/>
        <v>0.13617337515456587</v>
      </c>
    </row>
    <row r="770" spans="2:24" x14ac:dyDescent="0.3"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s="9">
        <f t="shared" si="24"/>
        <v>0.16267565403709991</v>
      </c>
      <c r="X770">
        <f t="shared" si="25"/>
        <v>2.6463368416398219E-2</v>
      </c>
    </row>
    <row r="771" spans="2:24" x14ac:dyDescent="0.3"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s="9">
        <f t="shared" si="24"/>
        <v>0.45212519278221314</v>
      </c>
      <c r="X771">
        <f t="shared" si="25"/>
        <v>0.20441718994835339</v>
      </c>
    </row>
    <row r="772" spans="2:24" x14ac:dyDescent="0.3"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s="9">
        <f t="shared" si="24"/>
        <v>0.39949558635864629</v>
      </c>
      <c r="X772">
        <f t="shared" si="25"/>
        <v>0.15959672352003862</v>
      </c>
    </row>
    <row r="773" spans="2:24" x14ac:dyDescent="0.3"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 s="9">
        <f t="shared" si="24"/>
        <v>0.38188404030197637</v>
      </c>
      <c r="X773">
        <f t="shared" si="25"/>
        <v>0.14583542023736151</v>
      </c>
    </row>
    <row r="774" spans="2:24" x14ac:dyDescent="0.3"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 s="9">
        <f t="shared" si="24"/>
        <v>0.20287039682193839</v>
      </c>
      <c r="X774">
        <f t="shared" si="25"/>
        <v>4.1156397906690748E-2</v>
      </c>
    </row>
    <row r="775" spans="2:24" x14ac:dyDescent="0.3"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 s="9">
        <f t="shared" si="24"/>
        <v>7.8131261788078665E-2</v>
      </c>
      <c r="X775">
        <f t="shared" si="25"/>
        <v>6.1044940685972817E-3</v>
      </c>
    </row>
    <row r="776" spans="2:24" x14ac:dyDescent="0.3">
      <c r="B776">
        <v>0</v>
      </c>
      <c r="C776">
        <v>1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 s="9">
        <f t="shared" si="24"/>
        <v>0.17336308921009858</v>
      </c>
      <c r="X776">
        <f t="shared" si="25"/>
        <v>3.0054760700468596E-2</v>
      </c>
    </row>
    <row r="777" spans="2:24" x14ac:dyDescent="0.3"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s="9">
        <f t="shared" ref="W777:W840" si="26">SUMPRODUCT($B777:$U777,$B$2:$U$2)</f>
        <v>-7.3711869742331237E-2</v>
      </c>
      <c r="X777">
        <f t="shared" ref="X777:X840" si="27">(V777-W777)^2</f>
        <v>5.4334397409104077E-3</v>
      </c>
    </row>
    <row r="778" spans="2:24" x14ac:dyDescent="0.3"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 s="9">
        <f t="shared" si="26"/>
        <v>0.13262924434170162</v>
      </c>
      <c r="X778">
        <f t="shared" si="27"/>
        <v>1.759051645465079E-2</v>
      </c>
    </row>
    <row r="779" spans="2:24" x14ac:dyDescent="0.3"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 s="9">
        <f t="shared" si="26"/>
        <v>0.41426724565958639</v>
      </c>
      <c r="X779">
        <f t="shared" si="27"/>
        <v>0.17161735082638011</v>
      </c>
    </row>
    <row r="780" spans="2:24" x14ac:dyDescent="0.3"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 s="9">
        <f t="shared" si="26"/>
        <v>0.38188404030197637</v>
      </c>
      <c r="X780">
        <f t="shared" si="27"/>
        <v>0.14583542023736151</v>
      </c>
    </row>
    <row r="781" spans="2:24" x14ac:dyDescent="0.3"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s="9">
        <f t="shared" si="26"/>
        <v>0.17554292621794351</v>
      </c>
      <c r="X781">
        <f t="shared" si="27"/>
        <v>3.0815318945158359E-2</v>
      </c>
    </row>
    <row r="782" spans="2:24" x14ac:dyDescent="0.3"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 s="9">
        <f t="shared" si="26"/>
        <v>0.46174111041927296</v>
      </c>
      <c r="X782">
        <f t="shared" si="27"/>
        <v>0.21320485305122322</v>
      </c>
    </row>
    <row r="783" spans="2:24" x14ac:dyDescent="0.3"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 s="9">
        <f t="shared" si="26"/>
        <v>0.43925792060136953</v>
      </c>
      <c r="X783">
        <f t="shared" si="27"/>
        <v>0.19294752081103905</v>
      </c>
    </row>
    <row r="784" spans="2:24" x14ac:dyDescent="0.3"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 s="9">
        <f t="shared" si="26"/>
        <v>0.35992284124952822</v>
      </c>
      <c r="X784">
        <f t="shared" si="27"/>
        <v>0.12954445165313311</v>
      </c>
    </row>
    <row r="785" spans="2:24" x14ac:dyDescent="0.3"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s="9">
        <f t="shared" si="26"/>
        <v>0.25496651474063714</v>
      </c>
      <c r="X785">
        <f t="shared" si="27"/>
        <v>6.5007923638987539E-2</v>
      </c>
    </row>
    <row r="786" spans="2:24" x14ac:dyDescent="0.3"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s="9">
        <f t="shared" si="26"/>
        <v>-3.4707172620944693E-3</v>
      </c>
      <c r="X786">
        <f t="shared" si="27"/>
        <v>1.2045878313400529E-5</v>
      </c>
    </row>
    <row r="787" spans="2:24" x14ac:dyDescent="0.3">
      <c r="B787">
        <v>0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s="9">
        <f t="shared" si="26"/>
        <v>-3.2978024873934308E-2</v>
      </c>
      <c r="X787">
        <f t="shared" si="27"/>
        <v>1.08755012458583E-3</v>
      </c>
    </row>
    <row r="788" spans="2:24" x14ac:dyDescent="0.3"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 s="9">
        <f t="shared" si="26"/>
        <v>0.17336308921009858</v>
      </c>
      <c r="X788">
        <f t="shared" si="27"/>
        <v>3.0054760700468596E-2</v>
      </c>
    </row>
    <row r="789" spans="2:24" x14ac:dyDescent="0.3"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 s="9">
        <f t="shared" si="26"/>
        <v>0.48280299033288854</v>
      </c>
      <c r="X789">
        <f t="shared" si="27"/>
        <v>0.23309872747437926</v>
      </c>
    </row>
    <row r="790" spans="2:24" x14ac:dyDescent="0.3"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s="9">
        <f t="shared" si="26"/>
        <v>0.44477307235954722</v>
      </c>
      <c r="X790">
        <f t="shared" si="27"/>
        <v>0.19782308589615102</v>
      </c>
    </row>
    <row r="791" spans="2:24" x14ac:dyDescent="0.3"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s="9">
        <f t="shared" si="26"/>
        <v>0.16267565403709991</v>
      </c>
      <c r="X791">
        <f t="shared" si="27"/>
        <v>2.6463368416398219E-2</v>
      </c>
    </row>
    <row r="792" spans="2:24" x14ac:dyDescent="0.3"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 s="9">
        <f t="shared" si="26"/>
        <v>0.60534163001995411</v>
      </c>
      <c r="X792">
        <f t="shared" si="27"/>
        <v>0.36643848903521503</v>
      </c>
    </row>
    <row r="793" spans="2:24" x14ac:dyDescent="0.3"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s="9">
        <f t="shared" si="26"/>
        <v>0.43925792060136953</v>
      </c>
      <c r="X793">
        <f t="shared" si="27"/>
        <v>0.19294752081103905</v>
      </c>
    </row>
    <row r="794" spans="2:24" x14ac:dyDescent="0.3"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s="9">
        <f t="shared" si="26"/>
        <v>0.23291680651733668</v>
      </c>
      <c r="X794">
        <f t="shared" si="27"/>
        <v>5.4250238758234447E-2</v>
      </c>
    </row>
    <row r="795" spans="2:24" x14ac:dyDescent="0.3"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 s="9">
        <f t="shared" si="26"/>
        <v>0.45212519278221314</v>
      </c>
      <c r="X795">
        <f t="shared" si="27"/>
        <v>0.20441718994835339</v>
      </c>
    </row>
    <row r="796" spans="2:24" x14ac:dyDescent="0.3"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 s="9">
        <f t="shared" si="26"/>
        <v>0.36901676812113277</v>
      </c>
      <c r="X796">
        <f t="shared" si="27"/>
        <v>0.13617337515456587</v>
      </c>
    </row>
    <row r="797" spans="2:24" x14ac:dyDescent="0.3"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s="9">
        <f t="shared" si="26"/>
        <v>0.38188404030197637</v>
      </c>
      <c r="X797">
        <f t="shared" si="27"/>
        <v>0.14583542023736151</v>
      </c>
    </row>
    <row r="798" spans="2:24" x14ac:dyDescent="0.3"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s="9">
        <f t="shared" si="26"/>
        <v>0.39949558635864629</v>
      </c>
      <c r="X798">
        <f t="shared" si="27"/>
        <v>0.15959672352003862</v>
      </c>
    </row>
    <row r="799" spans="2:24" x14ac:dyDescent="0.3"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 s="9">
        <f t="shared" si="26"/>
        <v>0.64019933413174135</v>
      </c>
      <c r="X799">
        <f t="shared" si="27"/>
        <v>0.40985518742272498</v>
      </c>
    </row>
    <row r="800" spans="2:24" x14ac:dyDescent="0.3"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 s="9">
        <f t="shared" si="26"/>
        <v>0.17336308921009858</v>
      </c>
      <c r="X800">
        <f t="shared" si="27"/>
        <v>3.0054760700468596E-2</v>
      </c>
    </row>
    <row r="801" spans="2:24" x14ac:dyDescent="0.3"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s="9">
        <f t="shared" si="26"/>
        <v>0.14549651652254522</v>
      </c>
      <c r="X801">
        <f t="shared" si="27"/>
        <v>2.1169236320195274E-2</v>
      </c>
    </row>
    <row r="802" spans="2:24" x14ac:dyDescent="0.3"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 s="9">
        <f t="shared" si="26"/>
        <v>0.14646802714821897</v>
      </c>
      <c r="X802">
        <f t="shared" si="27"/>
        <v>2.1452882976691408E-2</v>
      </c>
    </row>
    <row r="803" spans="2:24" x14ac:dyDescent="0.3"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 s="9">
        <f t="shared" si="26"/>
        <v>0.25322015932739517</v>
      </c>
      <c r="X803">
        <f t="shared" si="27"/>
        <v>6.4120449089791393E-2</v>
      </c>
    </row>
    <row r="804" spans="2:24" x14ac:dyDescent="0.3"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 s="9">
        <f t="shared" si="26"/>
        <v>0.51118276372513738</v>
      </c>
      <c r="X804">
        <f t="shared" si="27"/>
        <v>0.26130781792966962</v>
      </c>
    </row>
    <row r="805" spans="2:24" x14ac:dyDescent="0.3">
      <c r="B805">
        <v>1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s="9">
        <f t="shared" si="26"/>
        <v>0.33244312365248246</v>
      </c>
      <c r="X805">
        <f t="shared" si="27"/>
        <v>0.11051843046381975</v>
      </c>
    </row>
    <row r="806" spans="2:24" x14ac:dyDescent="0.3"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 s="9">
        <f t="shared" si="26"/>
        <v>0.61503668833924363</v>
      </c>
      <c r="X806">
        <f t="shared" si="27"/>
        <v>0.3782701280033039</v>
      </c>
    </row>
    <row r="807" spans="2:24" x14ac:dyDescent="0.3"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 s="9">
        <f t="shared" si="26"/>
        <v>0.36901676812113277</v>
      </c>
      <c r="X807">
        <f t="shared" si="27"/>
        <v>0.13617337515456587</v>
      </c>
    </row>
    <row r="808" spans="2:24" x14ac:dyDescent="0.3"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s="9">
        <f t="shared" si="26"/>
        <v>0.28186157680251672</v>
      </c>
      <c r="X808">
        <f t="shared" si="27"/>
        <v>7.9445948477601031E-2</v>
      </c>
    </row>
    <row r="809" spans="2:24" x14ac:dyDescent="0.3"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s="9">
        <f t="shared" si="26"/>
        <v>0.36901676812113277</v>
      </c>
      <c r="X809">
        <f t="shared" si="27"/>
        <v>0.13617337515456587</v>
      </c>
    </row>
    <row r="810" spans="2:24" x14ac:dyDescent="0.3"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s="9">
        <f t="shared" si="26"/>
        <v>0.53510047753971735</v>
      </c>
      <c r="X810">
        <f t="shared" si="27"/>
        <v>0.28633252106323354</v>
      </c>
    </row>
    <row r="811" spans="2:24" x14ac:dyDescent="0.3"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s="9">
        <f t="shared" si="26"/>
        <v>-0.10278676881205584</v>
      </c>
      <c r="X811">
        <f t="shared" si="27"/>
        <v>1.0565119842823016E-2</v>
      </c>
    </row>
    <row r="812" spans="2:24" x14ac:dyDescent="0.3">
      <c r="B812">
        <v>1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 s="9">
        <f t="shared" si="26"/>
        <v>0.10312193672986181</v>
      </c>
      <c r="X812">
        <f t="shared" si="27"/>
        <v>1.0634133834917622E-2</v>
      </c>
    </row>
    <row r="813" spans="2:24" x14ac:dyDescent="0.3"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s="9">
        <f t="shared" si="26"/>
        <v>0.41426724565958639</v>
      </c>
      <c r="X813">
        <f t="shared" si="27"/>
        <v>0.17161735082638011</v>
      </c>
    </row>
    <row r="814" spans="2:24" x14ac:dyDescent="0.3"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s="9">
        <f t="shared" si="26"/>
        <v>0.36901676812113277</v>
      </c>
      <c r="X814">
        <f t="shared" si="27"/>
        <v>0.13617337515456587</v>
      </c>
    </row>
    <row r="815" spans="2:24" x14ac:dyDescent="0.3"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 s="9">
        <f t="shared" si="26"/>
        <v>0.4430406560901653</v>
      </c>
      <c r="X815">
        <f t="shared" si="27"/>
        <v>0.19628502294880412</v>
      </c>
    </row>
    <row r="816" spans="2:24" x14ac:dyDescent="0.3"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 s="9">
        <f t="shared" si="26"/>
        <v>0.45212519278221314</v>
      </c>
      <c r="X816">
        <f t="shared" si="27"/>
        <v>0.20441718994835339</v>
      </c>
    </row>
    <row r="817" spans="2:24" x14ac:dyDescent="0.3"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s="9">
        <f t="shared" si="26"/>
        <v>0.38188404030197637</v>
      </c>
      <c r="X817">
        <f t="shared" si="27"/>
        <v>0.14583542023736151</v>
      </c>
    </row>
    <row r="818" spans="2:24" x14ac:dyDescent="0.3"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s="9">
        <f t="shared" si="26"/>
        <v>-0.28560619609480697</v>
      </c>
      <c r="X818">
        <f t="shared" si="27"/>
        <v>8.157089924774534E-2</v>
      </c>
    </row>
    <row r="819" spans="2:24" x14ac:dyDescent="0.3"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 s="9">
        <f t="shared" si="26"/>
        <v>0.14837241426831543</v>
      </c>
      <c r="X819">
        <f t="shared" si="27"/>
        <v>2.2014373315808612E-2</v>
      </c>
    </row>
    <row r="820" spans="2:24" x14ac:dyDescent="0.3"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 s="9">
        <f t="shared" si="26"/>
        <v>0.39949558635864629</v>
      </c>
      <c r="X820">
        <f t="shared" si="27"/>
        <v>0.15959672352003862</v>
      </c>
    </row>
    <row r="821" spans="2:24" x14ac:dyDescent="0.3"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 s="9">
        <f t="shared" si="26"/>
        <v>0.20838554858011604</v>
      </c>
      <c r="X821">
        <f t="shared" si="27"/>
        <v>4.34245368570359E-2</v>
      </c>
    </row>
    <row r="822" spans="2:24" x14ac:dyDescent="0.3"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s="9">
        <f t="shared" si="26"/>
        <v>0.43925792060136953</v>
      </c>
      <c r="X822">
        <f t="shared" si="27"/>
        <v>0.19294752081103905</v>
      </c>
    </row>
    <row r="823" spans="2:24" x14ac:dyDescent="0.3"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s="9">
        <f t="shared" si="26"/>
        <v>0.53510047753971735</v>
      </c>
      <c r="X823">
        <f t="shared" si="27"/>
        <v>0.28633252106323354</v>
      </c>
    </row>
    <row r="824" spans="2:24" x14ac:dyDescent="0.3"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s="9">
        <f t="shared" si="26"/>
        <v>0.38188404030197637</v>
      </c>
      <c r="X824">
        <f t="shared" si="27"/>
        <v>0.14583542023736151</v>
      </c>
    </row>
    <row r="825" spans="2:24" x14ac:dyDescent="0.3"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 s="9">
        <f t="shared" si="26"/>
        <v>0.36901676812113277</v>
      </c>
      <c r="X825">
        <f t="shared" si="27"/>
        <v>0.13617337515456587</v>
      </c>
    </row>
    <row r="826" spans="2:24" x14ac:dyDescent="0.3"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s="9">
        <f t="shared" si="26"/>
        <v>0.53510047753971735</v>
      </c>
      <c r="X826">
        <f t="shared" si="27"/>
        <v>0.28633252106323354</v>
      </c>
    </row>
    <row r="827" spans="2:24" x14ac:dyDescent="0.3"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 s="9">
        <f t="shared" si="26"/>
        <v>0.17336308921009858</v>
      </c>
      <c r="X827">
        <f t="shared" si="27"/>
        <v>3.0054760700468596E-2</v>
      </c>
    </row>
    <row r="828" spans="2:24" x14ac:dyDescent="0.3"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 s="9">
        <f t="shared" si="26"/>
        <v>0.55709090947066098</v>
      </c>
      <c r="X828">
        <f t="shared" si="27"/>
        <v>0.31035028141484816</v>
      </c>
    </row>
    <row r="829" spans="2:24" x14ac:dyDescent="0.3"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 s="9">
        <f t="shared" si="26"/>
        <v>0.45212519278221314</v>
      </c>
      <c r="X829">
        <f t="shared" si="27"/>
        <v>0.20441718994835339</v>
      </c>
    </row>
    <row r="830" spans="2:24" x14ac:dyDescent="0.3"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s="9">
        <f t="shared" si="26"/>
        <v>0.39900051593592123</v>
      </c>
      <c r="X830">
        <f t="shared" si="27"/>
        <v>0.15920141171713134</v>
      </c>
    </row>
    <row r="831" spans="2:24" x14ac:dyDescent="0.3">
      <c r="B831">
        <v>0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s="9">
        <f t="shared" si="26"/>
        <v>0.18623036139094218</v>
      </c>
      <c r="X831">
        <f t="shared" si="27"/>
        <v>3.468174750380093E-2</v>
      </c>
    </row>
    <row r="832" spans="2:24" x14ac:dyDescent="0.3">
      <c r="B832">
        <v>1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s="9">
        <f t="shared" si="26"/>
        <v>-0.10321917735417108</v>
      </c>
      <c r="X832">
        <f t="shared" si="27"/>
        <v>1.0654198573671824E-2</v>
      </c>
    </row>
    <row r="833" spans="2:24" x14ac:dyDescent="0.3"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 s="9">
        <f t="shared" si="26"/>
        <v>0.45212519278221314</v>
      </c>
      <c r="X833">
        <f t="shared" si="27"/>
        <v>0.20441718994835339</v>
      </c>
    </row>
    <row r="834" spans="2:24" x14ac:dyDescent="0.3"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 s="9">
        <f t="shared" si="26"/>
        <v>0.43925792060136953</v>
      </c>
      <c r="X834">
        <f t="shared" si="27"/>
        <v>0.19294752081103905</v>
      </c>
    </row>
    <row r="835" spans="2:24" x14ac:dyDescent="0.3"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 s="9">
        <f t="shared" si="26"/>
        <v>0.36901676812113277</v>
      </c>
      <c r="X835">
        <f t="shared" si="27"/>
        <v>0.13617337515456587</v>
      </c>
    </row>
    <row r="836" spans="2:24" x14ac:dyDescent="0.3"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 s="9">
        <f t="shared" si="26"/>
        <v>0.11598920891070541</v>
      </c>
      <c r="X836">
        <f t="shared" si="27"/>
        <v>1.3453496583731264E-2</v>
      </c>
    </row>
    <row r="837" spans="2:24" x14ac:dyDescent="0.3"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s="9">
        <f t="shared" si="26"/>
        <v>0.45212519278221314</v>
      </c>
      <c r="X837">
        <f t="shared" si="27"/>
        <v>0.20441718994835339</v>
      </c>
    </row>
    <row r="838" spans="2:24" x14ac:dyDescent="0.3"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s="9">
        <f t="shared" si="26"/>
        <v>0.24578407869818028</v>
      </c>
      <c r="X838">
        <f t="shared" si="27"/>
        <v>6.0409813341513276E-2</v>
      </c>
    </row>
    <row r="839" spans="2:24" x14ac:dyDescent="0.3"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s="9">
        <f t="shared" si="26"/>
        <v>-3.0365779323974107E-2</v>
      </c>
      <c r="X839">
        <f t="shared" si="27"/>
        <v>9.2208055395229336E-4</v>
      </c>
    </row>
    <row r="840" spans="2:24" x14ac:dyDescent="0.3"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 s="9">
        <f t="shared" si="26"/>
        <v>0.29472884898336033</v>
      </c>
      <c r="X840">
        <f t="shared" si="27"/>
        <v>8.6865094423056413E-2</v>
      </c>
    </row>
    <row r="841" spans="2:24" x14ac:dyDescent="0.3">
      <c r="B841">
        <v>1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s="9">
        <f t="shared" ref="W841:W904" si="28">SUMPRODUCT($B841:$U841,$B$2:$U$2)</f>
        <v>-0.13326558704956937</v>
      </c>
      <c r="X841">
        <f t="shared" ref="X841:X904" si="29">(V841-W841)^2</f>
        <v>1.7759716691666351E-2</v>
      </c>
    </row>
    <row r="842" spans="2:24" x14ac:dyDescent="0.3"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 s="9">
        <f t="shared" si="28"/>
        <v>0.29968446438595986</v>
      </c>
      <c r="X842">
        <f t="shared" si="29"/>
        <v>8.981077819429964E-2</v>
      </c>
    </row>
    <row r="843" spans="2:24" x14ac:dyDescent="0.3"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 s="9">
        <f t="shared" si="28"/>
        <v>0.36901676812113277</v>
      </c>
      <c r="X843">
        <f t="shared" si="29"/>
        <v>0.13617337515456587</v>
      </c>
    </row>
    <row r="844" spans="2:24" x14ac:dyDescent="0.3"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 s="9">
        <f t="shared" si="28"/>
        <v>0.13262924434170162</v>
      </c>
      <c r="X844">
        <f t="shared" si="29"/>
        <v>1.759051645465079E-2</v>
      </c>
    </row>
    <row r="845" spans="2:24" x14ac:dyDescent="0.3">
      <c r="B845">
        <v>0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 s="9">
        <f t="shared" si="28"/>
        <v>0.41061650312624798</v>
      </c>
      <c r="X845">
        <f t="shared" si="29"/>
        <v>0.16860591263962801</v>
      </c>
    </row>
    <row r="846" spans="2:24" x14ac:dyDescent="0.3">
      <c r="B846">
        <v>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 s="9">
        <f t="shared" si="28"/>
        <v>0.35521311723692567</v>
      </c>
      <c r="X846">
        <f t="shared" si="29"/>
        <v>0.12617635865717389</v>
      </c>
    </row>
    <row r="847" spans="2:24" x14ac:dyDescent="0.3"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 s="9">
        <f t="shared" si="28"/>
        <v>0.39949558635864629</v>
      </c>
      <c r="X847">
        <f t="shared" si="29"/>
        <v>0.15959672352003862</v>
      </c>
    </row>
    <row r="848" spans="2:24" x14ac:dyDescent="0.3"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 s="9">
        <f t="shared" si="28"/>
        <v>0.20287039682193839</v>
      </c>
      <c r="X848">
        <f t="shared" si="29"/>
        <v>4.1156397906690748E-2</v>
      </c>
    </row>
    <row r="849" spans="2:24" x14ac:dyDescent="0.3"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s="9">
        <f t="shared" si="28"/>
        <v>0.36901676812113277</v>
      </c>
      <c r="X849">
        <f t="shared" si="29"/>
        <v>0.13617337515456587</v>
      </c>
    </row>
    <row r="850" spans="2:24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s="9">
        <f t="shared" si="28"/>
        <v>0.45988162922523335</v>
      </c>
      <c r="X850">
        <f t="shared" si="29"/>
        <v>0.211491112898855</v>
      </c>
    </row>
    <row r="851" spans="2:24" x14ac:dyDescent="0.3"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 s="9">
        <f t="shared" si="28"/>
        <v>0.38188404030197637</v>
      </c>
      <c r="X851">
        <f t="shared" si="29"/>
        <v>0.14583542023736151</v>
      </c>
    </row>
    <row r="852" spans="2:24" x14ac:dyDescent="0.3"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s="9">
        <f t="shared" si="28"/>
        <v>-0.12039831486872576</v>
      </c>
      <c r="X852">
        <f t="shared" si="29"/>
        <v>1.4495754223228831E-2</v>
      </c>
    </row>
    <row r="853" spans="2:24" x14ac:dyDescent="0.3"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s="9">
        <f t="shared" si="28"/>
        <v>0.36901676812113277</v>
      </c>
      <c r="X853">
        <f t="shared" si="29"/>
        <v>0.13617337515456587</v>
      </c>
    </row>
    <row r="854" spans="2:24" x14ac:dyDescent="0.3"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 s="9">
        <f t="shared" si="28"/>
        <v>7.6386352855202122E-2</v>
      </c>
      <c r="X854">
        <f t="shared" si="29"/>
        <v>5.8348749025194458E-3</v>
      </c>
    </row>
    <row r="855" spans="2:24" x14ac:dyDescent="0.3"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s="9">
        <f t="shared" si="28"/>
        <v>5.8341325203929206E-2</v>
      </c>
      <c r="X855">
        <f t="shared" si="29"/>
        <v>3.4037102265506254E-3</v>
      </c>
    </row>
    <row r="856" spans="2:24" x14ac:dyDescent="0.3"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 s="9">
        <f t="shared" si="28"/>
        <v>0.18623036139094218</v>
      </c>
      <c r="X856">
        <f t="shared" si="29"/>
        <v>3.468174750380093E-2</v>
      </c>
    </row>
    <row r="857" spans="2:24" x14ac:dyDescent="0.3"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 s="9">
        <f t="shared" si="28"/>
        <v>0.14549651652254522</v>
      </c>
      <c r="X857">
        <f t="shared" si="29"/>
        <v>2.1169236320195274E-2</v>
      </c>
    </row>
    <row r="858" spans="2:24" x14ac:dyDescent="0.3"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 s="9">
        <f t="shared" si="28"/>
        <v>0.36901676812113277</v>
      </c>
      <c r="X858">
        <f t="shared" si="29"/>
        <v>0.13617337515456587</v>
      </c>
    </row>
    <row r="859" spans="2:24" x14ac:dyDescent="0.3"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 s="9">
        <f t="shared" si="28"/>
        <v>0.84259504393610352</v>
      </c>
      <c r="X859">
        <f t="shared" si="29"/>
        <v>0.70996640806568423</v>
      </c>
    </row>
    <row r="860" spans="2:24" x14ac:dyDescent="0.3"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 s="9">
        <f t="shared" si="28"/>
        <v>0.22448769650312356</v>
      </c>
      <c r="X860">
        <f t="shared" si="29"/>
        <v>5.039472588127851E-2</v>
      </c>
    </row>
    <row r="861" spans="2:24" x14ac:dyDescent="0.3"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s="9">
        <f t="shared" si="28"/>
        <v>0.45212519278221314</v>
      </c>
      <c r="X861">
        <f t="shared" si="29"/>
        <v>0.20441718994835339</v>
      </c>
    </row>
    <row r="862" spans="2:24" x14ac:dyDescent="0.3"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 s="9">
        <f t="shared" si="28"/>
        <v>0.60216941615840003</v>
      </c>
      <c r="X862">
        <f t="shared" si="29"/>
        <v>0.36260800575654833</v>
      </c>
    </row>
    <row r="863" spans="2:24" x14ac:dyDescent="0.3"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 s="9">
        <f t="shared" si="28"/>
        <v>0.51911499071866607</v>
      </c>
      <c r="X863">
        <f t="shared" si="29"/>
        <v>0.26948037358884075</v>
      </c>
    </row>
    <row r="864" spans="2:24" x14ac:dyDescent="0.3"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s="9">
        <f t="shared" si="28"/>
        <v>0.38188404030197637</v>
      </c>
      <c r="X864">
        <f t="shared" si="29"/>
        <v>0.14583542023736151</v>
      </c>
    </row>
    <row r="865" spans="2:24" x14ac:dyDescent="0.3"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s="9">
        <f t="shared" si="28"/>
        <v>1.8146582419090729E-2</v>
      </c>
      <c r="X865">
        <f t="shared" si="29"/>
        <v>3.292984534928527E-4</v>
      </c>
    </row>
    <row r="866" spans="2:24" x14ac:dyDescent="0.3">
      <c r="B866">
        <v>0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 s="9">
        <f t="shared" si="28"/>
        <v>0.66857910752399019</v>
      </c>
      <c r="X866">
        <f t="shared" si="29"/>
        <v>0.44699802301757524</v>
      </c>
    </row>
    <row r="867" spans="2:24" x14ac:dyDescent="0.3"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 s="9">
        <f t="shared" si="28"/>
        <v>0.22448769650312356</v>
      </c>
      <c r="X867">
        <f t="shared" si="29"/>
        <v>5.039472588127851E-2</v>
      </c>
    </row>
    <row r="868" spans="2:24" x14ac:dyDescent="0.3">
      <c r="B868">
        <v>1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s="9">
        <f t="shared" si="28"/>
        <v>-9.0351905173327474E-2</v>
      </c>
      <c r="X868">
        <f t="shared" si="29"/>
        <v>8.1634667684499593E-3</v>
      </c>
    </row>
    <row r="869" spans="2:24" x14ac:dyDescent="0.3"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 s="9">
        <f t="shared" si="28"/>
        <v>0.61913745421812583</v>
      </c>
      <c r="X869">
        <f t="shared" si="29"/>
        <v>0.38333118721570186</v>
      </c>
    </row>
    <row r="870" spans="2:24" x14ac:dyDescent="0.3"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s="9">
        <f t="shared" si="28"/>
        <v>1.8146582419090729E-2</v>
      </c>
      <c r="X870">
        <f t="shared" si="29"/>
        <v>3.292984534928527E-4</v>
      </c>
    </row>
    <row r="871" spans="2:24" x14ac:dyDescent="0.3"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s="9">
        <f t="shared" si="28"/>
        <v>0.17554292621794351</v>
      </c>
      <c r="X871">
        <f t="shared" si="29"/>
        <v>3.0815318945158359E-2</v>
      </c>
    </row>
    <row r="872" spans="2:24" x14ac:dyDescent="0.3"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 s="9">
        <f t="shared" si="28"/>
        <v>0.36901676812113277</v>
      </c>
      <c r="X872">
        <f t="shared" si="29"/>
        <v>0.13617337515456587</v>
      </c>
    </row>
    <row r="873" spans="2:24" x14ac:dyDescent="0.3"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s="9">
        <f t="shared" si="28"/>
        <v>0.36901676812113277</v>
      </c>
      <c r="X873">
        <f t="shared" si="29"/>
        <v>0.13617337515456587</v>
      </c>
    </row>
    <row r="874" spans="2:24" x14ac:dyDescent="0.3"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s="9">
        <f t="shared" si="28"/>
        <v>7.5520462718483894E-2</v>
      </c>
      <c r="X874">
        <f t="shared" si="29"/>
        <v>5.7033402892139162E-3</v>
      </c>
    </row>
    <row r="875" spans="2:24" x14ac:dyDescent="0.3">
      <c r="B875">
        <v>1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s="9">
        <f t="shared" si="28"/>
        <v>4.8648952977433546E-2</v>
      </c>
      <c r="X875">
        <f t="shared" si="29"/>
        <v>2.3667206258005404E-3</v>
      </c>
    </row>
    <row r="876" spans="2:24" x14ac:dyDescent="0.3"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 s="9">
        <f t="shared" si="28"/>
        <v>0.43925792060136953</v>
      </c>
      <c r="X876">
        <f t="shared" si="29"/>
        <v>0.19294752081103905</v>
      </c>
    </row>
    <row r="877" spans="2:24" x14ac:dyDescent="0.3"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 s="9">
        <f t="shared" si="28"/>
        <v>0.45212519278221314</v>
      </c>
      <c r="X877">
        <f t="shared" si="29"/>
        <v>0.20441718994835339</v>
      </c>
    </row>
    <row r="878" spans="2:24" x14ac:dyDescent="0.3"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 s="9">
        <f t="shared" si="28"/>
        <v>0.31735517011429892</v>
      </c>
      <c r="X878">
        <f t="shared" si="29"/>
        <v>0.10071430399827561</v>
      </c>
    </row>
    <row r="879" spans="2:24" x14ac:dyDescent="0.3"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 s="9">
        <f t="shared" si="28"/>
        <v>0.20602174445545707</v>
      </c>
      <c r="X879">
        <f t="shared" si="29"/>
        <v>4.2444959188469654E-2</v>
      </c>
    </row>
    <row r="880" spans="2:24" x14ac:dyDescent="0.3"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s="9">
        <f t="shared" si="28"/>
        <v>0.24578407869818028</v>
      </c>
      <c r="X880">
        <f t="shared" si="29"/>
        <v>6.0409813341513276E-2</v>
      </c>
    </row>
    <row r="881" spans="2:24" x14ac:dyDescent="0.3">
      <c r="B881">
        <v>1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 s="9">
        <f t="shared" si="28"/>
        <v>-0.13326558704956937</v>
      </c>
      <c r="X881">
        <f t="shared" si="29"/>
        <v>1.7759716691666351E-2</v>
      </c>
    </row>
    <row r="882" spans="2:24" x14ac:dyDescent="0.3"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 s="9">
        <f t="shared" si="28"/>
        <v>0.20287039682193839</v>
      </c>
      <c r="X882">
        <f t="shared" si="29"/>
        <v>4.1156397906690748E-2</v>
      </c>
    </row>
    <row r="883" spans="2:24" x14ac:dyDescent="0.3"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s="9">
        <f t="shared" si="28"/>
        <v>8.8387734899327497E-2</v>
      </c>
      <c r="X883">
        <f t="shared" si="29"/>
        <v>7.812391680633796E-3</v>
      </c>
    </row>
    <row r="884" spans="2:24" x14ac:dyDescent="0.3"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s="9">
        <f t="shared" si="28"/>
        <v>0.85513885956341984</v>
      </c>
      <c r="X884">
        <f t="shared" si="29"/>
        <v>0.73126246913542625</v>
      </c>
    </row>
    <row r="885" spans="2:24" x14ac:dyDescent="0.3"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s="9">
        <f t="shared" si="28"/>
        <v>0.23291680651733668</v>
      </c>
      <c r="X885">
        <f t="shared" si="29"/>
        <v>5.4250238758234447E-2</v>
      </c>
    </row>
    <row r="886" spans="2:24" x14ac:dyDescent="0.3"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s="9">
        <f t="shared" si="28"/>
        <v>0.45212519278221314</v>
      </c>
      <c r="X886">
        <f t="shared" si="29"/>
        <v>0.20441718994835339</v>
      </c>
    </row>
    <row r="887" spans="2:24" x14ac:dyDescent="0.3"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 s="9">
        <f t="shared" si="28"/>
        <v>0.38188404030197637</v>
      </c>
      <c r="X887">
        <f t="shared" si="29"/>
        <v>0.14583542023736151</v>
      </c>
    </row>
    <row r="888" spans="2:24" x14ac:dyDescent="0.3">
      <c r="B888">
        <v>0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s="9">
        <f t="shared" si="28"/>
        <v>0.18623036139094218</v>
      </c>
      <c r="X888">
        <f t="shared" si="29"/>
        <v>3.468174750380093E-2</v>
      </c>
    </row>
    <row r="889" spans="2:24" x14ac:dyDescent="0.3"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 s="9">
        <f t="shared" si="28"/>
        <v>0.20287039682193839</v>
      </c>
      <c r="X889">
        <f t="shared" si="29"/>
        <v>4.1156397906690748E-2</v>
      </c>
    </row>
    <row r="890" spans="2:24" x14ac:dyDescent="0.3">
      <c r="B890">
        <v>0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 s="9">
        <f t="shared" si="28"/>
        <v>0.17336308921009858</v>
      </c>
      <c r="X890">
        <f t="shared" si="29"/>
        <v>3.0054760700468596E-2</v>
      </c>
    </row>
    <row r="891" spans="2:24" x14ac:dyDescent="0.3"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 s="9">
        <f t="shared" si="28"/>
        <v>0.43925792060136953</v>
      </c>
      <c r="X891">
        <f t="shared" si="29"/>
        <v>0.19294752081103905</v>
      </c>
    </row>
    <row r="892" spans="2:24" x14ac:dyDescent="0.3"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 s="9">
        <f t="shared" si="28"/>
        <v>0.43925792060136953</v>
      </c>
      <c r="X892">
        <f t="shared" si="29"/>
        <v>0.19294752081103905</v>
      </c>
    </row>
    <row r="893" spans="2:24" x14ac:dyDescent="0.3"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1</v>
      </c>
      <c r="V893">
        <v>0</v>
      </c>
      <c r="W893" s="9">
        <f t="shared" si="28"/>
        <v>0.34452568206392697</v>
      </c>
      <c r="X893">
        <f t="shared" si="29"/>
        <v>0.11869794560161409</v>
      </c>
    </row>
    <row r="894" spans="2:24" x14ac:dyDescent="0.3"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 s="9">
        <f t="shared" si="28"/>
        <v>0.54796774972056095</v>
      </c>
      <c r="X894">
        <f t="shared" si="29"/>
        <v>0.30026865473381531</v>
      </c>
    </row>
    <row r="895" spans="2:24" x14ac:dyDescent="0.3"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s="9">
        <f t="shared" si="28"/>
        <v>-3.4707172620944693E-3</v>
      </c>
      <c r="X895">
        <f t="shared" si="29"/>
        <v>1.2045878313400529E-5</v>
      </c>
    </row>
    <row r="896" spans="2:24" x14ac:dyDescent="0.3"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 s="9">
        <f t="shared" si="28"/>
        <v>0.55709090947066098</v>
      </c>
      <c r="X896">
        <f t="shared" si="29"/>
        <v>0.31035028141484816</v>
      </c>
    </row>
    <row r="897" spans="2:24" x14ac:dyDescent="0.3"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s="9">
        <f t="shared" si="28"/>
        <v>-3.4707172620944693E-3</v>
      </c>
      <c r="X897">
        <f t="shared" si="29"/>
        <v>1.2045878313400529E-5</v>
      </c>
    </row>
    <row r="898" spans="2:24" x14ac:dyDescent="0.3">
      <c r="B898">
        <v>0</v>
      </c>
      <c r="C898">
        <v>1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 s="9">
        <f t="shared" si="28"/>
        <v>2.8834017592089367E-2</v>
      </c>
      <c r="X898">
        <f t="shared" si="29"/>
        <v>8.3140057050091912E-4</v>
      </c>
    </row>
    <row r="899" spans="2:24" x14ac:dyDescent="0.3">
      <c r="B899">
        <v>0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s="9">
        <f t="shared" si="28"/>
        <v>-0.25649827647252188</v>
      </c>
      <c r="X899">
        <f t="shared" si="29"/>
        <v>6.5791365833374277E-2</v>
      </c>
    </row>
    <row r="900" spans="2:24" x14ac:dyDescent="0.3"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s="9">
        <f t="shared" si="28"/>
        <v>-2.4767099457151165E-2</v>
      </c>
      <c r="X900">
        <f t="shared" si="29"/>
        <v>6.1340921552041757E-4</v>
      </c>
    </row>
    <row r="901" spans="2:24" x14ac:dyDescent="0.3"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s="9">
        <f t="shared" si="28"/>
        <v>0.17597533476005878</v>
      </c>
      <c r="X901">
        <f t="shared" si="29"/>
        <v>3.0967318443914749E-2</v>
      </c>
    </row>
    <row r="902" spans="2:24" x14ac:dyDescent="0.3"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s="9">
        <f t="shared" si="28"/>
        <v>0.24209924255979348</v>
      </c>
      <c r="X902">
        <f t="shared" si="29"/>
        <v>5.8612043248025721E-2</v>
      </c>
    </row>
    <row r="903" spans="2:24" x14ac:dyDescent="0.3"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s="9">
        <f t="shared" si="28"/>
        <v>7.8131261788078665E-2</v>
      </c>
      <c r="X903">
        <f t="shared" si="29"/>
        <v>6.1044940685972817E-3</v>
      </c>
    </row>
    <row r="904" spans="2:24" x14ac:dyDescent="0.3"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 s="9">
        <f t="shared" si="28"/>
        <v>0.38188404030197637</v>
      </c>
      <c r="X904">
        <f t="shared" si="29"/>
        <v>0.14583542023736151</v>
      </c>
    </row>
    <row r="905" spans="2:24" x14ac:dyDescent="0.3"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s="9">
        <f t="shared" ref="W905:W968" si="30">SUMPRODUCT($B905:$U905,$B$2:$U$2)</f>
        <v>0.45212519278221314</v>
      </c>
      <c r="X905">
        <f t="shared" ref="X905:X968" si="31">(V905-W905)^2</f>
        <v>0.20441718994835339</v>
      </c>
    </row>
    <row r="906" spans="2:24" x14ac:dyDescent="0.3"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s="9">
        <f t="shared" si="30"/>
        <v>0.45212519278221314</v>
      </c>
      <c r="X906">
        <f t="shared" si="31"/>
        <v>0.20441718994835339</v>
      </c>
    </row>
    <row r="907" spans="2:24" x14ac:dyDescent="0.3"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0</v>
      </c>
      <c r="W907" s="9">
        <f t="shared" si="30"/>
        <v>0.47017022043348611</v>
      </c>
      <c r="X907">
        <f t="shared" si="31"/>
        <v>0.22106003618247291</v>
      </c>
    </row>
    <row r="908" spans="2:24" x14ac:dyDescent="0.3"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 s="9">
        <f t="shared" si="30"/>
        <v>-0.10278676881205584</v>
      </c>
      <c r="X908">
        <f t="shared" si="31"/>
        <v>1.0565119842823016E-2</v>
      </c>
    </row>
    <row r="909" spans="2:24" x14ac:dyDescent="0.3"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s="9">
        <f t="shared" si="30"/>
        <v>0.10312193672986181</v>
      </c>
      <c r="X909">
        <f t="shared" si="31"/>
        <v>1.0634133834917622E-2</v>
      </c>
    </row>
    <row r="910" spans="2:24" x14ac:dyDescent="0.3"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 s="9">
        <f t="shared" si="30"/>
        <v>0.45212519278221314</v>
      </c>
      <c r="X910">
        <f t="shared" si="31"/>
        <v>0.20441718994835339</v>
      </c>
    </row>
    <row r="911" spans="2:24" x14ac:dyDescent="0.3"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s="9">
        <f t="shared" si="30"/>
        <v>0.45212519278221314</v>
      </c>
      <c r="X911">
        <f t="shared" si="31"/>
        <v>0.20441718994835339</v>
      </c>
    </row>
    <row r="912" spans="2:24" x14ac:dyDescent="0.3">
      <c r="B912">
        <v>1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s="9">
        <f t="shared" si="30"/>
        <v>9.988706098769784E-2</v>
      </c>
      <c r="X912">
        <f t="shared" si="31"/>
        <v>9.9774249527600674E-3</v>
      </c>
    </row>
    <row r="913" spans="2:24" x14ac:dyDescent="0.3">
      <c r="B913">
        <v>1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 s="9">
        <f t="shared" si="30"/>
        <v>0.40770704080310849</v>
      </c>
      <c r="X913">
        <f t="shared" si="31"/>
        <v>0.16622503112042758</v>
      </c>
    </row>
    <row r="914" spans="2:24" x14ac:dyDescent="0.3"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s="9">
        <f t="shared" si="30"/>
        <v>0.14549651652254522</v>
      </c>
      <c r="X914">
        <f t="shared" si="31"/>
        <v>2.1169236320195274E-2</v>
      </c>
    </row>
    <row r="915" spans="2:24" x14ac:dyDescent="0.3"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 s="9">
        <f t="shared" si="30"/>
        <v>0.45212519278221314</v>
      </c>
      <c r="X915">
        <f t="shared" si="31"/>
        <v>0.20441718994835339</v>
      </c>
    </row>
    <row r="916" spans="2:24" x14ac:dyDescent="0.3"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 s="9">
        <f t="shared" si="30"/>
        <v>0.43925792060136953</v>
      </c>
      <c r="X916">
        <f t="shared" si="31"/>
        <v>0.19294752081103905</v>
      </c>
    </row>
    <row r="917" spans="2:24" x14ac:dyDescent="0.3"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 s="9">
        <f t="shared" si="30"/>
        <v>0.36901676812113277</v>
      </c>
      <c r="X917">
        <f t="shared" si="31"/>
        <v>0.13617337515456587</v>
      </c>
    </row>
    <row r="918" spans="2:24" x14ac:dyDescent="0.3"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 s="9">
        <f t="shared" si="30"/>
        <v>0.21162042432227995</v>
      </c>
      <c r="X918">
        <f t="shared" si="31"/>
        <v>4.4783203990341816E-2</v>
      </c>
    </row>
    <row r="919" spans="2:24" x14ac:dyDescent="0.3"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s="9">
        <f t="shared" si="30"/>
        <v>0.20792613157555351</v>
      </c>
      <c r="X919">
        <f t="shared" si="31"/>
        <v>4.3233276191974389E-2</v>
      </c>
    </row>
    <row r="920" spans="2:24" x14ac:dyDescent="0.3">
      <c r="B920">
        <v>0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 s="9">
        <f t="shared" si="30"/>
        <v>0.18623036139094218</v>
      </c>
      <c r="X920">
        <f t="shared" si="31"/>
        <v>3.468174750380093E-2</v>
      </c>
    </row>
    <row r="921" spans="2:24" x14ac:dyDescent="0.3"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 s="9">
        <f t="shared" si="30"/>
        <v>0.13262924434170162</v>
      </c>
      <c r="X921">
        <f t="shared" si="31"/>
        <v>1.759051645465079E-2</v>
      </c>
    </row>
    <row r="922" spans="2:24" x14ac:dyDescent="0.3"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s="9">
        <f t="shared" si="30"/>
        <v>0.19315447227461344</v>
      </c>
      <c r="X922">
        <f t="shared" si="31"/>
        <v>3.730865015968441E-2</v>
      </c>
    </row>
    <row r="923" spans="2:24" x14ac:dyDescent="0.3"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 s="9">
        <f t="shared" si="30"/>
        <v>0.36988265825785105</v>
      </c>
      <c r="X923">
        <f t="shared" si="31"/>
        <v>0.13681318087989422</v>
      </c>
    </row>
    <row r="924" spans="2:24" x14ac:dyDescent="0.3"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 s="9">
        <f t="shared" si="30"/>
        <v>0.36901676812113277</v>
      </c>
      <c r="X924">
        <f t="shared" si="31"/>
        <v>0.13617337515456587</v>
      </c>
    </row>
    <row r="925" spans="2:24" x14ac:dyDescent="0.3"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 s="9">
        <f t="shared" si="30"/>
        <v>0.13262924434170162</v>
      </c>
      <c r="X925">
        <f t="shared" si="31"/>
        <v>1.759051645465079E-2</v>
      </c>
    </row>
    <row r="926" spans="2:24" x14ac:dyDescent="0.3">
      <c r="B926">
        <v>1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 s="9">
        <f t="shared" si="30"/>
        <v>0.10312193672986181</v>
      </c>
      <c r="X926">
        <f t="shared" si="31"/>
        <v>1.0634133834917622E-2</v>
      </c>
    </row>
    <row r="927" spans="2:24" x14ac:dyDescent="0.3"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s="9">
        <f t="shared" si="30"/>
        <v>-4.1407134888147401E-2</v>
      </c>
      <c r="X927">
        <f t="shared" si="31"/>
        <v>1.7145508196452336E-3</v>
      </c>
    </row>
    <row r="928" spans="2:24" x14ac:dyDescent="0.3"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s="9">
        <f t="shared" si="30"/>
        <v>-0.25609888848296725</v>
      </c>
      <c r="X928">
        <f t="shared" si="31"/>
        <v>6.5586640682211289E-2</v>
      </c>
    </row>
    <row r="929" spans="2:24" x14ac:dyDescent="0.3"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s="9">
        <f t="shared" si="30"/>
        <v>0.17554292621794351</v>
      </c>
      <c r="X929">
        <f t="shared" si="31"/>
        <v>3.0815318945158359E-2</v>
      </c>
    </row>
    <row r="930" spans="2:24" x14ac:dyDescent="0.3">
      <c r="B930">
        <v>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s="9">
        <f t="shared" si="30"/>
        <v>0.36901676812113277</v>
      </c>
      <c r="X930">
        <f t="shared" si="31"/>
        <v>0.13617337515456587</v>
      </c>
    </row>
    <row r="931" spans="2:24" x14ac:dyDescent="0.3"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s="9">
        <f t="shared" si="30"/>
        <v>0.24578407869818028</v>
      </c>
      <c r="X931">
        <f t="shared" si="31"/>
        <v>6.0409813341513276E-2</v>
      </c>
    </row>
    <row r="932" spans="2:24" x14ac:dyDescent="0.3"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 s="9">
        <f t="shared" si="30"/>
        <v>0.92053460517367003</v>
      </c>
      <c r="X932">
        <f t="shared" si="31"/>
        <v>0.84738395932224453</v>
      </c>
    </row>
    <row r="933" spans="2:24" x14ac:dyDescent="0.3"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 s="9">
        <f t="shared" si="30"/>
        <v>0.61503668833924363</v>
      </c>
      <c r="X933">
        <f t="shared" si="31"/>
        <v>0.3782701280033039</v>
      </c>
    </row>
    <row r="934" spans="2:24" x14ac:dyDescent="0.3"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s="9">
        <f t="shared" si="30"/>
        <v>-2.4767099457151165E-2</v>
      </c>
      <c r="X934">
        <f t="shared" si="31"/>
        <v>6.1340921552041757E-4</v>
      </c>
    </row>
    <row r="935" spans="2:24" x14ac:dyDescent="0.3"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 s="9">
        <f t="shared" si="30"/>
        <v>0.54883363985727918</v>
      </c>
      <c r="X935">
        <f t="shared" si="31"/>
        <v>0.30121836423898962</v>
      </c>
    </row>
    <row r="936" spans="2:24" x14ac:dyDescent="0.3"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 s="9">
        <f t="shared" si="30"/>
        <v>0.45212519278221314</v>
      </c>
      <c r="X936">
        <f t="shared" si="31"/>
        <v>0.20441718994835339</v>
      </c>
    </row>
    <row r="937" spans="2:24" x14ac:dyDescent="0.3"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s="9">
        <f t="shared" si="30"/>
        <v>7.8131261788078665E-2</v>
      </c>
      <c r="X937">
        <f t="shared" si="31"/>
        <v>6.1044940685972817E-3</v>
      </c>
    </row>
    <row r="938" spans="2:24" x14ac:dyDescent="0.3"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 s="9">
        <f t="shared" si="30"/>
        <v>0.45212519278221314</v>
      </c>
      <c r="X938">
        <f t="shared" si="31"/>
        <v>0.20441718994835339</v>
      </c>
    </row>
    <row r="939" spans="2:24" x14ac:dyDescent="0.3"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s="9">
        <f t="shared" si="30"/>
        <v>-7.2740359116657549E-2</v>
      </c>
      <c r="X939">
        <f t="shared" si="31"/>
        <v>5.2911598444203047E-3</v>
      </c>
    </row>
    <row r="940" spans="2:24" x14ac:dyDescent="0.3"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s="9">
        <f t="shared" si="30"/>
        <v>0.70598507755198947</v>
      </c>
      <c r="X940">
        <f t="shared" si="31"/>
        <v>0.49841492972608858</v>
      </c>
    </row>
    <row r="941" spans="2:24" x14ac:dyDescent="0.3"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s="9">
        <f t="shared" si="30"/>
        <v>0.22968193077517277</v>
      </c>
      <c r="X941">
        <f t="shared" si="31"/>
        <v>5.2753789324611257E-2</v>
      </c>
    </row>
    <row r="942" spans="2:24" x14ac:dyDescent="0.3"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s="9">
        <f t="shared" si="30"/>
        <v>0.45212519278221314</v>
      </c>
      <c r="X942">
        <f t="shared" si="31"/>
        <v>0.20441718994835339</v>
      </c>
    </row>
    <row r="943" spans="2:24" x14ac:dyDescent="0.3">
      <c r="B943">
        <v>0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 s="9">
        <f t="shared" si="30"/>
        <v>0.14837241426831543</v>
      </c>
      <c r="X943">
        <f t="shared" si="31"/>
        <v>2.2014373315808612E-2</v>
      </c>
    </row>
    <row r="944" spans="2:24" x14ac:dyDescent="0.3"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 s="9">
        <f t="shared" si="30"/>
        <v>0.22448769650312356</v>
      </c>
      <c r="X944">
        <f t="shared" si="31"/>
        <v>5.039472588127851E-2</v>
      </c>
    </row>
    <row r="945" spans="2:24" x14ac:dyDescent="0.3"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 s="9">
        <f t="shared" si="30"/>
        <v>0.34079121743718566</v>
      </c>
      <c r="X945">
        <f t="shared" si="31"/>
        <v>0.11613865388231916</v>
      </c>
    </row>
    <row r="946" spans="2:24" x14ac:dyDescent="0.3"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s="9">
        <f t="shared" si="30"/>
        <v>-1.1899827276307562E-2</v>
      </c>
      <c r="X946">
        <f t="shared" si="31"/>
        <v>1.4160588920595344E-4</v>
      </c>
    </row>
    <row r="947" spans="2:24" x14ac:dyDescent="0.3"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 s="9">
        <f t="shared" si="30"/>
        <v>0.38188404030197637</v>
      </c>
      <c r="X947">
        <f t="shared" si="31"/>
        <v>0.14583542023736151</v>
      </c>
    </row>
    <row r="948" spans="2:24" x14ac:dyDescent="0.3">
      <c r="B948">
        <v>1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 s="9">
        <f t="shared" si="30"/>
        <v>0.10312193672986181</v>
      </c>
      <c r="X948">
        <f t="shared" si="31"/>
        <v>1.0634133834917622E-2</v>
      </c>
    </row>
    <row r="949" spans="2:24" x14ac:dyDescent="0.3"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s="9">
        <f t="shared" si="30"/>
        <v>0.38188404030197637</v>
      </c>
      <c r="X949">
        <f t="shared" si="31"/>
        <v>0.14583542023736151</v>
      </c>
    </row>
    <row r="950" spans="2:24" x14ac:dyDescent="0.3"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s="9">
        <f t="shared" si="30"/>
        <v>0.17554292621794351</v>
      </c>
      <c r="X950">
        <f t="shared" si="31"/>
        <v>3.0815318945158359E-2</v>
      </c>
    </row>
    <row r="951" spans="2:24" x14ac:dyDescent="0.3"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 s="9">
        <f t="shared" si="30"/>
        <v>0.45212519278221314</v>
      </c>
      <c r="X951">
        <f t="shared" si="31"/>
        <v>0.20441718994835339</v>
      </c>
    </row>
    <row r="952" spans="2:24" x14ac:dyDescent="0.3">
      <c r="B952">
        <v>0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s="9">
        <f t="shared" si="30"/>
        <v>2.8834017592089367E-2</v>
      </c>
      <c r="X952">
        <f t="shared" si="31"/>
        <v>8.3140057050091912E-4</v>
      </c>
    </row>
    <row r="953" spans="2:24" x14ac:dyDescent="0.3"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 s="9">
        <f t="shared" si="30"/>
        <v>0.40381181035231017</v>
      </c>
      <c r="X953">
        <f t="shared" si="31"/>
        <v>0.16306397818001012</v>
      </c>
    </row>
    <row r="954" spans="2:24" x14ac:dyDescent="0.3"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s="9">
        <f t="shared" si="30"/>
        <v>0.48176165176866625</v>
      </c>
      <c r="X954">
        <f t="shared" si="31"/>
        <v>0.23209428911487365</v>
      </c>
    </row>
    <row r="955" spans="2:24" x14ac:dyDescent="0.3"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 s="9">
        <f t="shared" si="30"/>
        <v>0.35005466970915239</v>
      </c>
      <c r="X955">
        <f t="shared" si="31"/>
        <v>0.12253827178518377</v>
      </c>
    </row>
    <row r="956" spans="2:24" x14ac:dyDescent="0.3"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 s="9">
        <f t="shared" si="30"/>
        <v>0.21573766900278199</v>
      </c>
      <c r="X956">
        <f t="shared" si="31"/>
        <v>4.6542741826753921E-2</v>
      </c>
    </row>
    <row r="957" spans="2:24" x14ac:dyDescent="0.3"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 s="9">
        <f t="shared" si="30"/>
        <v>0.36901676812113277</v>
      </c>
      <c r="X957">
        <f t="shared" si="31"/>
        <v>0.13617337515456587</v>
      </c>
    </row>
    <row r="958" spans="2:24" x14ac:dyDescent="0.3">
      <c r="B958">
        <v>0</v>
      </c>
      <c r="C958">
        <v>1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s="9">
        <f t="shared" si="30"/>
        <v>-0.19037436867278712</v>
      </c>
      <c r="X958">
        <f t="shared" si="31"/>
        <v>3.624240024756227E-2</v>
      </c>
    </row>
    <row r="959" spans="2:24" x14ac:dyDescent="0.3">
      <c r="B959">
        <v>0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s="9">
        <f t="shared" si="30"/>
        <v>-7.2740359116657549E-2</v>
      </c>
      <c r="X959">
        <f t="shared" si="31"/>
        <v>5.2911598444203047E-3</v>
      </c>
    </row>
    <row r="960" spans="2:24" x14ac:dyDescent="0.3"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 s="9">
        <f t="shared" si="30"/>
        <v>0.38188404030197637</v>
      </c>
      <c r="X960">
        <f t="shared" si="31"/>
        <v>0.14583542023736151</v>
      </c>
    </row>
    <row r="961" spans="2:24" x14ac:dyDescent="0.3"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 s="9">
        <f t="shared" si="30"/>
        <v>0.22448769650312356</v>
      </c>
      <c r="X961">
        <f t="shared" si="31"/>
        <v>5.039472588127851E-2</v>
      </c>
    </row>
    <row r="962" spans="2:24" x14ac:dyDescent="0.3">
      <c r="B962">
        <v>1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 s="9">
        <f t="shared" si="30"/>
        <v>-5.4274407068991004E-2</v>
      </c>
      <c r="X962">
        <f t="shared" si="31"/>
        <v>2.9457112626905405E-3</v>
      </c>
    </row>
    <row r="963" spans="2:24" x14ac:dyDescent="0.3">
      <c r="B963">
        <v>0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 s="9">
        <f t="shared" si="30"/>
        <v>-6.3024434569332599E-2</v>
      </c>
      <c r="X963">
        <f t="shared" si="31"/>
        <v>3.9720793527840857E-3</v>
      </c>
    </row>
    <row r="964" spans="2:24" x14ac:dyDescent="0.3"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s="9">
        <f t="shared" si="30"/>
        <v>-7.3711869742331237E-2</v>
      </c>
      <c r="X964">
        <f t="shared" si="31"/>
        <v>5.4334397409104077E-3</v>
      </c>
    </row>
    <row r="965" spans="2:24" x14ac:dyDescent="0.3"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 s="9">
        <f t="shared" si="30"/>
        <v>5.8341325203929206E-2</v>
      </c>
      <c r="X965">
        <f t="shared" si="31"/>
        <v>3.4037102265506254E-3</v>
      </c>
    </row>
    <row r="966" spans="2:24" x14ac:dyDescent="0.3"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s="9">
        <f t="shared" si="30"/>
        <v>0.39949558635864629</v>
      </c>
      <c r="X966">
        <f t="shared" si="31"/>
        <v>0.15959672352003862</v>
      </c>
    </row>
    <row r="967" spans="2:24" x14ac:dyDescent="0.3"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s="9">
        <f t="shared" si="30"/>
        <v>0.39949558635864629</v>
      </c>
      <c r="X967">
        <f t="shared" si="31"/>
        <v>0.15959672352003862</v>
      </c>
    </row>
    <row r="968" spans="2:24" x14ac:dyDescent="0.3"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s="9">
        <f t="shared" si="30"/>
        <v>0.16267565403709991</v>
      </c>
      <c r="X968">
        <f t="shared" si="31"/>
        <v>2.6463368416398219E-2</v>
      </c>
    </row>
    <row r="969" spans="2:24" x14ac:dyDescent="0.3"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 s="9">
        <f t="shared" ref="W969:W1007" si="32">SUMPRODUCT($B969:$U969,$B$2:$U$2)</f>
        <v>0.41426724565958639</v>
      </c>
      <c r="X969">
        <f t="shared" ref="X969:X1007" si="33">(V969-W969)^2</f>
        <v>0.17161735082638011</v>
      </c>
    </row>
    <row r="970" spans="2:24" x14ac:dyDescent="0.3"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 s="9">
        <f t="shared" si="32"/>
        <v>0.17336308921009858</v>
      </c>
      <c r="X970">
        <f t="shared" si="33"/>
        <v>3.0054760700468596E-2</v>
      </c>
    </row>
    <row r="971" spans="2:24" x14ac:dyDescent="0.3"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 s="9">
        <f t="shared" si="32"/>
        <v>0.41426724565958639</v>
      </c>
      <c r="X971">
        <f t="shared" si="33"/>
        <v>0.17161735082638011</v>
      </c>
    </row>
    <row r="972" spans="2:24" x14ac:dyDescent="0.3"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 s="9">
        <f t="shared" si="32"/>
        <v>0.29472884898336033</v>
      </c>
      <c r="X972">
        <f t="shared" si="33"/>
        <v>8.6865094423056413E-2</v>
      </c>
    </row>
    <row r="973" spans="2:24" x14ac:dyDescent="0.3"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 s="9">
        <f t="shared" si="32"/>
        <v>0.36901676812113277</v>
      </c>
      <c r="X973">
        <f t="shared" si="33"/>
        <v>0.13617337515456587</v>
      </c>
    </row>
    <row r="974" spans="2:24" x14ac:dyDescent="0.3"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 s="9">
        <f t="shared" si="32"/>
        <v>0.39949558635864629</v>
      </c>
      <c r="X974">
        <f t="shared" si="33"/>
        <v>0.15959672352003862</v>
      </c>
    </row>
    <row r="975" spans="2:24" x14ac:dyDescent="0.3">
      <c r="B975">
        <v>0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s="9">
        <f t="shared" si="32"/>
        <v>-0.17750709649194352</v>
      </c>
      <c r="X975">
        <f t="shared" si="33"/>
        <v>3.1508769305000149E-2</v>
      </c>
    </row>
    <row r="976" spans="2:24" x14ac:dyDescent="0.3"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s="9">
        <f t="shared" si="32"/>
        <v>0.14549651652254522</v>
      </c>
      <c r="X976">
        <f t="shared" si="33"/>
        <v>2.1169236320195274E-2</v>
      </c>
    </row>
    <row r="977" spans="2:24" x14ac:dyDescent="0.3"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s="9">
        <f t="shared" si="32"/>
        <v>-7.3711869742331237E-2</v>
      </c>
      <c r="X977">
        <f t="shared" si="33"/>
        <v>5.4334397409104077E-3</v>
      </c>
    </row>
    <row r="978" spans="2:24" x14ac:dyDescent="0.3"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 s="9">
        <f t="shared" si="32"/>
        <v>0.36595386322968343</v>
      </c>
      <c r="X978">
        <f t="shared" si="33"/>
        <v>0.13392223001272985</v>
      </c>
    </row>
    <row r="979" spans="2:24" x14ac:dyDescent="0.3"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 s="9">
        <f t="shared" si="32"/>
        <v>0.38188404030197637</v>
      </c>
      <c r="X979">
        <f t="shared" si="33"/>
        <v>0.14583542023736151</v>
      </c>
    </row>
    <row r="980" spans="2:24" x14ac:dyDescent="0.3"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 s="9">
        <f t="shared" si="32"/>
        <v>0.60824067644735302</v>
      </c>
      <c r="X980">
        <f t="shared" si="33"/>
        <v>0.36995672048513356</v>
      </c>
    </row>
    <row r="981" spans="2:24" x14ac:dyDescent="0.3"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 s="9">
        <f t="shared" si="32"/>
        <v>0.43925792060136953</v>
      </c>
      <c r="X981">
        <f t="shared" si="33"/>
        <v>0.19294752081103905</v>
      </c>
    </row>
    <row r="982" spans="2:24" x14ac:dyDescent="0.3"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 s="9">
        <f t="shared" si="32"/>
        <v>2.8834017592089367E-2</v>
      </c>
      <c r="X982">
        <f t="shared" si="33"/>
        <v>8.3140057050091912E-4</v>
      </c>
    </row>
    <row r="983" spans="2:24" x14ac:dyDescent="0.3"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s="9">
        <f t="shared" si="32"/>
        <v>0.36901676812113277</v>
      </c>
      <c r="X983">
        <f t="shared" si="33"/>
        <v>0.13617337515456587</v>
      </c>
    </row>
    <row r="984" spans="2:24" x14ac:dyDescent="0.3"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s="9">
        <f t="shared" si="32"/>
        <v>0.23291680651733668</v>
      </c>
      <c r="X984">
        <f t="shared" si="33"/>
        <v>5.4250238758234447E-2</v>
      </c>
    </row>
    <row r="985" spans="2:24" x14ac:dyDescent="0.3"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s="9">
        <f t="shared" si="32"/>
        <v>0.20602174445545707</v>
      </c>
      <c r="X985">
        <f t="shared" si="33"/>
        <v>4.2444959188469654E-2</v>
      </c>
    </row>
    <row r="986" spans="2:24" x14ac:dyDescent="0.3"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 s="9">
        <f t="shared" si="32"/>
        <v>0.39949558635864629</v>
      </c>
      <c r="X986">
        <f t="shared" si="33"/>
        <v>0.15959672352003862</v>
      </c>
    </row>
    <row r="987" spans="2:24" x14ac:dyDescent="0.3"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 s="9">
        <f t="shared" si="32"/>
        <v>0.69983588005216557</v>
      </c>
      <c r="X987">
        <f t="shared" si="33"/>
        <v>0.48977025900838905</v>
      </c>
    </row>
    <row r="988" spans="2:24" x14ac:dyDescent="0.3"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 s="9">
        <f t="shared" si="32"/>
        <v>0.62733206195089775</v>
      </c>
      <c r="X988">
        <f t="shared" si="33"/>
        <v>0.39354551595156501</v>
      </c>
    </row>
    <row r="989" spans="2:24" x14ac:dyDescent="0.3"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s="9">
        <f t="shared" si="32"/>
        <v>-0.28560619609480697</v>
      </c>
      <c r="X989">
        <f t="shared" si="33"/>
        <v>8.157089924774534E-2</v>
      </c>
    </row>
    <row r="990" spans="2:24" x14ac:dyDescent="0.3"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 s="9">
        <f t="shared" si="32"/>
        <v>0.41426724565958639</v>
      </c>
      <c r="X990">
        <f t="shared" si="33"/>
        <v>0.17161735082638011</v>
      </c>
    </row>
    <row r="991" spans="2:24" x14ac:dyDescent="0.3"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 s="9">
        <f t="shared" si="32"/>
        <v>0.64019933413174135</v>
      </c>
      <c r="X991">
        <f t="shared" si="33"/>
        <v>0.40985518742272498</v>
      </c>
    </row>
    <row r="992" spans="2:24" x14ac:dyDescent="0.3"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 s="9">
        <f t="shared" si="32"/>
        <v>0.38188404030197637</v>
      </c>
      <c r="X992">
        <f t="shared" si="33"/>
        <v>0.14583542023736151</v>
      </c>
    </row>
    <row r="993" spans="2:24" x14ac:dyDescent="0.3"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 s="9">
        <f t="shared" si="32"/>
        <v>0.45212519278221314</v>
      </c>
      <c r="X993">
        <f t="shared" si="33"/>
        <v>0.20441718994835339</v>
      </c>
    </row>
    <row r="994" spans="2:24" x14ac:dyDescent="0.3"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s="9">
        <f t="shared" si="32"/>
        <v>0.38188404030197637</v>
      </c>
      <c r="X994">
        <f t="shared" si="33"/>
        <v>0.14583542023736151</v>
      </c>
    </row>
    <row r="995" spans="2:24" x14ac:dyDescent="0.3"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 s="9">
        <f t="shared" si="32"/>
        <v>0.62733206195089775</v>
      </c>
      <c r="X995">
        <f t="shared" si="33"/>
        <v>0.39354551595156501</v>
      </c>
    </row>
    <row r="996" spans="2:24" x14ac:dyDescent="0.3"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s="9">
        <f t="shared" si="32"/>
        <v>0.16267565403709991</v>
      </c>
      <c r="X996">
        <f t="shared" si="33"/>
        <v>2.6463368416398219E-2</v>
      </c>
    </row>
    <row r="997" spans="2:24" x14ac:dyDescent="0.3"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 s="9">
        <f t="shared" si="32"/>
        <v>0.13262924434170162</v>
      </c>
      <c r="X997">
        <f t="shared" si="33"/>
        <v>1.759051645465079E-2</v>
      </c>
    </row>
    <row r="998" spans="2:24" x14ac:dyDescent="0.3"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 s="9">
        <f t="shared" si="32"/>
        <v>0.47794819328334526</v>
      </c>
      <c r="X998">
        <f t="shared" si="33"/>
        <v>0.22843447546281395</v>
      </c>
    </row>
    <row r="999" spans="2:24" x14ac:dyDescent="0.3"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s="9">
        <f t="shared" si="32"/>
        <v>-0.19979706974432154</v>
      </c>
      <c r="X999">
        <f t="shared" si="33"/>
        <v>3.9918869078417289E-2</v>
      </c>
    </row>
    <row r="1000" spans="2:24" x14ac:dyDescent="0.3"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s="9">
        <f t="shared" si="32"/>
        <v>0.63264823439591356</v>
      </c>
      <c r="X1000">
        <f t="shared" si="33"/>
        <v>0.40024378848426678</v>
      </c>
    </row>
    <row r="1001" spans="2:24" x14ac:dyDescent="0.3"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 s="9">
        <f t="shared" si="32"/>
        <v>0.36901676812113277</v>
      </c>
      <c r="X1001">
        <f t="shared" si="33"/>
        <v>0.13617337515456587</v>
      </c>
    </row>
    <row r="1002" spans="2:24" x14ac:dyDescent="0.3"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 s="9">
        <f t="shared" si="32"/>
        <v>0.28449737467330627</v>
      </c>
      <c r="X1002">
        <f t="shared" si="33"/>
        <v>8.0938756196003603E-2</v>
      </c>
    </row>
    <row r="1003" spans="2:24" x14ac:dyDescent="0.3"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s="9">
        <f t="shared" si="32"/>
        <v>0.38188404030197637</v>
      </c>
      <c r="X1003">
        <f t="shared" si="33"/>
        <v>0.14583542023736151</v>
      </c>
    </row>
    <row r="1004" spans="2:24" x14ac:dyDescent="0.3"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 s="9">
        <f t="shared" si="32"/>
        <v>0.45212519278221314</v>
      </c>
      <c r="X1004">
        <f t="shared" si="33"/>
        <v>0.20441718994835339</v>
      </c>
    </row>
    <row r="1005" spans="2:24" x14ac:dyDescent="0.3"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 s="9">
        <f t="shared" si="32"/>
        <v>0.13262924434170162</v>
      </c>
      <c r="X1005">
        <f t="shared" si="33"/>
        <v>1.759051645465079E-2</v>
      </c>
    </row>
    <row r="1006" spans="2:24" x14ac:dyDescent="0.3"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 s="9">
        <f t="shared" si="32"/>
        <v>0.39949558635864629</v>
      </c>
      <c r="X1006">
        <f t="shared" si="33"/>
        <v>0.15959672352003862</v>
      </c>
    </row>
    <row r="1007" spans="2:24" x14ac:dyDescent="0.3"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 s="9">
        <f t="shared" si="32"/>
        <v>0.85229010225539303</v>
      </c>
      <c r="X1007">
        <f t="shared" si="33"/>
        <v>0.72639841840250829</v>
      </c>
    </row>
  </sheetData>
  <conditionalFormatting sqref="B5:U5">
    <cfRule type="cellIs" dxfId="2" priority="1" operator="greaterThan">
      <formula>0.05</formula>
    </cfRule>
    <cfRule type="cellIs" dxfId="1" priority="2" operator="lessThan">
      <formula>0.0500000000000001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H22" workbookViewId="0">
      <selection activeCell="B47" sqref="B47:U47"/>
    </sheetView>
  </sheetViews>
  <sheetFormatPr defaultRowHeight="15.6" x14ac:dyDescent="0.3"/>
  <cols>
    <col min="1" max="1" width="20.09765625" bestFit="1" customWidth="1"/>
    <col min="2" max="2" width="6.3984375" bestFit="1" customWidth="1"/>
    <col min="3" max="3" width="7.19921875" bestFit="1" customWidth="1"/>
    <col min="4" max="5" width="6.3984375" bestFit="1" customWidth="1"/>
    <col min="6" max="6" width="13.796875" bestFit="1" customWidth="1"/>
    <col min="7" max="7" width="12.09765625" bestFit="1" customWidth="1"/>
    <col min="8" max="8" width="16.09765625" bestFit="1" customWidth="1"/>
    <col min="9" max="9" width="9.09765625" bestFit="1" customWidth="1"/>
    <col min="10" max="10" width="16.09765625" bestFit="1" customWidth="1"/>
    <col min="11" max="11" width="12.69921875" bestFit="1" customWidth="1"/>
    <col min="12" max="12" width="10.8984375" bestFit="1" customWidth="1"/>
    <col min="13" max="13" width="9.8984375" bestFit="1" customWidth="1"/>
    <col min="14" max="14" width="9.69921875" bestFit="1" customWidth="1"/>
    <col min="15" max="15" width="20.3984375" bestFit="1" customWidth="1"/>
    <col min="16" max="16" width="9.59765625" bestFit="1" customWidth="1"/>
    <col min="17" max="17" width="16.8984375" bestFit="1" customWidth="1"/>
    <col min="18" max="18" width="19" bestFit="1" customWidth="1"/>
    <col min="19" max="19" width="6.3984375" bestFit="1" customWidth="1"/>
    <col min="20" max="20" width="16.3984375" bestFit="1" customWidth="1"/>
    <col min="21" max="21" width="8.796875" bestFit="1" customWidth="1"/>
  </cols>
  <sheetData>
    <row r="1" spans="1:21" x14ac:dyDescent="0.3">
      <c r="B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</v>
      </c>
      <c r="H1" t="s">
        <v>16</v>
      </c>
      <c r="I1" t="s">
        <v>3</v>
      </c>
      <c r="J1" t="s">
        <v>4</v>
      </c>
      <c r="K1" t="s">
        <v>18</v>
      </c>
      <c r="L1" t="s">
        <v>5</v>
      </c>
      <c r="M1" t="s">
        <v>19</v>
      </c>
      <c r="N1" t="s">
        <v>20</v>
      </c>
      <c r="O1" t="s">
        <v>22</v>
      </c>
      <c r="P1" t="s">
        <v>7</v>
      </c>
      <c r="Q1" t="s">
        <v>6</v>
      </c>
      <c r="R1" t="s">
        <v>21</v>
      </c>
      <c r="S1" t="s">
        <v>17</v>
      </c>
      <c r="T1" t="s">
        <v>8</v>
      </c>
      <c r="U1" t="s">
        <v>28</v>
      </c>
    </row>
    <row r="2" spans="1:21" x14ac:dyDescent="0.3">
      <c r="A2" t="s">
        <v>24</v>
      </c>
      <c r="B2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3">
      <c r="A3" t="s">
        <v>25</v>
      </c>
      <c r="B3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3">
      <c r="A4" t="s">
        <v>26</v>
      </c>
      <c r="B4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3">
      <c r="A5" t="s">
        <v>27</v>
      </c>
      <c r="B5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3">
      <c r="A6" t="s">
        <v>1</v>
      </c>
      <c r="B6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3">
      <c r="A7" t="s">
        <v>2</v>
      </c>
      <c r="B7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3">
      <c r="A8" t="s">
        <v>16</v>
      </c>
      <c r="B8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3">
      <c r="A9" t="s">
        <v>3</v>
      </c>
      <c r="B9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3">
      <c r="A10" t="s">
        <v>4</v>
      </c>
      <c r="B1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3">
      <c r="A11" t="s">
        <v>18</v>
      </c>
      <c r="B11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3">
      <c r="A12" t="s">
        <v>5</v>
      </c>
      <c r="B12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3">
      <c r="A13" t="s">
        <v>19</v>
      </c>
      <c r="B13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3">
      <c r="A14" t="s">
        <v>20</v>
      </c>
      <c r="B14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3">
      <c r="A15" t="s">
        <v>22</v>
      </c>
      <c r="B15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3">
      <c r="A16" t="s">
        <v>7</v>
      </c>
      <c r="B16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3">
      <c r="A17" t="s">
        <v>6</v>
      </c>
      <c r="B17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3">
      <c r="A18" t="s">
        <v>21</v>
      </c>
      <c r="B18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3">
      <c r="A19" t="s">
        <v>17</v>
      </c>
      <c r="B19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3">
      <c r="A20" t="s">
        <v>8</v>
      </c>
      <c r="B2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3">
      <c r="A21" t="s">
        <v>28</v>
      </c>
      <c r="B21">
        <v>401</v>
      </c>
      <c r="C21">
        <v>495</v>
      </c>
      <c r="D21">
        <v>488</v>
      </c>
      <c r="E21">
        <v>420</v>
      </c>
      <c r="F21">
        <v>75</v>
      </c>
      <c r="G21">
        <v>140</v>
      </c>
      <c r="H21">
        <v>141</v>
      </c>
      <c r="I21">
        <v>106</v>
      </c>
      <c r="J21">
        <v>128</v>
      </c>
      <c r="K21">
        <v>18</v>
      </c>
      <c r="L21">
        <v>18</v>
      </c>
      <c r="M21">
        <v>69</v>
      </c>
      <c r="N21">
        <v>30</v>
      </c>
      <c r="O21">
        <v>92</v>
      </c>
      <c r="P21">
        <v>97</v>
      </c>
      <c r="Q21">
        <v>60</v>
      </c>
      <c r="R21">
        <v>130</v>
      </c>
      <c r="S21">
        <v>123</v>
      </c>
      <c r="T21">
        <v>131</v>
      </c>
      <c r="U21">
        <v>1000</v>
      </c>
    </row>
    <row r="24" spans="1:21" x14ac:dyDescent="0.3">
      <c r="B24" t="s">
        <v>24</v>
      </c>
      <c r="C24" t="s">
        <v>25</v>
      </c>
      <c r="D24" t="s">
        <v>26</v>
      </c>
      <c r="E24" t="s">
        <v>27</v>
      </c>
      <c r="F24" t="s">
        <v>1</v>
      </c>
      <c r="G24" t="s">
        <v>2</v>
      </c>
      <c r="H24" t="s">
        <v>16</v>
      </c>
      <c r="I24" t="s">
        <v>3</v>
      </c>
      <c r="J24" t="s">
        <v>4</v>
      </c>
      <c r="K24" t="s">
        <v>18</v>
      </c>
      <c r="L24" t="s">
        <v>5</v>
      </c>
      <c r="M24" t="s">
        <v>19</v>
      </c>
      <c r="N24" t="s">
        <v>20</v>
      </c>
      <c r="O24" t="s">
        <v>22</v>
      </c>
      <c r="P24" t="s">
        <v>7</v>
      </c>
      <c r="Q24" t="s">
        <v>6</v>
      </c>
      <c r="R24" t="s">
        <v>21</v>
      </c>
      <c r="S24" t="s">
        <v>17</v>
      </c>
      <c r="T24" t="s">
        <v>8</v>
      </c>
      <c r="U24" t="s">
        <v>28</v>
      </c>
    </row>
    <row r="25" spans="1:21" x14ac:dyDescent="0.3">
      <c r="A25" t="s">
        <v>24</v>
      </c>
      <c r="B25">
        <f t="array" ref="B25:U44">MINVERSE(B2:U21)</f>
        <v>1.2239617609492466E-2</v>
      </c>
      <c r="C25">
        <v>9.7193652183551939E-3</v>
      </c>
      <c r="D25">
        <v>2.6382316571489742E-4</v>
      </c>
      <c r="E25">
        <v>2.5018222680675572E-4</v>
      </c>
      <c r="F25">
        <v>6.164523416603134E-4</v>
      </c>
      <c r="G25">
        <v>-3.190503771768128E-5</v>
      </c>
      <c r="H25">
        <v>-2.9595636168314984E-4</v>
      </c>
      <c r="I25">
        <v>-1.6451326356528871E-4</v>
      </c>
      <c r="J25">
        <v>-2.9419343851831096E-5</v>
      </c>
      <c r="K25">
        <v>-6.4772515191647867E-4</v>
      </c>
      <c r="L25">
        <v>-1.1226102634216443E-4</v>
      </c>
      <c r="M25">
        <v>2.4393214095428279E-4</v>
      </c>
      <c r="N25">
        <v>-5.4562287018608752E-4</v>
      </c>
      <c r="O25">
        <v>2.1379550984828869E-4</v>
      </c>
      <c r="P25">
        <v>-7.1027281605841569E-4</v>
      </c>
      <c r="Q25">
        <v>-2.9908957610186179E-4</v>
      </c>
      <c r="R25">
        <v>2.110175220666985E-4</v>
      </c>
      <c r="S25">
        <v>6.748558944472729E-5</v>
      </c>
      <c r="T25">
        <v>-2.8287844260961532E-4</v>
      </c>
      <c r="U25">
        <v>-9.8501141349981603E-3</v>
      </c>
    </row>
    <row r="26" spans="1:21" x14ac:dyDescent="0.3">
      <c r="A26" t="s">
        <v>25</v>
      </c>
      <c r="B26">
        <v>9.7193652183551922E-3</v>
      </c>
      <c r="C26">
        <v>1.1759946655347506E-2</v>
      </c>
      <c r="D26">
        <v>3.802289137366099E-4</v>
      </c>
      <c r="E26">
        <v>3.7640552361511141E-4</v>
      </c>
      <c r="F26">
        <v>6.0114369361606286E-4</v>
      </c>
      <c r="G26">
        <v>1.8934464125364798E-4</v>
      </c>
      <c r="H26">
        <v>4.6599158072978642E-5</v>
      </c>
      <c r="I26">
        <v>-9.9620880364004066E-5</v>
      </c>
      <c r="J26">
        <v>-3.070136940972137E-4</v>
      </c>
      <c r="K26">
        <v>-5.3245022222473185E-4</v>
      </c>
      <c r="L26">
        <v>1.9781356377198824E-4</v>
      </c>
      <c r="M26">
        <v>4.6131884497929845E-4</v>
      </c>
      <c r="N26">
        <v>-2.0703763889066263E-4</v>
      </c>
      <c r="O26">
        <v>3.661973045700671E-4</v>
      </c>
      <c r="P26">
        <v>-5.4668130772255927E-4</v>
      </c>
      <c r="Q26">
        <v>-3.6007426467466179E-4</v>
      </c>
      <c r="R26">
        <v>4.1483796121844503E-5</v>
      </c>
      <c r="S26">
        <v>7.4247359930679996E-5</v>
      </c>
      <c r="T26">
        <v>-4.333967860453015E-4</v>
      </c>
      <c r="U26">
        <v>-1.0026992379072206E-2</v>
      </c>
    </row>
    <row r="27" spans="1:21" x14ac:dyDescent="0.3">
      <c r="A27" t="s">
        <v>26</v>
      </c>
      <c r="B27">
        <v>2.6382316571490263E-4</v>
      </c>
      <c r="C27">
        <v>3.8022891373661635E-4</v>
      </c>
      <c r="D27">
        <v>1.3288201895404915E-2</v>
      </c>
      <c r="E27">
        <v>1.1163173823869443E-2</v>
      </c>
      <c r="F27">
        <v>-5.3921333639399055E-4</v>
      </c>
      <c r="G27">
        <v>1.2769951727887466E-3</v>
      </c>
      <c r="H27">
        <v>-4.1389641603761318E-4</v>
      </c>
      <c r="I27">
        <v>3.6955916164385281E-4</v>
      </c>
      <c r="J27">
        <v>1.0814469728272833E-4</v>
      </c>
      <c r="K27">
        <v>-9.2181104112388449E-4</v>
      </c>
      <c r="L27">
        <v>-8.4086879700084004E-4</v>
      </c>
      <c r="M27">
        <v>-4.0213480267151471E-4</v>
      </c>
      <c r="N27">
        <v>3.9365163408502479E-4</v>
      </c>
      <c r="O27">
        <v>8.2408131877544503E-5</v>
      </c>
      <c r="P27">
        <v>-2.9898426383424472E-5</v>
      </c>
      <c r="Q27">
        <v>1.2113439491106975E-3</v>
      </c>
      <c r="R27">
        <v>-9.0256688822742292E-5</v>
      </c>
      <c r="S27">
        <v>-1.6694150364688419E-4</v>
      </c>
      <c r="T27">
        <v>2.1028136455661067E-5</v>
      </c>
      <c r="U27">
        <v>-1.1600360214072399E-2</v>
      </c>
    </row>
    <row r="28" spans="1:21" x14ac:dyDescent="0.3">
      <c r="A28" t="s">
        <v>27</v>
      </c>
      <c r="B28">
        <v>2.5018222680675941E-4</v>
      </c>
      <c r="C28">
        <v>3.7640552361511189E-4</v>
      </c>
      <c r="D28">
        <v>1.1163173823869445E-2</v>
      </c>
      <c r="E28">
        <v>1.355958464632233E-2</v>
      </c>
      <c r="F28">
        <v>-1.5763144805812273E-4</v>
      </c>
      <c r="G28">
        <v>1.1107839858754956E-3</v>
      </c>
      <c r="H28">
        <v>-2.7007494702652776E-4</v>
      </c>
      <c r="I28">
        <v>5.6245745715282085E-4</v>
      </c>
      <c r="J28">
        <v>-5.746568583841253E-5</v>
      </c>
      <c r="K28">
        <v>-9.6691602908059162E-4</v>
      </c>
      <c r="L28">
        <v>4.4990192293470447E-4</v>
      </c>
      <c r="M28">
        <v>3.0452427854497016E-4</v>
      </c>
      <c r="N28">
        <v>-1.2152047180423246E-4</v>
      </c>
      <c r="O28">
        <v>1.085191059718636E-4</v>
      </c>
      <c r="P28">
        <v>-6.3910399167713656E-5</v>
      </c>
      <c r="Q28">
        <v>1.3079661006270085E-3</v>
      </c>
      <c r="R28">
        <v>-1.8502326505452616E-4</v>
      </c>
      <c r="S28">
        <v>-7.0277384079613862E-5</v>
      </c>
      <c r="T28">
        <v>-4.7695530988841299E-5</v>
      </c>
      <c r="U28">
        <v>-1.1638547364165207E-2</v>
      </c>
    </row>
    <row r="29" spans="1:21" x14ac:dyDescent="0.3">
      <c r="A29" t="s">
        <v>1</v>
      </c>
      <c r="B29">
        <v>6.164523416603134E-4</v>
      </c>
      <c r="C29">
        <v>6.0114369361606264E-4</v>
      </c>
      <c r="D29">
        <v>-5.3921333639399217E-4</v>
      </c>
      <c r="E29">
        <v>-1.5763144805812354E-4</v>
      </c>
      <c r="F29">
        <v>1.5630826165678798E-2</v>
      </c>
      <c r="G29">
        <v>1.8343117729388637E-4</v>
      </c>
      <c r="H29">
        <v>4.4390526232107971E-4</v>
      </c>
      <c r="I29">
        <v>-2.5496631593203056E-4</v>
      </c>
      <c r="J29">
        <v>-1.1358394517576821E-3</v>
      </c>
      <c r="K29">
        <v>-1.2704167948203386E-3</v>
      </c>
      <c r="L29">
        <v>-2.1188746095292363E-4</v>
      </c>
      <c r="M29">
        <v>-2.6757831536752905E-4</v>
      </c>
      <c r="N29">
        <v>-1.0542995660391343E-3</v>
      </c>
      <c r="O29">
        <v>1.5120449070158922E-4</v>
      </c>
      <c r="P29">
        <v>1.2175278570131053E-4</v>
      </c>
      <c r="Q29">
        <v>-3.459406267512424E-3</v>
      </c>
      <c r="R29">
        <v>-5.9613255412577259E-4</v>
      </c>
      <c r="S29">
        <v>5.8424388563513632E-4</v>
      </c>
      <c r="T29">
        <v>-4.8438231326573762E-4</v>
      </c>
      <c r="U29">
        <v>-9.7588506374194045E-4</v>
      </c>
    </row>
    <row r="30" spans="1:21" x14ac:dyDescent="0.3">
      <c r="A30" t="s">
        <v>2</v>
      </c>
      <c r="B30">
        <v>-3.1905037717681362E-5</v>
      </c>
      <c r="C30">
        <v>1.8934464125364831E-4</v>
      </c>
      <c r="D30">
        <v>1.2769951727887475E-3</v>
      </c>
      <c r="E30">
        <v>1.110783985875496E-3</v>
      </c>
      <c r="F30">
        <v>1.8343117729388667E-4</v>
      </c>
      <c r="G30">
        <v>8.7618817264989227E-3</v>
      </c>
      <c r="H30">
        <v>-1.5622976333032009E-4</v>
      </c>
      <c r="I30">
        <v>6.7546134073651943E-4</v>
      </c>
      <c r="J30">
        <v>1.0056227802060643E-4</v>
      </c>
      <c r="K30">
        <v>9.5208330214790722E-4</v>
      </c>
      <c r="L30">
        <v>5.5377268342275319E-4</v>
      </c>
      <c r="M30">
        <v>4.8887666980062432E-4</v>
      </c>
      <c r="N30">
        <v>8.9308450793951807E-4</v>
      </c>
      <c r="O30">
        <v>8.4676510336373367E-4</v>
      </c>
      <c r="P30">
        <v>-4.0812139650502055E-4</v>
      </c>
      <c r="Q30">
        <v>2.2334648600742547E-4</v>
      </c>
      <c r="R30">
        <v>3.8540482831221504E-4</v>
      </c>
      <c r="S30">
        <v>-8.8143106353313403E-5</v>
      </c>
      <c r="T30">
        <v>6.1559004178058058E-4</v>
      </c>
      <c r="U30">
        <v>-2.7327470102424165E-3</v>
      </c>
    </row>
    <row r="31" spans="1:21" x14ac:dyDescent="0.3">
      <c r="A31" t="s">
        <v>16</v>
      </c>
      <c r="B31">
        <v>-2.9595636168315001E-4</v>
      </c>
      <c r="C31">
        <v>4.6599158072978744E-5</v>
      </c>
      <c r="D31">
        <v>-4.1389641603761318E-4</v>
      </c>
      <c r="E31">
        <v>-2.7007494702652803E-4</v>
      </c>
      <c r="F31">
        <v>4.4390526232107998E-4</v>
      </c>
      <c r="G31">
        <v>-1.5622976333032004E-4</v>
      </c>
      <c r="H31">
        <v>8.5108103990613661E-3</v>
      </c>
      <c r="I31">
        <v>5.0036619051608514E-4</v>
      </c>
      <c r="J31">
        <v>9.2239668306280849E-5</v>
      </c>
      <c r="K31">
        <v>-7.4112263236598421E-4</v>
      </c>
      <c r="L31">
        <v>-6.8305973376872066E-4</v>
      </c>
      <c r="M31">
        <v>4.3813680739299214E-4</v>
      </c>
      <c r="N31">
        <v>2.1725586117686636E-4</v>
      </c>
      <c r="O31">
        <v>6.269583636947778E-4</v>
      </c>
      <c r="P31">
        <v>-3.516435255105382E-4</v>
      </c>
      <c r="Q31">
        <v>4.9043868945045999E-4</v>
      </c>
      <c r="R31">
        <v>2.550298393326748E-4</v>
      </c>
      <c r="S31">
        <v>-3.9494700355243123E-4</v>
      </c>
      <c r="T31">
        <v>-1.1068195091626671E-4</v>
      </c>
      <c r="U31">
        <v>-8.9945260516077275E-4</v>
      </c>
    </row>
    <row r="32" spans="1:21" x14ac:dyDescent="0.3">
      <c r="A32" t="s">
        <v>3</v>
      </c>
      <c r="B32">
        <v>-1.6451326356528895E-4</v>
      </c>
      <c r="C32">
        <v>-9.9620880364004324E-5</v>
      </c>
      <c r="D32">
        <v>3.695591616438527E-4</v>
      </c>
      <c r="E32">
        <v>5.6245745715282052E-4</v>
      </c>
      <c r="F32">
        <v>-2.549663159320304E-4</v>
      </c>
      <c r="G32">
        <v>6.7546134073651933E-4</v>
      </c>
      <c r="H32">
        <v>5.0036619051608503E-4</v>
      </c>
      <c r="I32">
        <v>1.1083469963612404E-2</v>
      </c>
      <c r="J32">
        <v>-6.2398405555264924E-4</v>
      </c>
      <c r="K32">
        <v>-4.5517509677793998E-4</v>
      </c>
      <c r="L32">
        <v>9.4909594437355197E-4</v>
      </c>
      <c r="M32">
        <v>-3.7521378693300314E-4</v>
      </c>
      <c r="N32">
        <v>-3.6956576500636661E-4</v>
      </c>
      <c r="O32">
        <v>-1.0626059698763962E-4</v>
      </c>
      <c r="P32">
        <v>5.7681434232776405E-4</v>
      </c>
      <c r="Q32">
        <v>-6.1051082485981021E-4</v>
      </c>
      <c r="R32">
        <v>-8.3217235840014382E-4</v>
      </c>
      <c r="S32">
        <v>5.5777485334220487E-4</v>
      </c>
      <c r="T32">
        <v>-6.0317501281406108E-4</v>
      </c>
      <c r="U32">
        <v>-1.4051326438096012E-3</v>
      </c>
    </row>
    <row r="33" spans="1:21" x14ac:dyDescent="0.3">
      <c r="A33" t="s">
        <v>4</v>
      </c>
      <c r="B33">
        <v>-2.9419343851830927E-5</v>
      </c>
      <c r="C33">
        <v>-3.0701369409721381E-4</v>
      </c>
      <c r="D33">
        <v>1.0814469728272985E-4</v>
      </c>
      <c r="E33">
        <v>-5.7465685838411033E-5</v>
      </c>
      <c r="F33">
        <v>-1.1358394517576814E-3</v>
      </c>
      <c r="G33">
        <v>1.0056227802060664E-4</v>
      </c>
      <c r="H33">
        <v>9.2239668306280835E-5</v>
      </c>
      <c r="I33">
        <v>-6.2398405555264902E-4</v>
      </c>
      <c r="J33">
        <v>9.394489201745581E-3</v>
      </c>
      <c r="K33">
        <v>3.7805426505489872E-4</v>
      </c>
      <c r="L33">
        <v>-8.9753702097939705E-4</v>
      </c>
      <c r="M33">
        <v>-1.9250214676348526E-5</v>
      </c>
      <c r="N33">
        <v>-1.8266046921072269E-3</v>
      </c>
      <c r="O33">
        <v>-1.0041375616647653E-3</v>
      </c>
      <c r="P33">
        <v>1.2439308920671649E-4</v>
      </c>
      <c r="Q33">
        <v>5.2245646575042469E-4</v>
      </c>
      <c r="R33">
        <v>-3.4328329418933609E-4</v>
      </c>
      <c r="S33">
        <v>2.940933133992518E-4</v>
      </c>
      <c r="T33">
        <v>-2.1451929603637679E-4</v>
      </c>
      <c r="U33">
        <v>-7.9211933823135393E-4</v>
      </c>
    </row>
    <row r="34" spans="1:21" x14ac:dyDescent="0.3">
      <c r="A34" t="s">
        <v>18</v>
      </c>
      <c r="B34">
        <v>-6.4772515191647878E-4</v>
      </c>
      <c r="C34">
        <v>-5.3245022222473174E-4</v>
      </c>
      <c r="D34">
        <v>-9.2181104112388384E-4</v>
      </c>
      <c r="E34">
        <v>-9.669160290805913E-4</v>
      </c>
      <c r="F34">
        <v>-1.2704167948203388E-3</v>
      </c>
      <c r="G34">
        <v>9.5208330214790766E-4</v>
      </c>
      <c r="H34">
        <v>-7.411226323659841E-4</v>
      </c>
      <c r="I34">
        <v>-4.5517509677793982E-4</v>
      </c>
      <c r="J34">
        <v>3.7805426505489877E-4</v>
      </c>
      <c r="K34">
        <v>5.761291190668115E-2</v>
      </c>
      <c r="L34">
        <v>-1.8598590326122332E-3</v>
      </c>
      <c r="M34">
        <v>-5.0091105002618517E-4</v>
      </c>
      <c r="N34">
        <v>-7.5341052286731253E-4</v>
      </c>
      <c r="O34">
        <v>1.4095374786993724E-3</v>
      </c>
      <c r="P34">
        <v>1.1584388832672264E-3</v>
      </c>
      <c r="Q34">
        <v>5.4627485371816162E-4</v>
      </c>
      <c r="R34">
        <v>-1.3133525163564562E-4</v>
      </c>
      <c r="S34">
        <v>4.5081151763123601E-4</v>
      </c>
      <c r="T34">
        <v>-1.1567238671744324E-3</v>
      </c>
      <c r="U34">
        <v>3.3753697711598588E-4</v>
      </c>
    </row>
    <row r="35" spans="1:21" x14ac:dyDescent="0.3">
      <c r="A35" t="s">
        <v>5</v>
      </c>
      <c r="B35">
        <v>-1.1226102634216428E-4</v>
      </c>
      <c r="C35">
        <v>1.9781356377198824E-4</v>
      </c>
      <c r="D35">
        <v>-8.4086879700084091E-4</v>
      </c>
      <c r="E35">
        <v>4.4990192293470327E-4</v>
      </c>
      <c r="F35">
        <v>-2.1188746095292352E-4</v>
      </c>
      <c r="G35">
        <v>5.5377268342275297E-4</v>
      </c>
      <c r="H35">
        <v>-6.8305973376872066E-4</v>
      </c>
      <c r="I35">
        <v>9.4909594437355208E-4</v>
      </c>
      <c r="J35">
        <v>-8.9753702097939651E-4</v>
      </c>
      <c r="K35">
        <v>-1.8598590326122317E-3</v>
      </c>
      <c r="L35">
        <v>5.7800981099388235E-2</v>
      </c>
      <c r="M35">
        <v>1.4250155822151847E-3</v>
      </c>
      <c r="N35">
        <v>1.2158433823637831E-3</v>
      </c>
      <c r="O35">
        <v>1.1443054970334206E-4</v>
      </c>
      <c r="P35">
        <v>1.0079838764714937E-3</v>
      </c>
      <c r="Q35">
        <v>2.2237596436585632E-4</v>
      </c>
      <c r="R35">
        <v>-1.2342829050613427E-3</v>
      </c>
      <c r="S35">
        <v>4.8430422129316258E-4</v>
      </c>
      <c r="T35">
        <v>-8.097011662814964E-4</v>
      </c>
      <c r="U35">
        <v>-8.38988469340983E-4</v>
      </c>
    </row>
    <row r="36" spans="1:21" x14ac:dyDescent="0.3">
      <c r="A36" t="s">
        <v>19</v>
      </c>
      <c r="B36">
        <v>2.4393214095428271E-4</v>
      </c>
      <c r="C36">
        <v>4.6131884497929807E-4</v>
      </c>
      <c r="D36">
        <v>-4.0213480267151374E-4</v>
      </c>
      <c r="E36">
        <v>3.0452427854497043E-4</v>
      </c>
      <c r="F36">
        <v>-2.6757831536752932E-4</v>
      </c>
      <c r="G36">
        <v>4.8887666980062432E-4</v>
      </c>
      <c r="H36">
        <v>4.3813680739299187E-4</v>
      </c>
      <c r="I36">
        <v>-3.7521378693300281E-4</v>
      </c>
      <c r="J36">
        <v>-1.9250214676348435E-5</v>
      </c>
      <c r="K36">
        <v>-5.0091105002618506E-4</v>
      </c>
      <c r="L36">
        <v>1.4250155822151847E-3</v>
      </c>
      <c r="M36">
        <v>1.6037007839970842E-2</v>
      </c>
      <c r="N36">
        <v>7.7698067772942589E-4</v>
      </c>
      <c r="O36">
        <v>2.921201063421883E-4</v>
      </c>
      <c r="P36">
        <v>-1.6882597679572698E-4</v>
      </c>
      <c r="Q36">
        <v>-7.6325260584465468E-4</v>
      </c>
      <c r="R36">
        <v>3.2915292244595543E-4</v>
      </c>
      <c r="S36">
        <v>4.38334269286172E-4</v>
      </c>
      <c r="T36">
        <v>-9.9179487070028623E-4</v>
      </c>
      <c r="U36">
        <v>-1.4037234746723977E-3</v>
      </c>
    </row>
    <row r="37" spans="1:21" x14ac:dyDescent="0.3">
      <c r="A37" t="s">
        <v>20</v>
      </c>
      <c r="B37">
        <v>-5.4562287018608796E-4</v>
      </c>
      <c r="C37">
        <v>-2.070376388906629E-4</v>
      </c>
      <c r="D37">
        <v>3.9365163408502544E-4</v>
      </c>
      <c r="E37">
        <v>-1.2152047180423225E-4</v>
      </c>
      <c r="F37">
        <v>-1.0542995660391343E-3</v>
      </c>
      <c r="G37">
        <v>8.930845079395184E-4</v>
      </c>
      <c r="H37">
        <v>2.1725586117686625E-4</v>
      </c>
      <c r="I37">
        <v>-3.6956576500636644E-4</v>
      </c>
      <c r="J37">
        <v>-1.8266046921072273E-3</v>
      </c>
      <c r="K37">
        <v>-7.5341052286731285E-4</v>
      </c>
      <c r="L37">
        <v>1.2158433823637837E-3</v>
      </c>
      <c r="M37">
        <v>7.7698067772942611E-4</v>
      </c>
      <c r="N37">
        <v>3.5245430796348738E-2</v>
      </c>
      <c r="O37">
        <v>2.6139055059671185E-4</v>
      </c>
      <c r="P37">
        <v>-1.8691135820526062E-4</v>
      </c>
      <c r="Q37">
        <v>-4.3633213923481156E-4</v>
      </c>
      <c r="R37">
        <v>6.4412302420649166E-4</v>
      </c>
      <c r="S37">
        <v>7.2921348805270159E-4</v>
      </c>
      <c r="T37">
        <v>-8.8495859243701498E-5</v>
      </c>
      <c r="U37">
        <v>-8.842703427803804E-4</v>
      </c>
    </row>
    <row r="38" spans="1:21" x14ac:dyDescent="0.3">
      <c r="A38" t="s">
        <v>22</v>
      </c>
      <c r="B38">
        <v>2.137955098482885E-4</v>
      </c>
      <c r="C38">
        <v>3.6619730457006726E-4</v>
      </c>
      <c r="D38">
        <v>8.2408131877544679E-5</v>
      </c>
      <c r="E38">
        <v>1.085191059718639E-4</v>
      </c>
      <c r="F38">
        <v>1.5120449070158941E-4</v>
      </c>
      <c r="G38">
        <v>8.4676510336373367E-4</v>
      </c>
      <c r="H38">
        <v>6.2695836369477769E-4</v>
      </c>
      <c r="I38">
        <v>-1.0626059698763931E-4</v>
      </c>
      <c r="J38">
        <v>-1.0041375616647648E-3</v>
      </c>
      <c r="K38">
        <v>1.409537478699372E-3</v>
      </c>
      <c r="L38">
        <v>1.1443054970334224E-4</v>
      </c>
      <c r="M38">
        <v>2.921201063421883E-4</v>
      </c>
      <c r="N38">
        <v>2.613905505967119E-4</v>
      </c>
      <c r="O38">
        <v>1.2570223292472728E-2</v>
      </c>
      <c r="P38">
        <v>1.0770110607615396E-3</v>
      </c>
      <c r="Q38">
        <v>-7.2921638964973206E-4</v>
      </c>
      <c r="R38">
        <v>-5.8914476718232363E-4</v>
      </c>
      <c r="S38">
        <v>2.8411098250198083E-4</v>
      </c>
      <c r="T38">
        <v>-5.7964512924410538E-4</v>
      </c>
      <c r="U38">
        <v>-1.5863185874286988E-3</v>
      </c>
    </row>
    <row r="39" spans="1:21" x14ac:dyDescent="0.3">
      <c r="A39" t="s">
        <v>7</v>
      </c>
      <c r="B39">
        <v>-7.1027281605841601E-4</v>
      </c>
      <c r="C39">
        <v>-5.4668130772255971E-4</v>
      </c>
      <c r="D39">
        <v>-2.9898426383424134E-5</v>
      </c>
      <c r="E39">
        <v>-6.3910399167713358E-5</v>
      </c>
      <c r="F39">
        <v>1.2175278570131074E-4</v>
      </c>
      <c r="G39">
        <v>-4.0812139650502061E-4</v>
      </c>
      <c r="H39">
        <v>-3.5164352551053803E-4</v>
      </c>
      <c r="I39">
        <v>5.7681434232776416E-4</v>
      </c>
      <c r="J39">
        <v>1.2439308920671644E-4</v>
      </c>
      <c r="K39">
        <v>1.1584388832672262E-3</v>
      </c>
      <c r="L39">
        <v>1.0079838764714937E-3</v>
      </c>
      <c r="M39">
        <v>-1.6882597679572709E-4</v>
      </c>
      <c r="N39">
        <v>-1.8691135820526051E-4</v>
      </c>
      <c r="O39">
        <v>1.0770110607615394E-3</v>
      </c>
      <c r="P39">
        <v>1.1775260764933519E-2</v>
      </c>
      <c r="Q39">
        <v>-1.0986346535628194E-4</v>
      </c>
      <c r="R39">
        <v>2.6344984089102951E-4</v>
      </c>
      <c r="S39">
        <v>-5.6407834103524342E-4</v>
      </c>
      <c r="T39">
        <v>-4.032709084659712E-5</v>
      </c>
      <c r="U39">
        <v>-5.9863469060253448E-4</v>
      </c>
    </row>
    <row r="40" spans="1:21" x14ac:dyDescent="0.3">
      <c r="A40" t="s">
        <v>6</v>
      </c>
      <c r="B40">
        <v>-2.9908957610186136E-4</v>
      </c>
      <c r="C40">
        <v>-3.6007426467466082E-4</v>
      </c>
      <c r="D40">
        <v>1.2113439491106975E-3</v>
      </c>
      <c r="E40">
        <v>1.3079661006270081E-3</v>
      </c>
      <c r="F40">
        <v>-3.4594062675124223E-3</v>
      </c>
      <c r="G40">
        <v>2.2334648600742544E-4</v>
      </c>
      <c r="H40">
        <v>4.9043868945045999E-4</v>
      </c>
      <c r="I40">
        <v>-6.1051082485981032E-4</v>
      </c>
      <c r="J40">
        <v>5.2245646575042458E-4</v>
      </c>
      <c r="K40">
        <v>5.4627485371816172E-4</v>
      </c>
      <c r="L40">
        <v>2.2237596436585646E-4</v>
      </c>
      <c r="M40">
        <v>-7.6325260584465511E-4</v>
      </c>
      <c r="N40">
        <v>-4.3633213923481145E-4</v>
      </c>
      <c r="O40">
        <v>-7.2921638964973206E-4</v>
      </c>
      <c r="P40">
        <v>-1.0986346535628201E-4</v>
      </c>
      <c r="Q40">
        <v>1.9251445408437914E-2</v>
      </c>
      <c r="R40">
        <v>-4.5695432200619246E-4</v>
      </c>
      <c r="S40">
        <v>4.5229233447550006E-4</v>
      </c>
      <c r="T40">
        <v>-1.3014782986541893E-3</v>
      </c>
      <c r="U40">
        <v>-1.5365927211897072E-3</v>
      </c>
    </row>
    <row r="41" spans="1:21" x14ac:dyDescent="0.3">
      <c r="A41" t="s">
        <v>21</v>
      </c>
      <c r="B41">
        <v>2.1101752206669841E-4</v>
      </c>
      <c r="C41">
        <v>4.1483796121844693E-5</v>
      </c>
      <c r="D41">
        <v>-9.0256688822740774E-5</v>
      </c>
      <c r="E41">
        <v>-1.8502326505452507E-4</v>
      </c>
      <c r="F41">
        <v>-5.9613255412577248E-4</v>
      </c>
      <c r="G41">
        <v>3.8540482831221526E-4</v>
      </c>
      <c r="H41">
        <v>2.5502983933267458E-4</v>
      </c>
      <c r="I41">
        <v>-8.3217235840014328E-4</v>
      </c>
      <c r="J41">
        <v>-3.4328329418933609E-4</v>
      </c>
      <c r="K41">
        <v>-1.3133525163564546E-4</v>
      </c>
      <c r="L41">
        <v>-1.2342829050613425E-3</v>
      </c>
      <c r="M41">
        <v>3.2915292244595532E-4</v>
      </c>
      <c r="N41">
        <v>6.4412302420649155E-4</v>
      </c>
      <c r="O41">
        <v>-5.8914476718232352E-4</v>
      </c>
      <c r="P41">
        <v>2.6344984089102919E-4</v>
      </c>
      <c r="Q41">
        <v>-4.569543220061923E-4</v>
      </c>
      <c r="R41">
        <v>9.31971362312458E-3</v>
      </c>
      <c r="S41">
        <v>1.1491980378830215E-3</v>
      </c>
      <c r="T41">
        <v>-1.0947998073131982E-4</v>
      </c>
      <c r="U41">
        <v>-1.1964153044739039E-3</v>
      </c>
    </row>
    <row r="42" spans="1:21" x14ac:dyDescent="0.3">
      <c r="A42" t="s">
        <v>17</v>
      </c>
      <c r="B42">
        <v>6.7485589444727791E-5</v>
      </c>
      <c r="C42">
        <v>7.4247359930680064E-5</v>
      </c>
      <c r="D42">
        <v>-1.6694150364688357E-4</v>
      </c>
      <c r="E42">
        <v>-7.0277384079613469E-5</v>
      </c>
      <c r="F42">
        <v>5.8424388563513632E-4</v>
      </c>
      <c r="G42">
        <v>-8.8143106353313322E-5</v>
      </c>
      <c r="H42">
        <v>-3.9494700355243134E-4</v>
      </c>
      <c r="I42">
        <v>5.577748533422052E-4</v>
      </c>
      <c r="J42">
        <v>2.9409331339925175E-4</v>
      </c>
      <c r="K42">
        <v>4.5081151763123601E-4</v>
      </c>
      <c r="L42">
        <v>4.843042212931622E-4</v>
      </c>
      <c r="M42">
        <v>4.3833426928617205E-4</v>
      </c>
      <c r="N42">
        <v>7.292134880527017E-4</v>
      </c>
      <c r="O42">
        <v>2.8411098250198078E-4</v>
      </c>
      <c r="P42">
        <v>-5.6407834103524375E-4</v>
      </c>
      <c r="Q42">
        <v>4.5229233447550006E-4</v>
      </c>
      <c r="R42">
        <v>1.1491980378830215E-3</v>
      </c>
      <c r="S42">
        <v>9.7097367076624599E-3</v>
      </c>
      <c r="T42">
        <v>2.3973545040320362E-4</v>
      </c>
      <c r="U42">
        <v>-1.4680014249129174E-3</v>
      </c>
    </row>
    <row r="43" spans="1:21" x14ac:dyDescent="0.3">
      <c r="A43" t="s">
        <v>8</v>
      </c>
      <c r="B43">
        <v>-2.8287844260961532E-4</v>
      </c>
      <c r="C43">
        <v>-4.3339678604530156E-4</v>
      </c>
      <c r="D43">
        <v>2.1028136455662334E-5</v>
      </c>
      <c r="E43">
        <v>-4.7695530988840154E-5</v>
      </c>
      <c r="F43">
        <v>-4.8438231326573768E-4</v>
      </c>
      <c r="G43">
        <v>6.1559004178058101E-4</v>
      </c>
      <c r="H43">
        <v>-1.106819509162667E-4</v>
      </c>
      <c r="I43">
        <v>-6.0317501281406086E-4</v>
      </c>
      <c r="J43">
        <v>-2.1451929603637677E-4</v>
      </c>
      <c r="K43">
        <v>-1.1567238671744331E-3</v>
      </c>
      <c r="L43">
        <v>-8.0970116628149662E-4</v>
      </c>
      <c r="M43">
        <v>-9.9179487070028601E-4</v>
      </c>
      <c r="N43">
        <v>-8.8495859243701498E-5</v>
      </c>
      <c r="O43">
        <v>-5.7964512924410527E-4</v>
      </c>
      <c r="P43">
        <v>-4.03270908465971E-5</v>
      </c>
      <c r="Q43">
        <v>-1.3014782986541886E-3</v>
      </c>
      <c r="R43">
        <v>-1.0947998073131987E-4</v>
      </c>
      <c r="S43">
        <v>2.3973545040320362E-4</v>
      </c>
      <c r="T43">
        <v>9.2264920712871769E-3</v>
      </c>
      <c r="U43">
        <v>-5.8723007318385741E-4</v>
      </c>
    </row>
    <row r="44" spans="1:21" x14ac:dyDescent="0.3">
      <c r="A44" t="s">
        <v>28</v>
      </c>
      <c r="B44">
        <v>-9.8501141349981638E-3</v>
      </c>
      <c r="C44">
        <v>-1.0026992379072201E-2</v>
      </c>
      <c r="D44">
        <v>-1.1600360214072396E-2</v>
      </c>
      <c r="E44">
        <v>-1.1638547364165204E-2</v>
      </c>
      <c r="F44">
        <v>-9.7588506374194121E-4</v>
      </c>
      <c r="G44">
        <v>-2.7327470102424152E-3</v>
      </c>
      <c r="H44">
        <v>-8.9945260516077275E-4</v>
      </c>
      <c r="I44">
        <v>-1.4051326438096012E-3</v>
      </c>
      <c r="J44">
        <v>-7.9211933823135252E-4</v>
      </c>
      <c r="K44">
        <v>3.3753697711598631E-4</v>
      </c>
      <c r="L44">
        <v>-8.3898846934098398E-4</v>
      </c>
      <c r="M44">
        <v>-1.4037234746723975E-3</v>
      </c>
      <c r="N44">
        <v>-8.8427034278037975E-4</v>
      </c>
      <c r="O44">
        <v>-1.5863185874286988E-3</v>
      </c>
      <c r="P44">
        <v>-5.9863469060253427E-4</v>
      </c>
      <c r="Q44">
        <v>-1.5365927211897069E-3</v>
      </c>
      <c r="R44">
        <v>-1.1964153044739026E-3</v>
      </c>
      <c r="S44">
        <v>-1.4680014249129163E-3</v>
      </c>
      <c r="T44">
        <v>-5.87230073183856E-4</v>
      </c>
      <c r="U44">
        <v>2.2136997686903512E-2</v>
      </c>
    </row>
    <row r="46" spans="1:21" x14ac:dyDescent="0.3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3">
      <c r="B47" s="11">
        <f>'Linear Model'!$X$5*SQRT(INDEX(B25:B44,B46))</f>
        <v>4.1237079304129218E-2</v>
      </c>
      <c r="C47" s="11">
        <f>'Linear Model'!$X$5*SQRT(INDEX(C25:C44,C46))</f>
        <v>4.042096233697122E-2</v>
      </c>
      <c r="D47" s="11">
        <f>'Linear Model'!$X$5*SQRT(INDEX(D25:D44,D46))</f>
        <v>4.29672028373193E-2</v>
      </c>
      <c r="E47" s="11">
        <f>'Linear Model'!$X$5*SQRT(INDEX(E25:E44,E46))</f>
        <v>4.3403741304906589E-2</v>
      </c>
      <c r="F47" s="11">
        <f>'Linear Model'!$X$5*SQRT(INDEX(F25:F44,F46))</f>
        <v>4.6600968180220054E-2</v>
      </c>
      <c r="G47" s="11">
        <f>'Linear Model'!$X$5*SQRT(INDEX(G25:G44,G46))</f>
        <v>3.489013632158635E-2</v>
      </c>
      <c r="H47" s="11">
        <f>'Linear Model'!$X$5*SQRT(INDEX(H25:H44,H46))</f>
        <v>3.4386615366927858E-2</v>
      </c>
      <c r="I47" s="11">
        <f>'Linear Model'!$X$5*SQRT(INDEX(I25:I44,I46))</f>
        <v>3.9241160940669706E-2</v>
      </c>
      <c r="J47" s="11">
        <f>'Linear Model'!$X$5*SQRT(INDEX(J25:J44,J46))</f>
        <v>3.612772037394809E-2</v>
      </c>
      <c r="K47" s="11">
        <f>'Linear Model'!$X$5*SQRT(INDEX(K25:K44,K46))</f>
        <v>8.9467208329637463E-2</v>
      </c>
      <c r="L47" s="11">
        <f>'Linear Model'!$X$5*SQRT(INDEX(L25:L44,L46))</f>
        <v>8.9613115869372137E-2</v>
      </c>
      <c r="M47" s="11">
        <f>'Linear Model'!$X$5*SQRT(INDEX(M25:M44,M46))</f>
        <v>4.7202569876706034E-2</v>
      </c>
      <c r="N47" s="11">
        <f>'Linear Model'!$X$5*SQRT(INDEX(N25:N44,N46))</f>
        <v>6.9977010451219818E-2</v>
      </c>
      <c r="O47" s="11">
        <f>'Linear Model'!$X$5*SQRT(INDEX(O25:O44,O46))</f>
        <v>4.1790298117338254E-2</v>
      </c>
      <c r="P47" s="11">
        <f>'Linear Model'!$X$5*SQRT(INDEX(P25:P44,P46))</f>
        <v>4.044727239062014E-2</v>
      </c>
      <c r="Q47" s="11">
        <f>'Linear Model'!$X$5*SQRT(INDEX(Q25:Q44,Q46))</f>
        <v>5.1717276242204131E-2</v>
      </c>
      <c r="R47" s="11">
        <f>'Linear Model'!$X$5*SQRT(INDEX(R25:R44,R46))</f>
        <v>3.5983653557866424E-2</v>
      </c>
      <c r="S47" s="11">
        <f>'Linear Model'!$X$5*SQRT(INDEX(S25:S44,S46))</f>
        <v>3.6728881232109899E-2</v>
      </c>
      <c r="T47" s="11">
        <f>'Linear Model'!$X$5*SQRT(INDEX(T25:T44,T46))</f>
        <v>3.5803235859145972E-2</v>
      </c>
      <c r="U47" s="11">
        <f>'Linear Model'!$X$5*SQRT(INDEX(U25:U44,U46))</f>
        <v>5.5457888838380424E-2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zoomScale="94" zoomScaleNormal="94" zoomScalePageLayoutView="94" workbookViewId="0">
      <selection activeCell="X2" sqref="X2"/>
    </sheetView>
  </sheetViews>
  <sheetFormatPr defaultColWidth="11" defaultRowHeight="15.6" x14ac:dyDescent="0.3"/>
  <cols>
    <col min="1" max="1" width="5.8984375" style="23" customWidth="1"/>
    <col min="2" max="2" width="7.09765625" style="23" customWidth="1"/>
    <col min="3" max="3" width="6.3984375" style="23" customWidth="1"/>
    <col min="4" max="4" width="4.3984375" style="23" customWidth="1"/>
    <col min="5" max="5" width="9.59765625" style="23" customWidth="1"/>
    <col min="6" max="6" width="7.09765625" style="23" customWidth="1"/>
    <col min="7" max="7" width="8.59765625" style="23" customWidth="1"/>
    <col min="8" max="8" width="4.8984375" style="23" customWidth="1"/>
    <col min="9" max="9" width="8.5" style="23" customWidth="1"/>
    <col min="10" max="10" width="8" style="23" customWidth="1"/>
    <col min="11" max="11" width="6" style="23" customWidth="1"/>
    <col min="12" max="12" width="6.59765625" style="23" customWidth="1"/>
    <col min="13" max="13" width="6" style="23" customWidth="1"/>
    <col min="14" max="14" width="8.09765625" style="23" customWidth="1"/>
    <col min="15" max="17" width="9.59765625" style="23" customWidth="1"/>
    <col min="18" max="18" width="5.59765625" style="23" customWidth="1"/>
    <col min="19" max="20" width="9.59765625" style="23" customWidth="1"/>
    <col min="21" max="21" width="10.3984375" style="23" customWidth="1"/>
    <col min="22" max="22" width="12.5" style="3" customWidth="1"/>
    <col min="23" max="23" width="14.09765625" style="12" customWidth="1"/>
    <col min="24" max="24" width="11" style="22"/>
  </cols>
  <sheetData>
    <row r="1" spans="1:24" ht="46.8" x14ac:dyDescent="0.3">
      <c r="A1" s="14" t="s">
        <v>24</v>
      </c>
      <c r="B1" s="14" t="s">
        <v>25</v>
      </c>
      <c r="C1" s="15" t="s">
        <v>26</v>
      </c>
      <c r="D1" s="14" t="s">
        <v>27</v>
      </c>
      <c r="E1" s="15" t="s">
        <v>1</v>
      </c>
      <c r="F1" s="14" t="s">
        <v>2</v>
      </c>
      <c r="G1" s="14" t="s">
        <v>16</v>
      </c>
      <c r="H1" s="14" t="s">
        <v>3</v>
      </c>
      <c r="I1" s="14" t="s">
        <v>4</v>
      </c>
      <c r="J1" s="14" t="s">
        <v>18</v>
      </c>
      <c r="K1" s="14" t="s">
        <v>5</v>
      </c>
      <c r="L1" s="14" t="s">
        <v>19</v>
      </c>
      <c r="M1" s="14" t="s">
        <v>20</v>
      </c>
      <c r="N1" s="14" t="s">
        <v>22</v>
      </c>
      <c r="O1" s="14" t="s">
        <v>7</v>
      </c>
      <c r="P1" s="14" t="s">
        <v>6</v>
      </c>
      <c r="Q1" s="14" t="s">
        <v>21</v>
      </c>
      <c r="R1" s="14" t="s">
        <v>17</v>
      </c>
      <c r="S1" s="14" t="s">
        <v>8</v>
      </c>
      <c r="T1" s="14"/>
      <c r="U1" s="15" t="s">
        <v>12</v>
      </c>
      <c r="V1" s="16" t="s">
        <v>45</v>
      </c>
      <c r="W1" s="17" t="s">
        <v>55</v>
      </c>
      <c r="X1" s="18" t="s">
        <v>56</v>
      </c>
    </row>
    <row r="2" spans="1:24" x14ac:dyDescent="0.3">
      <c r="A2" s="19">
        <v>0</v>
      </c>
      <c r="B2" s="19">
        <v>0</v>
      </c>
      <c r="C2" s="19">
        <v>0</v>
      </c>
      <c r="D2" s="19">
        <v>1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1</v>
      </c>
      <c r="N2" s="19">
        <v>0</v>
      </c>
      <c r="O2" s="19">
        <v>0</v>
      </c>
      <c r="P2" s="19">
        <v>0</v>
      </c>
      <c r="Q2" s="19">
        <v>1</v>
      </c>
      <c r="R2" s="19">
        <v>1</v>
      </c>
      <c r="S2" s="19">
        <v>0</v>
      </c>
      <c r="T2" s="19"/>
      <c r="U2" s="20">
        <v>1</v>
      </c>
      <c r="V2" s="21">
        <f>SUMPRODUCT('Linear Model'!$B$2:$T$2,'Test Set'!A2:S2)+'Linear Model'!$U$2</f>
        <v>0.54596401613658985</v>
      </c>
      <c r="W2" s="12">
        <f>SUMPRODUCT('Logistic Regression'!B$2:T$2,'Test Set'!A2:S2)+'Logistic Regression'!U$2</f>
        <v>1.1021778628223096</v>
      </c>
      <c r="X2" s="22">
        <f>EXP(W2)/(1+EXP(W2))</f>
        <v>0.75066794904079936</v>
      </c>
    </row>
    <row r="3" spans="1:24" x14ac:dyDescent="0.3">
      <c r="A3" s="19">
        <v>0</v>
      </c>
      <c r="B3" s="19">
        <v>0</v>
      </c>
      <c r="C3" s="19">
        <v>1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/>
      <c r="U3" s="20">
        <v>1</v>
      </c>
      <c r="V3" s="21">
        <f>SUMPRODUCT('Linear Model'!$B$2:$T$2,'Test Set'!A3:S3)+'Linear Model'!$U$2</f>
        <v>0.39949558635864629</v>
      </c>
      <c r="W3" s="12">
        <f>SUMPRODUCT('Logistic Regression'!B$2:T$2,'Test Set'!A3:S3)+'Logistic Regression'!U$2</f>
        <v>-0.47215188219805421</v>
      </c>
      <c r="X3" s="22">
        <f t="shared" ref="X3:X66" si="0">EXP(W3)/(1+EXP(W3))</f>
        <v>0.38410704857761513</v>
      </c>
    </row>
    <row r="4" spans="1:24" x14ac:dyDescent="0.3">
      <c r="A4" s="19">
        <v>1</v>
      </c>
      <c r="B4" s="19">
        <v>0</v>
      </c>
      <c r="C4" s="19">
        <v>1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1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/>
      <c r="U4" s="20">
        <v>1</v>
      </c>
      <c r="V4" s="21">
        <f>SUMPRODUCT('Linear Model'!$B$2:$T$2,'Test Set'!A4:S4)+'Linear Model'!$U$2</f>
        <v>0.53510047753971735</v>
      </c>
      <c r="W4" s="12">
        <f>SUMPRODUCT('Logistic Regression'!B$2:T$2,'Test Set'!A4:S4)+'Logistic Regression'!U$2</f>
        <v>0.47268479001435842</v>
      </c>
      <c r="X4" s="22">
        <f t="shared" si="0"/>
        <v>0.61601901300910777</v>
      </c>
    </row>
    <row r="5" spans="1:24" x14ac:dyDescent="0.3">
      <c r="A5" s="19">
        <v>1</v>
      </c>
      <c r="B5" s="19">
        <v>0</v>
      </c>
      <c r="C5" s="19">
        <v>1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1</v>
      </c>
      <c r="R5" s="19">
        <v>0</v>
      </c>
      <c r="S5" s="19">
        <v>0</v>
      </c>
      <c r="T5" s="19"/>
      <c r="U5" s="20">
        <v>1</v>
      </c>
      <c r="V5" s="21">
        <f>SUMPRODUCT('Linear Model'!$B$2:$T$2,'Test Set'!A5:S5)+'Linear Model'!$U$2</f>
        <v>0.55709090947066098</v>
      </c>
      <c r="W5" s="12">
        <f>SUMPRODUCT('Logistic Regression'!B$2:T$2,'Test Set'!A5:S5)+'Logistic Regression'!U$2</f>
        <v>0.30648601991682795</v>
      </c>
      <c r="X5" s="22">
        <f t="shared" si="0"/>
        <v>0.57602730754085851</v>
      </c>
    </row>
    <row r="6" spans="1:24" x14ac:dyDescent="0.3">
      <c r="A6" s="19">
        <v>1</v>
      </c>
      <c r="B6" s="19">
        <v>0</v>
      </c>
      <c r="C6" s="19">
        <v>0</v>
      </c>
      <c r="D6" s="19">
        <v>1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/>
      <c r="U6" s="20">
        <v>1</v>
      </c>
      <c r="V6" s="21">
        <f>SUMPRODUCT('Linear Model'!$B$2:$T$2,'Test Set'!A6:S6)+'Linear Model'!$U$2</f>
        <v>0.38188404030197637</v>
      </c>
      <c r="W6" s="12">
        <f>SUMPRODUCT('Logistic Regression'!B$2:T$2,'Test Set'!A6:S6)+'Logistic Regression'!U$2</f>
        <v>-0.68601241931545909</v>
      </c>
      <c r="X6" s="22">
        <f t="shared" si="0"/>
        <v>0.33492071669854434</v>
      </c>
    </row>
    <row r="7" spans="1:24" x14ac:dyDescent="0.3">
      <c r="A7" s="19">
        <v>1</v>
      </c>
      <c r="B7" s="19">
        <v>0</v>
      </c>
      <c r="C7" s="19">
        <v>1</v>
      </c>
      <c r="D7" s="19">
        <v>0</v>
      </c>
      <c r="E7" s="19">
        <v>0</v>
      </c>
      <c r="F7" s="19">
        <v>0</v>
      </c>
      <c r="G7" s="19">
        <v>0</v>
      </c>
      <c r="H7" s="19">
        <v>1</v>
      </c>
      <c r="I7" s="19">
        <v>0</v>
      </c>
      <c r="J7" s="19">
        <v>0</v>
      </c>
      <c r="K7" s="19">
        <v>0</v>
      </c>
      <c r="L7" s="19">
        <v>1</v>
      </c>
      <c r="M7" s="19">
        <v>0</v>
      </c>
      <c r="N7" s="19">
        <v>0</v>
      </c>
      <c r="O7" s="19">
        <v>0</v>
      </c>
      <c r="P7" s="19">
        <v>0</v>
      </c>
      <c r="Q7" s="19">
        <v>1</v>
      </c>
      <c r="R7" s="19">
        <v>0</v>
      </c>
      <c r="S7" s="19">
        <v>0</v>
      </c>
      <c r="T7" s="19"/>
      <c r="U7" s="20">
        <v>1</v>
      </c>
      <c r="V7" s="21">
        <f>SUMPRODUCT('Linear Model'!$B$2:$T$2,'Test Set'!A7:S7)+'Linear Model'!$U$2</f>
        <v>1.13835306091404</v>
      </c>
      <c r="W7" s="12">
        <f>SUMPRODUCT('Logistic Regression'!B$2:T$2,'Test Set'!A7:S7)+'Logistic Regression'!U$2</f>
        <v>6.9641394265844134</v>
      </c>
      <c r="X7" s="22">
        <f t="shared" si="0"/>
        <v>0.9990557165349927</v>
      </c>
    </row>
    <row r="8" spans="1:24" x14ac:dyDescent="0.3">
      <c r="A8" s="19">
        <v>0</v>
      </c>
      <c r="B8" s="19">
        <v>1</v>
      </c>
      <c r="C8" s="19">
        <v>1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1</v>
      </c>
      <c r="R8" s="19">
        <v>0</v>
      </c>
      <c r="S8" s="19">
        <v>1</v>
      </c>
      <c r="T8" s="19"/>
      <c r="U8" s="20">
        <v>1</v>
      </c>
      <c r="V8" s="21">
        <f>SUMPRODUCT('Linear Model'!$B$2:$T$2,'Test Set'!A8:S8)+'Linear Model'!$U$2</f>
        <v>0.86458547586704715</v>
      </c>
      <c r="W8" s="12">
        <f>SUMPRODUCT('Logistic Regression'!B$2:T$2,'Test Set'!A8:S8)+'Logistic Regression'!U$2</f>
        <v>2.7072865002533981</v>
      </c>
      <c r="X8" s="22">
        <f t="shared" si="0"/>
        <v>0.93745523694937438</v>
      </c>
    </row>
    <row r="9" spans="1:24" x14ac:dyDescent="0.3">
      <c r="A9" s="19">
        <v>0</v>
      </c>
      <c r="B9" s="19">
        <v>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/>
      <c r="U9" s="20">
        <v>1</v>
      </c>
      <c r="V9" s="21">
        <f>SUMPRODUCT('Linear Model'!$B$2:$T$2,'Test Set'!A9:S9)+'Linear Model'!$U$2</f>
        <v>0.41426724565958639</v>
      </c>
      <c r="W9" s="12">
        <f>SUMPRODUCT('Logistic Regression'!B$2:T$2,'Test Set'!A9:S9)+'Logistic Regression'!U$2</f>
        <v>-0.64495708949639141</v>
      </c>
      <c r="X9" s="22">
        <f t="shared" si="0"/>
        <v>0.34412684378079611</v>
      </c>
    </row>
    <row r="10" spans="1:24" x14ac:dyDescent="0.3">
      <c r="A10" s="19">
        <v>0</v>
      </c>
      <c r="B10" s="19">
        <v>1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/>
      <c r="U10" s="20">
        <v>1</v>
      </c>
      <c r="V10" s="21">
        <f>SUMPRODUCT('Linear Model'!$B$2:$T$2,'Test Set'!A10:S10)+'Linear Model'!$U$2</f>
        <v>0.41426724565958639</v>
      </c>
      <c r="W10" s="12">
        <f>SUMPRODUCT('Logistic Regression'!B$2:T$2,'Test Set'!A10:S10)+'Logistic Regression'!U$2</f>
        <v>-0.64495708949639141</v>
      </c>
      <c r="X10" s="22">
        <f t="shared" si="0"/>
        <v>0.34412684378079611</v>
      </c>
    </row>
    <row r="11" spans="1:24" x14ac:dyDescent="0.3">
      <c r="A11" s="19">
        <v>0</v>
      </c>
      <c r="B11" s="19">
        <v>1</v>
      </c>
      <c r="C11" s="19">
        <v>1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1</v>
      </c>
      <c r="O11" s="19">
        <v>1</v>
      </c>
      <c r="P11" s="19">
        <v>0</v>
      </c>
      <c r="Q11" s="19">
        <v>0</v>
      </c>
      <c r="R11" s="19">
        <v>0</v>
      </c>
      <c r="S11" s="19">
        <v>1</v>
      </c>
      <c r="T11" s="19"/>
      <c r="U11" s="20">
        <v>1</v>
      </c>
      <c r="V11" s="21">
        <f>SUMPRODUCT('Linear Model'!$B$2:$T$2,'Test Set'!A11:S11)+'Linear Model'!$U$2</f>
        <v>0.6851987001372507</v>
      </c>
      <c r="W11" s="12">
        <f>SUMPRODUCT('Logistic Regression'!B$2:T$2,'Test Set'!A11:S11)+'Logistic Regression'!U$2</f>
        <v>1.4842929525033772</v>
      </c>
      <c r="X11" s="22">
        <f t="shared" si="0"/>
        <v>0.81522013034284124</v>
      </c>
    </row>
    <row r="12" spans="1:24" x14ac:dyDescent="0.3">
      <c r="A12" s="19">
        <v>0</v>
      </c>
      <c r="B12" s="19">
        <v>0</v>
      </c>
      <c r="C12" s="19">
        <v>0</v>
      </c>
      <c r="D12" s="19">
        <v>1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1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/>
      <c r="U12" s="20">
        <v>1</v>
      </c>
      <c r="V12" s="21">
        <f>SUMPRODUCT('Linear Model'!$B$2:$T$2,'Test Set'!A12:S12)+'Linear Model'!$U$2</f>
        <v>0.64551550657675716</v>
      </c>
      <c r="W12" s="12">
        <f>SUMPRODUCT('Logistic Regression'!B$2:T$2,'Test Set'!A12:S12)+'Logistic Regression'!U$2</f>
        <v>1.7275175500815989</v>
      </c>
      <c r="X12" s="22">
        <f t="shared" si="0"/>
        <v>0.84909461219739246</v>
      </c>
    </row>
    <row r="13" spans="1:24" x14ac:dyDescent="0.3">
      <c r="A13" s="19">
        <v>0</v>
      </c>
      <c r="B13" s="19">
        <v>1</v>
      </c>
      <c r="C13" s="19">
        <v>1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/>
      <c r="U13" s="20">
        <v>1</v>
      </c>
      <c r="V13" s="21">
        <f>SUMPRODUCT('Linear Model'!$B$2:$T$2,'Test Set'!A13:S13)+'Linear Model'!$U$2</f>
        <v>0.60534163001995411</v>
      </c>
      <c r="W13" s="12">
        <f>SUMPRODUCT('Logistic Regression'!B$2:T$2,'Test Set'!A13:S13)+'Logistic Regression'!U$2</f>
        <v>0.80957493318318252</v>
      </c>
      <c r="X13" s="22">
        <f t="shared" si="0"/>
        <v>0.69201891774384994</v>
      </c>
    </row>
    <row r="14" spans="1:24" x14ac:dyDescent="0.3">
      <c r="A14" s="19">
        <v>0</v>
      </c>
      <c r="B14" s="19">
        <v>0</v>
      </c>
      <c r="C14" s="19">
        <v>1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/>
      <c r="U14" s="20">
        <v>1</v>
      </c>
      <c r="V14" s="21">
        <f>SUMPRODUCT('Linear Model'!$B$2:$T$2,'Test Set'!A14:S14)+'Linear Model'!$U$2</f>
        <v>0.39949558635864629</v>
      </c>
      <c r="W14" s="12">
        <f>SUMPRODUCT('Logistic Regression'!B$2:T$2,'Test Set'!A14:S14)+'Logistic Regression'!U$2</f>
        <v>-0.47215188219805421</v>
      </c>
      <c r="X14" s="22">
        <f t="shared" si="0"/>
        <v>0.38410704857761513</v>
      </c>
    </row>
    <row r="15" spans="1:24" x14ac:dyDescent="0.3">
      <c r="A15" s="19">
        <v>0</v>
      </c>
      <c r="B15" s="19">
        <v>0</v>
      </c>
      <c r="C15" s="19">
        <v>1</v>
      </c>
      <c r="D15" s="19">
        <v>0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/>
      <c r="U15" s="20">
        <v>1</v>
      </c>
      <c r="V15" s="21">
        <f>SUMPRODUCT('Linear Model'!$B$2:$T$2,'Test Set'!A15:S15)+'Linear Model'!$U$2</f>
        <v>0.61594950110042335</v>
      </c>
      <c r="W15" s="12">
        <f>SUMPRODUCT('Logistic Regression'!B$2:T$2,'Test Set'!A15:S15)+'Logistic Regression'!U$2</f>
        <v>2.3221836856505904</v>
      </c>
      <c r="X15" s="22">
        <f t="shared" si="0"/>
        <v>0.91069769349703289</v>
      </c>
    </row>
    <row r="16" spans="1:24" x14ac:dyDescent="0.3">
      <c r="A16" s="19">
        <v>0</v>
      </c>
      <c r="B16" s="19">
        <v>1</v>
      </c>
      <c r="C16" s="19">
        <v>0</v>
      </c>
      <c r="D16" s="19">
        <v>1</v>
      </c>
      <c r="E16" s="19">
        <v>1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/>
      <c r="U16" s="20">
        <v>1</v>
      </c>
      <c r="V16" s="21">
        <f>SUMPRODUCT('Linear Model'!$B$2:$T$2,'Test Set'!A16:S16)+'Linear Model'!$U$2</f>
        <v>0.66857910752399019</v>
      </c>
      <c r="W16" s="12">
        <f>SUMPRODUCT('Logistic Regression'!B$2:T$2,'Test Set'!A16:S16)+'Logistic Regression'!U$2</f>
        <v>2.4452132917020095</v>
      </c>
      <c r="X16" s="22">
        <f t="shared" si="0"/>
        <v>0.92021070267213878</v>
      </c>
    </row>
    <row r="17" spans="1:24" x14ac:dyDescent="0.3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1</v>
      </c>
      <c r="I17" s="19">
        <v>1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/>
      <c r="U17" s="20">
        <v>1</v>
      </c>
      <c r="V17" s="21">
        <f>SUMPRODUCT('Linear Model'!$B$2:$T$2,'Test Set'!A17:S17)+'Linear Model'!$U$2</f>
        <v>1.0143322467153779</v>
      </c>
      <c r="W17" s="12">
        <f>SUMPRODUCT('Logistic Regression'!B$2:T$2,'Test Set'!A17:S17)+'Logistic Regression'!U$2</f>
        <v>6.7943751377489736</v>
      </c>
      <c r="X17" s="22">
        <f t="shared" si="0"/>
        <v>0.99888119549340637</v>
      </c>
    </row>
    <row r="18" spans="1:24" x14ac:dyDescent="0.3">
      <c r="A18" s="19">
        <v>0</v>
      </c>
      <c r="B18" s="19">
        <v>0</v>
      </c>
      <c r="C18" s="19">
        <v>1</v>
      </c>
      <c r="D18" s="19">
        <v>0</v>
      </c>
      <c r="E18" s="19">
        <v>0</v>
      </c>
      <c r="F18" s="19">
        <v>0</v>
      </c>
      <c r="G18" s="19">
        <v>0</v>
      </c>
      <c r="H18" s="19">
        <v>1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1</v>
      </c>
      <c r="T18" s="19"/>
      <c r="U18" s="20">
        <v>1</v>
      </c>
      <c r="V18" s="21">
        <f>SUMPRODUCT('Linear Model'!$B$2:$T$2,'Test Set'!A18:S18)+'Linear Model'!$U$2</f>
        <v>0.98485850368090733</v>
      </c>
      <c r="W18" s="12">
        <f>SUMPRODUCT('Logistic Regression'!B$2:T$2,'Test Set'!A18:S18)+'Logistic Regression'!U$2</f>
        <v>6.3381479857449357</v>
      </c>
      <c r="X18" s="22">
        <f t="shared" si="0"/>
        <v>0.99823554602347953</v>
      </c>
    </row>
    <row r="19" spans="1:24" x14ac:dyDescent="0.3">
      <c r="A19" s="19">
        <v>0</v>
      </c>
      <c r="B19" s="19">
        <v>1</v>
      </c>
      <c r="C19" s="19">
        <v>1</v>
      </c>
      <c r="D19" s="19">
        <v>0</v>
      </c>
      <c r="E19" s="19">
        <v>0</v>
      </c>
      <c r="F19" s="19">
        <v>0</v>
      </c>
      <c r="G19" s="19">
        <v>0</v>
      </c>
      <c r="H19" s="19">
        <v>1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1</v>
      </c>
      <c r="R19" s="19">
        <v>0</v>
      </c>
      <c r="S19" s="19">
        <v>0</v>
      </c>
      <c r="T19" s="19"/>
      <c r="U19" s="20">
        <v>1</v>
      </c>
      <c r="V19" s="21">
        <f>SUMPRODUCT('Linear Model'!$B$2:$T$2,'Test Set'!A19:S19)+'Linear Model'!$U$2</f>
        <v>0.97544156535700943</v>
      </c>
      <c r="W19" s="12">
        <f>SUMPRODUCT('Logistic Regression'!B$2:T$2,'Test Set'!A19:S19)+'Logistic Regression'!U$2</f>
        <v>5.3897656938608955</v>
      </c>
      <c r="X19" s="22">
        <f t="shared" si="0"/>
        <v>0.99545768441907656</v>
      </c>
    </row>
    <row r="20" spans="1:24" x14ac:dyDescent="0.3">
      <c r="A20" s="19">
        <v>0</v>
      </c>
      <c r="B20" s="19">
        <v>0</v>
      </c>
      <c r="C20" s="19">
        <v>1</v>
      </c>
      <c r="D20" s="19">
        <v>0</v>
      </c>
      <c r="E20" s="19">
        <v>0</v>
      </c>
      <c r="F20" s="19">
        <v>1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/>
      <c r="U20" s="20">
        <v>1</v>
      </c>
      <c r="V20" s="21">
        <f>SUMPRODUCT('Linear Model'!$B$2:$T$2,'Test Set'!A20:S20)+'Linear Model'!$U$2</f>
        <v>0.13360075496737533</v>
      </c>
      <c r="W20" s="12">
        <f>SUMPRODUCT('Logistic Regression'!B$2:T$2,'Test Set'!A20:S20)+'Logistic Regression'!U$2</f>
        <v>-3.2247650836611554</v>
      </c>
      <c r="X20" s="22">
        <f t="shared" si="0"/>
        <v>3.8244331451640252E-2</v>
      </c>
    </row>
    <row r="21" spans="1:24" x14ac:dyDescent="0.3">
      <c r="A21" s="19">
        <v>0</v>
      </c>
      <c r="B21" s="19">
        <v>1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1</v>
      </c>
      <c r="O21" s="19">
        <v>0</v>
      </c>
      <c r="P21" s="19">
        <v>0</v>
      </c>
      <c r="Q21" s="19">
        <v>0</v>
      </c>
      <c r="R21" s="19">
        <v>0</v>
      </c>
      <c r="S21" s="19">
        <v>1</v>
      </c>
      <c r="T21" s="19"/>
      <c r="U21" s="20">
        <v>1</v>
      </c>
      <c r="V21" s="21">
        <f>SUMPRODUCT('Linear Model'!$B$2:$T$2,'Test Set'!A21:S21)+'Linear Model'!$U$2</f>
        <v>0.81760436899432032</v>
      </c>
      <c r="W21" s="12">
        <f>SUMPRODUCT('Logistic Regression'!B$2:T$2,'Test Set'!A21:S21)+'Logistic Regression'!U$2</f>
        <v>2.8660560133884827</v>
      </c>
      <c r="X21" s="22">
        <f t="shared" si="0"/>
        <v>0.94614272885202955</v>
      </c>
    </row>
    <row r="22" spans="1:24" x14ac:dyDescent="0.3">
      <c r="A22" s="19">
        <v>0</v>
      </c>
      <c r="B22" s="19">
        <v>1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1</v>
      </c>
      <c r="I22" s="19">
        <v>0</v>
      </c>
      <c r="J22" s="19">
        <v>0</v>
      </c>
      <c r="K22" s="19">
        <v>0</v>
      </c>
      <c r="L22" s="19">
        <v>1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1</v>
      </c>
      <c r="S22" s="19">
        <v>0</v>
      </c>
      <c r="T22" s="19"/>
      <c r="U22" s="20">
        <v>1</v>
      </c>
      <c r="V22" s="21">
        <f>SUMPRODUCT('Linear Model'!$B$2:$T$2,'Test Set'!A22:S22)+'Linear Model'!$U$2</f>
        <v>0.7891882830189324</v>
      </c>
      <c r="W22" s="12">
        <f>SUMPRODUCT('Logistic Regression'!B$2:T$2,'Test Set'!A22:S22)+'Logistic Regression'!U$2</f>
        <v>4.5853305481234088</v>
      </c>
      <c r="X22" s="22">
        <f t="shared" si="0"/>
        <v>0.98990261957743586</v>
      </c>
    </row>
    <row r="23" spans="1:24" x14ac:dyDescent="0.3">
      <c r="A23" s="19">
        <v>0</v>
      </c>
      <c r="B23" s="19">
        <v>1</v>
      </c>
      <c r="C23" s="19">
        <v>0</v>
      </c>
      <c r="D23" s="19">
        <v>1</v>
      </c>
      <c r="E23" s="19">
        <v>1</v>
      </c>
      <c r="F23" s="19">
        <v>0</v>
      </c>
      <c r="G23" s="19">
        <v>0</v>
      </c>
      <c r="H23" s="19">
        <v>0</v>
      </c>
      <c r="I23" s="19">
        <v>1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1</v>
      </c>
      <c r="R23" s="19">
        <v>0</v>
      </c>
      <c r="S23" s="19">
        <v>0</v>
      </c>
      <c r="T23" s="19"/>
      <c r="U23" s="20">
        <v>1</v>
      </c>
      <c r="V23" s="21">
        <f>SUMPRODUCT('Linear Model'!$B$2:$T$2,'Test Set'!A23:S23)+'Linear Model'!$U$2</f>
        <v>1.1483710807659215</v>
      </c>
      <c r="W23" s="12">
        <f>SUMPRODUCT('Logistic Regression'!B$2:T$2,'Test Set'!A23:S23)+'Logistic Regression'!U$2</f>
        <v>6.253684033455837</v>
      </c>
      <c r="X23" s="22">
        <f t="shared" si="0"/>
        <v>0.9980803368317559</v>
      </c>
    </row>
    <row r="24" spans="1:24" x14ac:dyDescent="0.3">
      <c r="A24" s="19">
        <v>0</v>
      </c>
      <c r="B24" s="19">
        <v>1</v>
      </c>
      <c r="C24" s="19">
        <v>1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1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1</v>
      </c>
      <c r="S24" s="19">
        <v>1</v>
      </c>
      <c r="T24" s="19"/>
      <c r="U24" s="20">
        <v>1</v>
      </c>
      <c r="V24" s="21">
        <f>SUMPRODUCT('Linear Model'!$B$2:$T$2,'Test Set'!A24:S24)+'Linear Model'!$U$2</f>
        <v>0.76188805232588919</v>
      </c>
      <c r="W24" s="12">
        <f>SUMPRODUCT('Logistic Regression'!B$2:T$2,'Test Set'!A24:S24)+'Logistic Regression'!U$2</f>
        <v>2.5265834817202446</v>
      </c>
      <c r="X24" s="22">
        <f t="shared" si="0"/>
        <v>0.92598453540666392</v>
      </c>
    </row>
    <row r="25" spans="1:24" x14ac:dyDescent="0.3">
      <c r="A25" s="19">
        <v>0</v>
      </c>
      <c r="B25" s="19">
        <v>0</v>
      </c>
      <c r="C25" s="19">
        <v>0</v>
      </c>
      <c r="D25" s="19">
        <v>0</v>
      </c>
      <c r="E25" s="19">
        <v>0</v>
      </c>
      <c r="F25" s="19">
        <v>1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1</v>
      </c>
      <c r="R25" s="19">
        <v>0</v>
      </c>
      <c r="S25" s="19">
        <v>0</v>
      </c>
      <c r="T25" s="19"/>
      <c r="U25" s="20">
        <v>1</v>
      </c>
      <c r="V25" s="21">
        <f>SUMPRODUCT('Linear Model'!$B$2:$T$2,'Test Set'!A25:S25)+'Linear Model'!$U$2</f>
        <v>0.2966842213751204</v>
      </c>
      <c r="W25" s="12">
        <f>SUMPRODUCT('Logistic Regression'!B$2:T$2,'Test Set'!A25:S25)+'Logistic Regression'!U$2</f>
        <v>-1.9512903450040031</v>
      </c>
      <c r="X25" s="22">
        <f t="shared" si="0"/>
        <v>0.12441272735045945</v>
      </c>
    </row>
    <row r="26" spans="1:24" x14ac:dyDescent="0.3">
      <c r="A26" s="19">
        <v>0</v>
      </c>
      <c r="B26" s="19">
        <v>1</v>
      </c>
      <c r="C26" s="19">
        <v>0</v>
      </c>
      <c r="D26" s="19">
        <v>1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1</v>
      </c>
      <c r="K26" s="19">
        <v>0</v>
      </c>
      <c r="L26" s="19">
        <v>0</v>
      </c>
      <c r="M26" s="19">
        <v>0</v>
      </c>
      <c r="N26" s="19">
        <v>1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/>
      <c r="U26" s="20">
        <v>1</v>
      </c>
      <c r="V26" s="21">
        <f>SUMPRODUCT('Linear Model'!$B$2:$T$2,'Test Set'!A26:S26)+'Linear Model'!$U$2</f>
        <v>0.93729489993236403</v>
      </c>
      <c r="W26" s="12">
        <f>SUMPRODUCT('Logistic Regression'!B$2:T$2,'Test Set'!A26:S26)+'Logistic Regression'!U$2</f>
        <v>3.3579383077382547</v>
      </c>
      <c r="X26" s="22">
        <f t="shared" si="0"/>
        <v>0.966363826258405</v>
      </c>
    </row>
    <row r="27" spans="1:24" x14ac:dyDescent="0.3">
      <c r="A27" s="19">
        <v>0</v>
      </c>
      <c r="B27" s="19">
        <v>1</v>
      </c>
      <c r="C27" s="19">
        <v>1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1</v>
      </c>
      <c r="T27" s="19"/>
      <c r="U27" s="20">
        <v>1</v>
      </c>
      <c r="V27" s="21">
        <f>SUMPRODUCT('Linear Model'!$B$2:$T$2,'Test Set'!A27:S27)+'Linear Model'!$U$2</f>
        <v>0.67651133451751888</v>
      </c>
      <c r="W27" s="12">
        <f>SUMPRODUCT('Logistic Regression'!B$2:T$2,'Test Set'!A27:S27)+'Logistic Regression'!U$2</f>
        <v>1.4263825046338003</v>
      </c>
      <c r="X27" s="22">
        <f t="shared" si="0"/>
        <v>0.80633704224045621</v>
      </c>
    </row>
    <row r="28" spans="1:24" x14ac:dyDescent="0.3">
      <c r="A28" s="19">
        <v>1</v>
      </c>
      <c r="B28" s="19">
        <v>0</v>
      </c>
      <c r="C28" s="19">
        <v>1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1</v>
      </c>
      <c r="J28" s="19">
        <v>0</v>
      </c>
      <c r="K28" s="19">
        <v>0</v>
      </c>
      <c r="L28" s="19">
        <v>1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/>
      <c r="U28" s="20">
        <v>1</v>
      </c>
      <c r="V28" s="21">
        <f>SUMPRODUCT('Linear Model'!$B$2:$T$2,'Test Set'!A28:S28)+'Linear Model'!$U$2</f>
        <v>0.89388724805080311</v>
      </c>
      <c r="W28" s="12">
        <f>SUMPRODUCT('Logistic Regression'!B$2:T$2,'Test Set'!A28:S28)+'Logistic Regression'!U$2</f>
        <v>3.4644126463238019</v>
      </c>
      <c r="X28" s="22">
        <f t="shared" si="0"/>
        <v>0.96965806195079229</v>
      </c>
    </row>
    <row r="29" spans="1:24" x14ac:dyDescent="0.3">
      <c r="A29" s="19">
        <v>0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1</v>
      </c>
      <c r="O29" s="19">
        <v>0</v>
      </c>
      <c r="P29" s="19">
        <v>0</v>
      </c>
      <c r="Q29" s="19">
        <v>1</v>
      </c>
      <c r="R29" s="19">
        <v>1</v>
      </c>
      <c r="S29" s="19">
        <v>0</v>
      </c>
      <c r="T29" s="19"/>
      <c r="U29" s="20">
        <v>1</v>
      </c>
      <c r="V29" s="21">
        <f>SUMPRODUCT('Linear Model'!$B$2:$T$2,'Test Set'!A29:S29)+'Linear Model'!$U$2</f>
        <v>0.52232164810094306</v>
      </c>
      <c r="W29" s="12">
        <f>SUMPRODUCT('Logistic Regression'!B$2:T$2,'Test Set'!A29:S29)+'Logistic Regression'!U$2</f>
        <v>0.82105985312844054</v>
      </c>
      <c r="X29" s="22">
        <f t="shared" si="0"/>
        <v>0.69446127118429246</v>
      </c>
    </row>
    <row r="30" spans="1:24" x14ac:dyDescent="0.3">
      <c r="A30" s="19">
        <v>0</v>
      </c>
      <c r="B30" s="19">
        <v>1</v>
      </c>
      <c r="C30" s="19">
        <v>1</v>
      </c>
      <c r="D30" s="19">
        <v>0</v>
      </c>
      <c r="E30" s="19">
        <v>0</v>
      </c>
      <c r="F30" s="19">
        <v>0</v>
      </c>
      <c r="G30" s="19">
        <v>1</v>
      </c>
      <c r="H30" s="19">
        <v>0</v>
      </c>
      <c r="I30" s="19">
        <v>1</v>
      </c>
      <c r="J30" s="19">
        <v>0</v>
      </c>
      <c r="K30" s="19">
        <v>0</v>
      </c>
      <c r="L30" s="19">
        <v>0</v>
      </c>
      <c r="M30" s="19">
        <v>0</v>
      </c>
      <c r="N30" s="19">
        <v>1</v>
      </c>
      <c r="O30" s="19">
        <v>0</v>
      </c>
      <c r="P30" s="19">
        <v>0</v>
      </c>
      <c r="Q30" s="19">
        <v>1</v>
      </c>
      <c r="R30" s="19">
        <v>0</v>
      </c>
      <c r="S30" s="19">
        <v>0</v>
      </c>
      <c r="T30" s="19"/>
      <c r="U30" s="20">
        <v>1</v>
      </c>
      <c r="V30" s="21">
        <f>SUMPRODUCT('Linear Model'!$B$2:$T$2,'Test Set'!A30:S30)+'Linear Model'!$U$2</f>
        <v>0.84874607948245417</v>
      </c>
      <c r="W30" s="12">
        <f>SUMPRODUCT('Logistic Regression'!B$2:T$2,'Test Set'!A30:S30)+'Logistic Regression'!U$2</f>
        <v>2.7262030260429575</v>
      </c>
      <c r="X30" s="22">
        <f t="shared" si="0"/>
        <v>0.93855523259886997</v>
      </c>
    </row>
    <row r="31" spans="1:24" x14ac:dyDescent="0.3">
      <c r="A31" s="19">
        <v>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1</v>
      </c>
      <c r="R31" s="19">
        <v>0</v>
      </c>
      <c r="S31" s="19">
        <v>0</v>
      </c>
      <c r="T31" s="19"/>
      <c r="U31" s="20">
        <v>1</v>
      </c>
      <c r="V31" s="21">
        <f>SUMPRODUCT('Linear Model'!$B$2:$T$2,'Test Set'!A31:S31)+'Linear Model'!$U$2</f>
        <v>0.91068855617250299</v>
      </c>
      <c r="W31" s="12">
        <f>SUMPRODUCT('Logistic Regression'!B$2:T$2,'Test Set'!A31:S31)+'Logistic Regression'!U$2</f>
        <v>5.5477123872343412</v>
      </c>
      <c r="X31" s="22">
        <f t="shared" si="0"/>
        <v>0.99611876228110852</v>
      </c>
    </row>
    <row r="32" spans="1:24" x14ac:dyDescent="0.3">
      <c r="A32" s="19">
        <v>0</v>
      </c>
      <c r="B32" s="19">
        <v>1</v>
      </c>
      <c r="C32" s="19">
        <v>0</v>
      </c>
      <c r="D32" s="19">
        <v>1</v>
      </c>
      <c r="E32" s="19">
        <v>0</v>
      </c>
      <c r="F32" s="19">
        <v>0</v>
      </c>
      <c r="G32" s="19">
        <v>0</v>
      </c>
      <c r="H32" s="19">
        <v>0</v>
      </c>
      <c r="I32" s="19">
        <v>1</v>
      </c>
      <c r="J32" s="19">
        <v>0</v>
      </c>
      <c r="K32" s="19">
        <v>0</v>
      </c>
      <c r="L32" s="19">
        <v>0</v>
      </c>
      <c r="M32" s="19">
        <v>0</v>
      </c>
      <c r="N32" s="19">
        <v>1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/>
      <c r="U32" s="20">
        <v>1</v>
      </c>
      <c r="V32" s="21">
        <f>SUMPRODUCT('Linear Model'!$B$2:$T$2,'Test Set'!A32:S32)+'Linear Model'!$U$2</f>
        <v>0.9099267340932008</v>
      </c>
      <c r="W32" s="12">
        <f>SUMPRODUCT('Logistic Regression'!B$2:T$2,'Test Set'!A32:S32)+'Logistic Regression'!U$2</f>
        <v>3.6255472357047229</v>
      </c>
      <c r="X32" s="22">
        <f t="shared" si="0"/>
        <v>0.97405647528731254</v>
      </c>
    </row>
    <row r="33" spans="1:24" x14ac:dyDescent="0.3">
      <c r="A33" s="19">
        <v>0</v>
      </c>
      <c r="B33" s="19">
        <v>1</v>
      </c>
      <c r="C33" s="19">
        <v>0</v>
      </c>
      <c r="D33" s="19">
        <v>1</v>
      </c>
      <c r="E33" s="19">
        <v>0</v>
      </c>
      <c r="F33" s="19">
        <v>0</v>
      </c>
      <c r="G33" s="19">
        <v>0</v>
      </c>
      <c r="H33" s="19">
        <v>0</v>
      </c>
      <c r="I33" s="19">
        <v>1</v>
      </c>
      <c r="J33" s="19">
        <v>1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1</v>
      </c>
      <c r="R33" s="19">
        <v>0</v>
      </c>
      <c r="S33" s="19">
        <v>0</v>
      </c>
      <c r="T33" s="19"/>
      <c r="U33" s="20">
        <v>1</v>
      </c>
      <c r="V33" s="21">
        <f>SUMPRODUCT('Linear Model'!$B$2:$T$2,'Test Set'!A33:S33)+'Linear Model'!$U$2</f>
        <v>1.2510031637557106</v>
      </c>
      <c r="W33" s="12">
        <f>SUMPRODUCT('Logistic Regression'!B$2:T$2,'Test Set'!A33:S33)+'Logistic Regression'!U$2</f>
        <v>5.7193062837749542</v>
      </c>
      <c r="X33" s="22">
        <f t="shared" si="0"/>
        <v>0.99672874932144917</v>
      </c>
    </row>
    <row r="34" spans="1:24" x14ac:dyDescent="0.3">
      <c r="A34" s="19">
        <v>0</v>
      </c>
      <c r="B34" s="19">
        <v>0</v>
      </c>
      <c r="C34" s="19">
        <v>0</v>
      </c>
      <c r="D34" s="19">
        <v>1</v>
      </c>
      <c r="E34" s="19">
        <v>0</v>
      </c>
      <c r="F34" s="19">
        <v>0</v>
      </c>
      <c r="G34" s="19">
        <v>0</v>
      </c>
      <c r="H34" s="19">
        <v>0</v>
      </c>
      <c r="I34" s="19">
        <v>1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/>
      <c r="U34" s="20">
        <v>1</v>
      </c>
      <c r="V34" s="21">
        <f>SUMPRODUCT('Linear Model'!$B$2:$T$2,'Test Set'!A34:S34)+'Linear Model'!$U$2</f>
        <v>0.70408069043189303</v>
      </c>
      <c r="W34" s="12">
        <f>SUMPRODUCT('Logistic Regression'!B$2:T$2,'Test Set'!A34:S34)+'Logistic Regression'!U$2</f>
        <v>2.3438204203234863</v>
      </c>
      <c r="X34" s="22">
        <f t="shared" si="0"/>
        <v>0.91244178664481945</v>
      </c>
    </row>
    <row r="35" spans="1:24" x14ac:dyDescent="0.3">
      <c r="A35" s="19">
        <v>0</v>
      </c>
      <c r="B35" s="19">
        <v>0</v>
      </c>
      <c r="C35" s="19">
        <v>1</v>
      </c>
      <c r="D35" s="19">
        <v>0</v>
      </c>
      <c r="E35" s="19">
        <v>0</v>
      </c>
      <c r="F35" s="19">
        <v>0</v>
      </c>
      <c r="G35" s="19">
        <v>1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1</v>
      </c>
      <c r="S35" s="19">
        <v>0</v>
      </c>
      <c r="T35" s="19"/>
      <c r="U35" s="20">
        <v>1</v>
      </c>
      <c r="V35" s="21">
        <f>SUMPRODUCT('Linear Model'!$B$2:$T$2,'Test Set'!A35:S35)+'Linear Model'!$U$2</f>
        <v>-4.323305150481771E-2</v>
      </c>
      <c r="W35" s="12">
        <f>SUMPRODUCT('Logistic Regression'!B$2:T$2,'Test Set'!A35:S35)+'Logistic Regression'!U$2</f>
        <v>-3.7913603001398926</v>
      </c>
      <c r="X35" s="22">
        <f t="shared" si="0"/>
        <v>2.2066947786915189E-2</v>
      </c>
    </row>
    <row r="36" spans="1:24" x14ac:dyDescent="0.3">
      <c r="A36" s="19">
        <v>1</v>
      </c>
      <c r="B36" s="19">
        <v>0</v>
      </c>
      <c r="C36" s="19">
        <v>0</v>
      </c>
      <c r="D36" s="19">
        <v>1</v>
      </c>
      <c r="E36" s="19">
        <v>0</v>
      </c>
      <c r="F36" s="19">
        <v>0</v>
      </c>
      <c r="G36" s="19">
        <v>0</v>
      </c>
      <c r="H36" s="19">
        <v>0</v>
      </c>
      <c r="I36" s="19">
        <v>1</v>
      </c>
      <c r="J36" s="19">
        <v>0</v>
      </c>
      <c r="K36" s="19">
        <v>0</v>
      </c>
      <c r="L36" s="19">
        <v>1</v>
      </c>
      <c r="M36" s="19">
        <v>0</v>
      </c>
      <c r="N36" s="19">
        <v>0</v>
      </c>
      <c r="O36" s="19">
        <v>0</v>
      </c>
      <c r="P36" s="19">
        <v>0</v>
      </c>
      <c r="Q36" s="19">
        <v>1</v>
      </c>
      <c r="R36" s="19">
        <v>1</v>
      </c>
      <c r="S36" s="19">
        <v>1</v>
      </c>
      <c r="T36" s="19"/>
      <c r="U36" s="20">
        <v>1</v>
      </c>
      <c r="V36" s="21">
        <f>SUMPRODUCT('Linear Model'!$B$2:$T$2,'Test Set'!A36:S36)+'Linear Model'!$U$2</f>
        <v>1.1257409614132916</v>
      </c>
      <c r="W36" s="12">
        <f>SUMPRODUCT('Logistic Regression'!B$2:T$2,'Test Set'!A36:S36)+'Logistic Regression'!U$2</f>
        <v>5.6702667664506716</v>
      </c>
      <c r="X36" s="22">
        <f t="shared" si="0"/>
        <v>0.99656489499616829</v>
      </c>
    </row>
    <row r="37" spans="1:24" x14ac:dyDescent="0.3">
      <c r="A37" s="19">
        <v>1</v>
      </c>
      <c r="B37" s="19">
        <v>0</v>
      </c>
      <c r="C37" s="19">
        <v>1</v>
      </c>
      <c r="D37" s="19">
        <v>0</v>
      </c>
      <c r="E37" s="19">
        <v>0</v>
      </c>
      <c r="F37" s="19">
        <v>0</v>
      </c>
      <c r="G37" s="19">
        <v>0</v>
      </c>
      <c r="H37" s="19">
        <v>1</v>
      </c>
      <c r="I37" s="19">
        <v>0</v>
      </c>
      <c r="J37" s="19">
        <v>0</v>
      </c>
      <c r="K37" s="19">
        <v>0</v>
      </c>
      <c r="L37" s="19">
        <v>1</v>
      </c>
      <c r="M37" s="19">
        <v>0</v>
      </c>
      <c r="N37" s="19">
        <v>0</v>
      </c>
      <c r="O37" s="19">
        <v>0</v>
      </c>
      <c r="P37" s="19">
        <v>0</v>
      </c>
      <c r="Q37" s="19">
        <v>1</v>
      </c>
      <c r="R37" s="19">
        <v>0</v>
      </c>
      <c r="S37" s="19">
        <v>0</v>
      </c>
      <c r="T37" s="19"/>
      <c r="U37" s="20">
        <v>1</v>
      </c>
      <c r="V37" s="21">
        <f>SUMPRODUCT('Linear Model'!$B$2:$T$2,'Test Set'!A37:S37)+'Linear Model'!$U$2</f>
        <v>1.13835306091404</v>
      </c>
      <c r="W37" s="12">
        <f>SUMPRODUCT('Logistic Regression'!B$2:T$2,'Test Set'!A37:S37)+'Logistic Regression'!U$2</f>
        <v>6.9641394265844134</v>
      </c>
      <c r="X37" s="22">
        <f t="shared" si="0"/>
        <v>0.9990557165349927</v>
      </c>
    </row>
    <row r="38" spans="1:24" x14ac:dyDescent="0.3">
      <c r="A38" s="19">
        <v>0</v>
      </c>
      <c r="B38" s="19">
        <v>1</v>
      </c>
      <c r="C38" s="19">
        <v>1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/>
      <c r="U38" s="20">
        <v>1</v>
      </c>
      <c r="V38" s="21">
        <f>SUMPRODUCT('Linear Model'!$B$2:$T$2,'Test Set'!A38:S38)+'Linear Model'!$U$2</f>
        <v>0.43925792060136953</v>
      </c>
      <c r="W38" s="12">
        <f>SUMPRODUCT('Logistic Regression'!B$2:T$2,'Test Set'!A38:S38)+'Logistic Regression'!U$2</f>
        <v>-0.63752783253394574</v>
      </c>
      <c r="X38" s="22">
        <f t="shared" si="0"/>
        <v>0.34580558982224191</v>
      </c>
    </row>
    <row r="39" spans="1:24" x14ac:dyDescent="0.3">
      <c r="A39" s="19">
        <v>0</v>
      </c>
      <c r="B39" s="19">
        <v>1</v>
      </c>
      <c r="C39" s="19">
        <v>1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1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/>
      <c r="U39" s="20">
        <v>1</v>
      </c>
      <c r="V39" s="21">
        <f>SUMPRODUCT('Linear Model'!$B$2:$T$2,'Test Set'!A39:S39)+'Linear Model'!$U$2</f>
        <v>0.73097575249377256</v>
      </c>
      <c r="W39" s="12">
        <f>SUMPRODUCT('Logistic Regression'!B$2:T$2,'Test Set'!A39:S39)+'Logistic Regression'!U$2</f>
        <v>1.8900389136002842</v>
      </c>
      <c r="X39" s="22">
        <f t="shared" si="0"/>
        <v>0.86875996740155759</v>
      </c>
    </row>
    <row r="40" spans="1:24" x14ac:dyDescent="0.3">
      <c r="A40" s="19">
        <v>1</v>
      </c>
      <c r="B40" s="19">
        <v>0</v>
      </c>
      <c r="C40" s="19">
        <v>1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1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1</v>
      </c>
      <c r="R40" s="19">
        <v>0</v>
      </c>
      <c r="S40" s="19">
        <v>1</v>
      </c>
      <c r="T40" s="19"/>
      <c r="U40" s="20">
        <v>1</v>
      </c>
      <c r="V40" s="21">
        <f>SUMPRODUCT('Linear Model'!$B$2:$T$2,'Test Set'!A40:S40)+'Linear Model'!$U$2</f>
        <v>1.0860621552792136</v>
      </c>
      <c r="W40" s="12">
        <f>SUMPRODUCT('Logistic Regression'!B$2:T$2,'Test Set'!A40:S40)+'Logistic Regression'!U$2</f>
        <v>4.897963103218804</v>
      </c>
      <c r="X40" s="22">
        <f t="shared" si="0"/>
        <v>0.99259349912945849</v>
      </c>
    </row>
    <row r="41" spans="1:24" x14ac:dyDescent="0.3">
      <c r="A41" s="19">
        <v>0</v>
      </c>
      <c r="B41" s="19">
        <v>1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/>
      <c r="U41" s="20">
        <v>1</v>
      </c>
      <c r="V41" s="21">
        <f>SUMPRODUCT('Linear Model'!$B$2:$T$2,'Test Set'!A41:S41)+'Linear Model'!$U$2</f>
        <v>0.41426724565958639</v>
      </c>
      <c r="W41" s="12">
        <f>SUMPRODUCT('Logistic Regression'!B$2:T$2,'Test Set'!A41:S41)+'Logistic Regression'!U$2</f>
        <v>-0.64495708949639141</v>
      </c>
      <c r="X41" s="22">
        <f t="shared" si="0"/>
        <v>0.34412684378079611</v>
      </c>
    </row>
    <row r="42" spans="1:24" x14ac:dyDescent="0.3">
      <c r="A42" s="19">
        <v>0</v>
      </c>
      <c r="B42" s="19">
        <v>0</v>
      </c>
      <c r="C42" s="19">
        <v>0</v>
      </c>
      <c r="D42" s="19">
        <v>0</v>
      </c>
      <c r="E42" s="19">
        <v>1</v>
      </c>
      <c r="F42" s="19">
        <v>0</v>
      </c>
      <c r="G42" s="19">
        <v>0</v>
      </c>
      <c r="H42" s="19">
        <v>1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/>
      <c r="U42" s="20">
        <v>1</v>
      </c>
      <c r="V42" s="21">
        <f>SUMPRODUCT('Linear Model'!$B$2:$T$2,'Test Set'!A42:S42)+'Linear Model'!$U$2</f>
        <v>0.93906832956475184</v>
      </c>
      <c r="W42" s="12">
        <f>SUMPRODUCT('Logistic Regression'!B$2:T$2,'Test Set'!A42:S42)+'Logistic Regression'!U$2</f>
        <v>7.0611439594633882</v>
      </c>
      <c r="X42" s="22">
        <f t="shared" si="0"/>
        <v>0.99914293893541617</v>
      </c>
    </row>
    <row r="43" spans="1:24" x14ac:dyDescent="0.3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1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/>
      <c r="U43" s="20">
        <v>1</v>
      </c>
      <c r="V43" s="21">
        <f>SUMPRODUCT('Linear Model'!$B$2:$T$2,'Test Set'!A43:S43)+'Linear Model'!$U$2</f>
        <v>0.52637304174846777</v>
      </c>
      <c r="W43" s="12">
        <f>SUMPRODUCT('Logistic Regression'!B$2:T$2,'Test Set'!A43:S43)+'Logistic Regression'!U$2</f>
        <v>0.95280482290074087</v>
      </c>
      <c r="X43" s="22">
        <f t="shared" si="0"/>
        <v>0.72167890058164519</v>
      </c>
    </row>
    <row r="44" spans="1:24" x14ac:dyDescent="0.3">
      <c r="A44" s="19">
        <v>0</v>
      </c>
      <c r="B44" s="19">
        <v>1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1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1</v>
      </c>
      <c r="R44" s="19">
        <v>0</v>
      </c>
      <c r="S44" s="19">
        <v>0</v>
      </c>
      <c r="T44" s="19"/>
      <c r="U44" s="20">
        <v>1</v>
      </c>
      <c r="V44" s="21">
        <f>SUMPRODUCT('Linear Model'!$B$2:$T$2,'Test Set'!A44:S44)+'Linear Model'!$U$2</f>
        <v>0.95045089041522635</v>
      </c>
      <c r="W44" s="12">
        <f>SUMPRODUCT('Logistic Regression'!B$2:T$2,'Test Set'!A44:S44)+'Logistic Regression'!U$2</f>
        <v>5.3823364368984494</v>
      </c>
      <c r="X44" s="22">
        <f t="shared" si="0"/>
        <v>0.99542396772242003</v>
      </c>
    </row>
    <row r="45" spans="1:24" x14ac:dyDescent="0.3">
      <c r="A45" s="19">
        <v>1</v>
      </c>
      <c r="B45" s="19">
        <v>0</v>
      </c>
      <c r="C45" s="19">
        <v>1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1</v>
      </c>
      <c r="O45" s="19">
        <v>0</v>
      </c>
      <c r="P45" s="19">
        <v>0</v>
      </c>
      <c r="Q45" s="19">
        <v>0</v>
      </c>
      <c r="R45" s="19">
        <v>0</v>
      </c>
      <c r="S45" s="19">
        <v>1</v>
      </c>
      <c r="T45" s="19"/>
      <c r="U45" s="20">
        <v>1</v>
      </c>
      <c r="V45" s="21">
        <f>SUMPRODUCT('Linear Model'!$B$2:$T$2,'Test Set'!A45:S45)+'Linear Model'!$U$2</f>
        <v>0.77235389145586675</v>
      </c>
      <c r="W45" s="12">
        <f>SUMPRODUCT('Logistic Regression'!B$2:T$2,'Test Set'!A45:S45)+'Logistic Regression'!U$2</f>
        <v>2.5365951271821046</v>
      </c>
      <c r="X45" s="22">
        <f t="shared" si="0"/>
        <v>0.92666778567272989</v>
      </c>
    </row>
    <row r="46" spans="1:24" x14ac:dyDescent="0.3">
      <c r="A46" s="19">
        <v>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/>
      <c r="U46" s="20">
        <v>1</v>
      </c>
      <c r="V46" s="21">
        <f>SUMPRODUCT('Linear Model'!$B$2:$T$2,'Test Set'!A46:S46)+'Linear Model'!$U$2</f>
        <v>0.34402609317934962</v>
      </c>
      <c r="W46" s="12">
        <f>SUMPRODUCT('Logistic Regression'!B$2:T$2,'Test Set'!A46:S46)+'Logistic Regression'!U$2</f>
        <v>-0.98184723266521545</v>
      </c>
      <c r="X46" s="22">
        <f t="shared" si="0"/>
        <v>0.27252540612866183</v>
      </c>
    </row>
    <row r="47" spans="1:24" x14ac:dyDescent="0.3">
      <c r="A47" s="19">
        <v>0</v>
      </c>
      <c r="B47" s="19">
        <v>0</v>
      </c>
      <c r="C47" s="19">
        <v>1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1</v>
      </c>
      <c r="S47" s="19">
        <v>0</v>
      </c>
      <c r="T47" s="19"/>
      <c r="U47" s="20">
        <v>1</v>
      </c>
      <c r="V47" s="21">
        <f>SUMPRODUCT('Linear Model'!$B$2:$T$2,'Test Set'!A47:S47)+'Linear Model'!$U$2</f>
        <v>0.19315447227461344</v>
      </c>
      <c r="W47" s="12">
        <f>SUMPRODUCT('Logistic Regression'!B$2:T$2,'Test Set'!A47:S47)+'Logistic Regression'!U$2</f>
        <v>-1.8995176512458396</v>
      </c>
      <c r="X47" s="22">
        <f t="shared" si="0"/>
        <v>0.13016307646091677</v>
      </c>
    </row>
    <row r="48" spans="1:24" x14ac:dyDescent="0.3">
      <c r="A48" s="19">
        <v>0</v>
      </c>
      <c r="B48" s="19">
        <v>1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1</v>
      </c>
      <c r="Q48" s="19">
        <v>1</v>
      </c>
      <c r="R48" s="19">
        <v>0</v>
      </c>
      <c r="S48" s="19">
        <v>0</v>
      </c>
      <c r="T48" s="19"/>
      <c r="U48" s="20">
        <v>1</v>
      </c>
      <c r="V48" s="21">
        <f>SUMPRODUCT('Linear Model'!$B$2:$T$2,'Test Set'!A48:S48)+'Linear Model'!$U$2</f>
        <v>0.77132414285509809</v>
      </c>
      <c r="W48" s="12">
        <f>SUMPRODUCT('Logistic Regression'!B$2:T$2,'Test Set'!A48:S48)+'Logistic Regression'!U$2</f>
        <v>2.4246966397181819</v>
      </c>
      <c r="X48" s="22">
        <f t="shared" si="0"/>
        <v>0.91869126297144754</v>
      </c>
    </row>
    <row r="49" spans="1:24" x14ac:dyDescent="0.3">
      <c r="A49" s="19">
        <v>0</v>
      </c>
      <c r="B49" s="19">
        <v>0</v>
      </c>
      <c r="C49" s="19">
        <v>1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1</v>
      </c>
      <c r="Q49" s="19">
        <v>0</v>
      </c>
      <c r="R49" s="19">
        <v>1</v>
      </c>
      <c r="S49" s="19">
        <v>0</v>
      </c>
      <c r="T49" s="19"/>
      <c r="U49" s="20">
        <v>1</v>
      </c>
      <c r="V49" s="21">
        <f>SUMPRODUCT('Linear Model'!$B$2:$T$2,'Test Set'!A49:S49)+'Linear Model'!$U$2</f>
        <v>0.3621372281205969</v>
      </c>
      <c r="W49" s="12">
        <f>SUMPRODUCT('Logistic Regression'!B$2:T$2,'Test Set'!A49:S49)+'Logistic Regression'!U$2</f>
        <v>-0.11076791765086386</v>
      </c>
      <c r="X49" s="22">
        <f t="shared" si="0"/>
        <v>0.47233629985844444</v>
      </c>
    </row>
    <row r="50" spans="1:24" x14ac:dyDescent="0.3">
      <c r="A50" s="19">
        <v>1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1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1</v>
      </c>
      <c r="O50" s="19">
        <v>0</v>
      </c>
      <c r="P50" s="19">
        <v>0</v>
      </c>
      <c r="Q50" s="19">
        <v>0</v>
      </c>
      <c r="R50" s="19">
        <v>0</v>
      </c>
      <c r="S50" s="19">
        <v>1</v>
      </c>
      <c r="T50" s="19"/>
      <c r="U50" s="20">
        <v>1</v>
      </c>
      <c r="V50" s="21">
        <f>SUMPRODUCT('Linear Model'!$B$2:$T$2,'Test Set'!A50:S50)+'Linear Model'!$U$2</f>
        <v>1.0954727199201952</v>
      </c>
      <c r="W50" s="12">
        <f>SUMPRODUCT('Logistic Regression'!B$2:T$2,'Test Set'!A50:S50)+'Logistic Regression'!U$2</f>
        <v>7.2755554009949019</v>
      </c>
      <c r="X50" s="22">
        <f t="shared" si="0"/>
        <v>0.9993082233517091</v>
      </c>
    </row>
    <row r="51" spans="1:24" x14ac:dyDescent="0.3">
      <c r="A51" s="19">
        <v>1</v>
      </c>
      <c r="B51" s="19">
        <v>0</v>
      </c>
      <c r="C51" s="19">
        <v>1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1</v>
      </c>
      <c r="O51" s="19">
        <v>0</v>
      </c>
      <c r="P51" s="19">
        <v>0</v>
      </c>
      <c r="Q51" s="19">
        <v>1</v>
      </c>
      <c r="R51" s="19">
        <v>0</v>
      </c>
      <c r="S51" s="19">
        <v>0</v>
      </c>
      <c r="T51" s="19"/>
      <c r="U51" s="20">
        <v>1</v>
      </c>
      <c r="V51" s="21">
        <f>SUMPRODUCT('Linear Model'!$B$2:$T$2,'Test Set'!A51:S51)+'Linear Model'!$U$2</f>
        <v>0.7231746188892455</v>
      </c>
      <c r="W51" s="12">
        <f>SUMPRODUCT('Logistic Regression'!B$2:T$2,'Test Set'!A51:S51)+'Logistic Regression'!U$2</f>
        <v>1.7535887856339565</v>
      </c>
      <c r="X51" s="22">
        <f t="shared" si="0"/>
        <v>0.85240488122078351</v>
      </c>
    </row>
    <row r="52" spans="1:24" x14ac:dyDescent="0.3">
      <c r="A52" s="19">
        <v>0</v>
      </c>
      <c r="B52" s="19">
        <v>0</v>
      </c>
      <c r="C52" s="19">
        <v>1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1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1</v>
      </c>
      <c r="T52" s="19"/>
      <c r="U52" s="20">
        <v>1</v>
      </c>
      <c r="V52" s="21">
        <f>SUMPRODUCT('Linear Model'!$B$2:$T$2,'Test Set'!A52:S52)+'Linear Model'!$U$2</f>
        <v>0.78861713060640026</v>
      </c>
      <c r="W52" s="12">
        <f>SUMPRODUCT('Logistic Regression'!B$2:T$2,'Test Set'!A52:S52)+'Logistic Regression'!U$2</f>
        <v>3.0241444170309326</v>
      </c>
      <c r="X52" s="22">
        <f t="shared" si="0"/>
        <v>0.95365304899024173</v>
      </c>
    </row>
    <row r="53" spans="1:24" x14ac:dyDescent="0.3">
      <c r="A53" s="19">
        <v>0</v>
      </c>
      <c r="B53" s="19">
        <v>1</v>
      </c>
      <c r="C53" s="19">
        <v>0</v>
      </c>
      <c r="D53" s="19">
        <v>1</v>
      </c>
      <c r="E53" s="19">
        <v>0</v>
      </c>
      <c r="F53" s="19">
        <v>0</v>
      </c>
      <c r="G53" s="19">
        <v>0</v>
      </c>
      <c r="H53" s="19">
        <v>1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1</v>
      </c>
      <c r="P53" s="19">
        <v>0</v>
      </c>
      <c r="Q53" s="19">
        <v>0</v>
      </c>
      <c r="R53" s="19">
        <v>0</v>
      </c>
      <c r="S53" s="19">
        <v>0</v>
      </c>
      <c r="T53" s="19"/>
      <c r="U53" s="20">
        <v>1</v>
      </c>
      <c r="V53" s="21">
        <f>SUMPRODUCT('Linear Model'!$B$2:$T$2,'Test Set'!A53:S53)+'Linear Model'!$U$2</f>
        <v>0.64283835238947207</v>
      </c>
      <c r="W53" s="12">
        <f>SUMPRODUCT('Logistic Regression'!B$2:T$2,'Test Set'!A53:S53)+'Logistic Regression'!U$2</f>
        <v>3.0080749367810564</v>
      </c>
      <c r="X53" s="22">
        <f t="shared" si="0"/>
        <v>0.95293759522078314</v>
      </c>
    </row>
    <row r="54" spans="1:24" x14ac:dyDescent="0.3">
      <c r="A54" s="19">
        <v>1</v>
      </c>
      <c r="B54" s="19">
        <v>0</v>
      </c>
      <c r="C54" s="19">
        <v>1</v>
      </c>
      <c r="D54" s="19">
        <v>0</v>
      </c>
      <c r="E54" s="19">
        <v>0</v>
      </c>
      <c r="F54" s="19">
        <v>0</v>
      </c>
      <c r="G54" s="19">
        <v>0</v>
      </c>
      <c r="H54" s="19">
        <v>1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1</v>
      </c>
      <c r="R54" s="19">
        <v>0</v>
      </c>
      <c r="S54" s="19">
        <v>1</v>
      </c>
      <c r="T54" s="19"/>
      <c r="U54" s="20">
        <v>1</v>
      </c>
      <c r="V54" s="21">
        <f>SUMPRODUCT('Linear Model'!$B$2:$T$2,'Test Set'!A54:S54)+'Linear Model'!$U$2</f>
        <v>1.1424538267929221</v>
      </c>
      <c r="W54" s="12">
        <f>SUMPRODUCT('Logistic Regression'!B$2:T$2,'Test Set'!A54:S54)+'Logistic Regression'!U$2</f>
        <v>7.1167858878598178</v>
      </c>
      <c r="X54" s="22">
        <f t="shared" si="0"/>
        <v>0.99918928738809032</v>
      </c>
    </row>
    <row r="55" spans="1:24" x14ac:dyDescent="0.3">
      <c r="A55" s="19">
        <v>0</v>
      </c>
      <c r="B55" s="19">
        <v>0</v>
      </c>
      <c r="C55" s="19">
        <v>1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1</v>
      </c>
      <c r="R55" s="19">
        <v>0</v>
      </c>
      <c r="S55" s="19">
        <v>0</v>
      </c>
      <c r="T55" s="19"/>
      <c r="U55" s="20">
        <v>1</v>
      </c>
      <c r="V55" s="21">
        <f>SUMPRODUCT('Linear Model'!$B$2:$T$2,'Test Set'!A55:S55)+'Linear Model'!$U$2</f>
        <v>0.58756972770817451</v>
      </c>
      <c r="W55" s="12">
        <f>SUMPRODUCT('Logistic Regression'!B$2:T$2,'Test Set'!A55:S55)+'Logistic Regression'!U$2</f>
        <v>0.80875211342154363</v>
      </c>
      <c r="X55" s="22">
        <f t="shared" si="0"/>
        <v>0.69184352350687017</v>
      </c>
    </row>
    <row r="56" spans="1:24" x14ac:dyDescent="0.3">
      <c r="A56" s="19">
        <v>0</v>
      </c>
      <c r="B56" s="19">
        <v>1</v>
      </c>
      <c r="C56" s="19">
        <v>1</v>
      </c>
      <c r="D56" s="19">
        <v>0</v>
      </c>
      <c r="E56" s="19">
        <v>0</v>
      </c>
      <c r="F56" s="19">
        <v>0</v>
      </c>
      <c r="G56" s="19">
        <v>0</v>
      </c>
      <c r="H56" s="19">
        <v>1</v>
      </c>
      <c r="I56" s="19">
        <v>0</v>
      </c>
      <c r="J56" s="19">
        <v>0</v>
      </c>
      <c r="K56" s="19">
        <v>0</v>
      </c>
      <c r="L56" s="19">
        <v>0</v>
      </c>
      <c r="M56" s="19">
        <v>1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/>
      <c r="U56" s="20">
        <v>1</v>
      </c>
      <c r="V56" s="21">
        <f>SUMPRODUCT('Linear Model'!$B$2:$T$2,'Test Set'!A56:S56)+'Linear Model'!$U$2</f>
        <v>0.9392355543390859</v>
      </c>
      <c r="W56" s="12">
        <f>SUMPRODUCT('Logistic Regression'!B$2:T$2,'Test Set'!A56:S56)+'Logistic Regression'!U$2</f>
        <v>5.5412476603025382</v>
      </c>
      <c r="X56" s="22">
        <f t="shared" si="0"/>
        <v>0.99609368819167832</v>
      </c>
    </row>
    <row r="57" spans="1:24" x14ac:dyDescent="0.3">
      <c r="A57" s="19">
        <v>1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1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1</v>
      </c>
      <c r="T57" s="19"/>
      <c r="U57" s="20">
        <v>1</v>
      </c>
      <c r="V57" s="21">
        <f>SUMPRODUCT('Linear Model'!$B$2:$T$2,'Test Set'!A57:S57)+'Linear Model'!$U$2</f>
        <v>0.92938901050161071</v>
      </c>
      <c r="W57" s="12">
        <f>SUMPRODUCT('Logistic Regression'!B$2:T$2,'Test Set'!A57:S57)+'Logistic Regression'!U$2</f>
        <v>5.8284526352777739</v>
      </c>
      <c r="X57" s="22">
        <f t="shared" si="0"/>
        <v>0.99706600687066027</v>
      </c>
    </row>
    <row r="58" spans="1:24" x14ac:dyDescent="0.3">
      <c r="A58" s="19">
        <v>1</v>
      </c>
      <c r="B58" s="19">
        <v>0</v>
      </c>
      <c r="C58" s="19">
        <v>0</v>
      </c>
      <c r="D58" s="19">
        <v>1</v>
      </c>
      <c r="E58" s="19">
        <v>0</v>
      </c>
      <c r="F58" s="19">
        <v>0</v>
      </c>
      <c r="G58" s="19">
        <v>0</v>
      </c>
      <c r="H58" s="19">
        <v>1</v>
      </c>
      <c r="I58" s="19">
        <v>1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1</v>
      </c>
      <c r="R58" s="19">
        <v>0</v>
      </c>
      <c r="S58" s="19">
        <v>0</v>
      </c>
      <c r="T58" s="19"/>
      <c r="U58" s="20">
        <v>1</v>
      </c>
      <c r="V58" s="21">
        <f>SUMPRODUCT('Linear Model'!$B$2:$T$2,'Test Set'!A58:S58)+'Linear Model'!$U$2</f>
        <v>1.2097855169500193</v>
      </c>
      <c r="W58" s="12">
        <f>SUMPRODUCT('Logistic Regression'!B$2:T$2,'Test Set'!A58:S58)+'Logistic Regression'!U$2</f>
        <v>7.8688478532136124</v>
      </c>
      <c r="X58" s="22">
        <f t="shared" si="0"/>
        <v>0.99961767145549985</v>
      </c>
    </row>
    <row r="59" spans="1:24" x14ac:dyDescent="0.3">
      <c r="A59" s="19">
        <v>1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1</v>
      </c>
      <c r="J59" s="19">
        <v>0</v>
      </c>
      <c r="K59" s="19">
        <v>0</v>
      </c>
      <c r="L59" s="19">
        <v>1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/>
      <c r="U59" s="20">
        <v>1</v>
      </c>
      <c r="V59" s="21">
        <f>SUMPRODUCT('Linear Model'!$B$2:$T$2,'Test Set'!A59:S59)+'Linear Model'!$U$2</f>
        <v>0.86889657310901991</v>
      </c>
      <c r="W59" s="12">
        <f>SUMPRODUCT('Logistic Regression'!B$2:T$2,'Test Set'!A59:S59)+'Logistic Regression'!U$2</f>
        <v>3.4569833893613562</v>
      </c>
      <c r="X59" s="22">
        <f t="shared" si="0"/>
        <v>0.96943871919275615</v>
      </c>
    </row>
    <row r="60" spans="1:24" x14ac:dyDescent="0.3">
      <c r="A60" s="19">
        <v>0</v>
      </c>
      <c r="B60" s="19">
        <v>1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1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/>
      <c r="U60" s="20">
        <v>1</v>
      </c>
      <c r="V60" s="21">
        <f>SUMPRODUCT('Linear Model'!$B$2:$T$2,'Test Set'!A60:S60)+'Linear Model'!$U$2</f>
        <v>0.70598507755198947</v>
      </c>
      <c r="W60" s="12">
        <f>SUMPRODUCT('Logistic Regression'!B$2:T$2,'Test Set'!A60:S60)+'Logistic Regression'!U$2</f>
        <v>1.8826096566378385</v>
      </c>
      <c r="X60" s="22">
        <f t="shared" si="0"/>
        <v>0.86791058953796818</v>
      </c>
    </row>
    <row r="61" spans="1:24" x14ac:dyDescent="0.3">
      <c r="A61" s="19">
        <v>0</v>
      </c>
      <c r="B61" s="19">
        <v>1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1</v>
      </c>
      <c r="I61" s="19">
        <v>1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/>
      <c r="U61" s="20">
        <v>1</v>
      </c>
      <c r="V61" s="21">
        <f>SUMPRODUCT('Linear Model'!$B$2:$T$2,'Test Set'!A61:S61)+'Linear Model'!$U$2</f>
        <v>1.0540945809581013</v>
      </c>
      <c r="W61" s="12">
        <f>SUMPRODUCT('Logistic Regression'!B$2:T$2,'Test Set'!A61:S61)+'Logistic Regression'!U$2</f>
        <v>6.6289991874130809</v>
      </c>
      <c r="X61" s="22">
        <f t="shared" si="0"/>
        <v>0.99868025903463831</v>
      </c>
    </row>
    <row r="62" spans="1:24" x14ac:dyDescent="0.3">
      <c r="A62" s="19">
        <v>1</v>
      </c>
      <c r="B62" s="19">
        <v>0</v>
      </c>
      <c r="C62" s="19">
        <v>0</v>
      </c>
      <c r="D62" s="19">
        <v>1</v>
      </c>
      <c r="E62" s="19">
        <v>0</v>
      </c>
      <c r="F62" s="19">
        <v>1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1</v>
      </c>
      <c r="P62" s="19">
        <v>0</v>
      </c>
      <c r="Q62" s="19">
        <v>0</v>
      </c>
      <c r="R62" s="19">
        <v>0</v>
      </c>
      <c r="S62" s="19">
        <v>0</v>
      </c>
      <c r="T62" s="19"/>
      <c r="U62" s="20">
        <v>0</v>
      </c>
      <c r="V62" s="21">
        <f>SUMPRODUCT('Linear Model'!$B$2:$T$2,'Test Set'!A62:S62)+'Linear Model'!$U$2</f>
        <v>-4.1407134888147401E-2</v>
      </c>
      <c r="W62" s="12">
        <f>SUMPRODUCT('Logistic Regression'!B$2:T$2,'Test Set'!A62:S62)+'Logistic Regression'!U$2</f>
        <v>-4.8278179386261115</v>
      </c>
      <c r="X62" s="22">
        <f t="shared" si="0"/>
        <v>7.9404125697025794E-3</v>
      </c>
    </row>
    <row r="63" spans="1:24" x14ac:dyDescent="0.3">
      <c r="A63" s="19">
        <v>1</v>
      </c>
      <c r="B63" s="19">
        <v>0</v>
      </c>
      <c r="C63" s="19">
        <v>1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1</v>
      </c>
      <c r="P63" s="19">
        <v>0</v>
      </c>
      <c r="Q63" s="19">
        <v>0</v>
      </c>
      <c r="R63" s="19">
        <v>1</v>
      </c>
      <c r="S63" s="19">
        <v>1</v>
      </c>
      <c r="T63" s="19"/>
      <c r="U63" s="20">
        <v>0</v>
      </c>
      <c r="V63" s="21">
        <f>SUMPRODUCT('Linear Model'!$B$2:$T$2,'Test Set'!A63:S63)+'Linear Model'!$U$2</f>
        <v>0.24253272415439653</v>
      </c>
      <c r="W63" s="12">
        <f>SUMPRODUCT('Logistic Regression'!B$2:T$2,'Test Set'!A63:S63)+'Logistic Regression'!U$2</f>
        <v>-1.7270657254303605</v>
      </c>
      <c r="X63" s="22">
        <f t="shared" si="0"/>
        <v>0.1509632905608283</v>
      </c>
    </row>
    <row r="64" spans="1:24" x14ac:dyDescent="0.3">
      <c r="A64" s="19">
        <v>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1</v>
      </c>
      <c r="S64" s="19">
        <v>0</v>
      </c>
      <c r="T64" s="19"/>
      <c r="U64" s="20">
        <v>0</v>
      </c>
      <c r="V64" s="21">
        <f>SUMPRODUCT('Linear Model'!$B$2:$T$2,'Test Set'!A64:S64)+'Linear Model'!$U$2</f>
        <v>0.16816379733283029</v>
      </c>
      <c r="W64" s="12">
        <f>SUMPRODUCT('Logistic Regression'!B$2:T$2,'Test Set'!A64:S64)+'Logistic Regression'!U$2</f>
        <v>-1.9069469082082853</v>
      </c>
      <c r="X64" s="22">
        <f t="shared" si="0"/>
        <v>0.12932423981584604</v>
      </c>
    </row>
    <row r="65" spans="1:24" x14ac:dyDescent="0.3">
      <c r="A65" s="19">
        <v>0</v>
      </c>
      <c r="B65" s="19">
        <v>0</v>
      </c>
      <c r="C65" s="19">
        <v>1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1</v>
      </c>
      <c r="P65" s="19">
        <v>0</v>
      </c>
      <c r="Q65" s="19">
        <v>0</v>
      </c>
      <c r="R65" s="19">
        <v>0</v>
      </c>
      <c r="S65" s="19">
        <v>0</v>
      </c>
      <c r="T65" s="19"/>
      <c r="U65" s="20">
        <v>0</v>
      </c>
      <c r="V65" s="21">
        <f>SUMPRODUCT('Linear Model'!$B$2:$T$2,'Test Set'!A65:S65)+'Linear Model'!$U$2</f>
        <v>0.24209924255979348</v>
      </c>
      <c r="W65" s="12">
        <f>SUMPRODUCT('Logistic Regression'!B$2:T$2,'Test Set'!A65:S65)+'Logistic Regression'!U$2</f>
        <v>-1.8613442000456055</v>
      </c>
      <c r="X65" s="22">
        <f t="shared" si="0"/>
        <v>0.13454645141474678</v>
      </c>
    </row>
    <row r="66" spans="1:24" x14ac:dyDescent="0.3">
      <c r="A66" s="19">
        <v>1</v>
      </c>
      <c r="B66" s="19">
        <v>0</v>
      </c>
      <c r="C66" s="19">
        <v>1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/>
      <c r="U66" s="20">
        <v>0</v>
      </c>
      <c r="V66" s="21">
        <f>SUMPRODUCT('Linear Model'!$B$2:$T$2,'Test Set'!A66:S66)+'Linear Model'!$U$2</f>
        <v>0.36901676812113277</v>
      </c>
      <c r="W66" s="12">
        <f>SUMPRODUCT('Logistic Regression'!B$2:T$2,'Test Set'!A66:S66)+'Logistic Regression'!U$2</f>
        <v>-0.97441797570276978</v>
      </c>
      <c r="X66" s="22">
        <f t="shared" si="0"/>
        <v>0.27400078231586483</v>
      </c>
    </row>
    <row r="67" spans="1:24" x14ac:dyDescent="0.3">
      <c r="A67" s="19">
        <v>0</v>
      </c>
      <c r="B67" s="19">
        <v>1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1</v>
      </c>
      <c r="P67" s="19">
        <v>0</v>
      </c>
      <c r="Q67" s="19">
        <v>0</v>
      </c>
      <c r="R67" s="19">
        <v>1</v>
      </c>
      <c r="S67" s="19">
        <v>0</v>
      </c>
      <c r="T67" s="19"/>
      <c r="U67" s="20">
        <v>0</v>
      </c>
      <c r="V67" s="21">
        <f>SUMPRODUCT('Linear Model'!$B$2:$T$2,'Test Set'!A67:S67)+'Linear Model'!$U$2</f>
        <v>5.0529787776700696E-2</v>
      </c>
      <c r="W67" s="12">
        <f>SUMPRODUCT('Logistic Regression'!B$2:T$2,'Test Set'!A67:S67)+'Logistic Regression'!U$2</f>
        <v>-3.4615151763917287</v>
      </c>
      <c r="X67" s="22">
        <f t="shared" ref="X67:X130" si="1">EXP(W67)/(1+EXP(W67))</f>
        <v>3.0427301499936835E-2</v>
      </c>
    </row>
    <row r="68" spans="1:24" x14ac:dyDescent="0.3">
      <c r="A68" s="19">
        <v>0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1</v>
      </c>
      <c r="P68" s="19">
        <v>0</v>
      </c>
      <c r="Q68" s="19">
        <v>0</v>
      </c>
      <c r="R68" s="19">
        <v>1</v>
      </c>
      <c r="S68" s="19">
        <v>0</v>
      </c>
      <c r="T68" s="19"/>
      <c r="U68" s="20">
        <v>0</v>
      </c>
      <c r="V68" s="21">
        <f>SUMPRODUCT('Linear Model'!$B$2:$T$2,'Test Set'!A68:S68)+'Linear Model'!$U$2</f>
        <v>1.0767453533977456E-2</v>
      </c>
      <c r="W68" s="12">
        <f>SUMPRODUCT('Logistic Regression'!B$2:T$2,'Test Set'!A68:S68)+'Logistic Regression'!U$2</f>
        <v>-3.2961392260558369</v>
      </c>
      <c r="X68" s="22">
        <f t="shared" si="1"/>
        <v>3.5703874266002134E-2</v>
      </c>
    </row>
    <row r="69" spans="1:24" x14ac:dyDescent="0.3">
      <c r="A69" s="19">
        <v>0</v>
      </c>
      <c r="B69" s="19">
        <v>1</v>
      </c>
      <c r="C69" s="19">
        <v>1</v>
      </c>
      <c r="D69" s="19">
        <v>0</v>
      </c>
      <c r="E69" s="19">
        <v>0</v>
      </c>
      <c r="F69" s="19">
        <v>1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/>
      <c r="U69" s="20">
        <v>0</v>
      </c>
      <c r="V69" s="21">
        <f>SUMPRODUCT('Linear Model'!$B$2:$T$2,'Test Set'!A69:S69)+'Linear Model'!$U$2</f>
        <v>0.17336308921009858</v>
      </c>
      <c r="W69" s="12">
        <f>SUMPRODUCT('Logistic Regression'!B$2:T$2,'Test Set'!A69:S69)+'Logistic Regression'!U$2</f>
        <v>-3.3901410339970468</v>
      </c>
      <c r="X69" s="22">
        <f t="shared" si="1"/>
        <v>3.2605006530452577E-2</v>
      </c>
    </row>
    <row r="70" spans="1:24" x14ac:dyDescent="0.3">
      <c r="A70" s="19">
        <v>0</v>
      </c>
      <c r="B70" s="19">
        <v>0</v>
      </c>
      <c r="C70" s="19">
        <v>0</v>
      </c>
      <c r="D70" s="19">
        <v>1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1</v>
      </c>
      <c r="S70" s="19">
        <v>0</v>
      </c>
      <c r="T70" s="19"/>
      <c r="U70" s="20">
        <v>0</v>
      </c>
      <c r="V70" s="21">
        <f>SUMPRODUCT('Linear Model'!$B$2:$T$2,'Test Set'!A70:S70)+'Linear Model'!$U$2</f>
        <v>0.20602174445545707</v>
      </c>
      <c r="W70" s="12">
        <f>SUMPRODUCT('Logistic Regression'!B$2:T$2,'Test Set'!A70:S70)+'Logistic Regression'!U$2</f>
        <v>-1.6111120948585287</v>
      </c>
      <c r="X70" s="22">
        <f t="shared" si="1"/>
        <v>0.16643427107509368</v>
      </c>
    </row>
    <row r="71" spans="1:24" x14ac:dyDescent="0.3">
      <c r="A71" s="19">
        <v>1</v>
      </c>
      <c r="B71" s="19">
        <v>0</v>
      </c>
      <c r="C71" s="19">
        <v>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/>
      <c r="U71" s="20">
        <v>0</v>
      </c>
      <c r="V71" s="21">
        <f>SUMPRODUCT('Linear Model'!$B$2:$T$2,'Test Set'!A71:S71)+'Linear Model'!$U$2</f>
        <v>0.36901676812113277</v>
      </c>
      <c r="W71" s="12">
        <f>SUMPRODUCT('Logistic Regression'!B$2:T$2,'Test Set'!A71:S71)+'Logistic Regression'!U$2</f>
        <v>-0.97441797570276978</v>
      </c>
      <c r="X71" s="22">
        <f t="shared" si="1"/>
        <v>0.27400078231586483</v>
      </c>
    </row>
    <row r="72" spans="1:24" x14ac:dyDescent="0.3">
      <c r="A72" s="19">
        <v>0</v>
      </c>
      <c r="B72" s="19">
        <v>0</v>
      </c>
      <c r="C72" s="19">
        <v>0</v>
      </c>
      <c r="D72" s="19">
        <v>1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/>
      <c r="U72" s="20">
        <v>0</v>
      </c>
      <c r="V72" s="21">
        <f>SUMPRODUCT('Linear Model'!$B$2:$T$2,'Test Set'!A72:S72)+'Linear Model'!$U$2</f>
        <v>0.4123628585394899</v>
      </c>
      <c r="W72" s="12">
        <f>SUMPRODUCT('Logistic Regression'!B$2:T$2,'Test Set'!A72:S72)+'Logistic Regression'!U$2</f>
        <v>-0.1837463258107434</v>
      </c>
      <c r="X72" s="22">
        <f t="shared" si="1"/>
        <v>0.45419222896432404</v>
      </c>
    </row>
    <row r="73" spans="1:24" x14ac:dyDescent="0.3">
      <c r="A73" s="19">
        <v>0</v>
      </c>
      <c r="B73" s="19">
        <v>1</v>
      </c>
      <c r="C73" s="19">
        <v>1</v>
      </c>
      <c r="D73" s="19">
        <v>0</v>
      </c>
      <c r="E73" s="19">
        <v>0</v>
      </c>
      <c r="F73" s="19">
        <v>1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/>
      <c r="U73" s="20">
        <v>0</v>
      </c>
      <c r="V73" s="21">
        <f>SUMPRODUCT('Linear Model'!$B$2:$T$2,'Test Set'!A73:S73)+'Linear Model'!$U$2</f>
        <v>0.17336308921009858</v>
      </c>
      <c r="W73" s="12">
        <f>SUMPRODUCT('Logistic Regression'!B$2:T$2,'Test Set'!A73:S73)+'Logistic Regression'!U$2</f>
        <v>-3.3901410339970468</v>
      </c>
      <c r="X73" s="22">
        <f t="shared" si="1"/>
        <v>3.2605006530452577E-2</v>
      </c>
    </row>
    <row r="74" spans="1:24" x14ac:dyDescent="0.3">
      <c r="A74" s="19">
        <v>0</v>
      </c>
      <c r="B74" s="19">
        <v>1</v>
      </c>
      <c r="C74" s="19">
        <v>0</v>
      </c>
      <c r="D74" s="19">
        <v>1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/>
      <c r="U74" s="20">
        <v>0</v>
      </c>
      <c r="V74" s="21">
        <f>SUMPRODUCT('Linear Model'!$B$2:$T$2,'Test Set'!A74:S74)+'Linear Model'!$U$2</f>
        <v>0.45212519278221314</v>
      </c>
      <c r="W74" s="12">
        <f>SUMPRODUCT('Logistic Regression'!B$2:T$2,'Test Set'!A74:S74)+'Logistic Regression'!U$2</f>
        <v>-0.34912227614663494</v>
      </c>
      <c r="X74" s="22">
        <f t="shared" si="1"/>
        <v>0.41359528300010162</v>
      </c>
    </row>
    <row r="75" spans="1:24" x14ac:dyDescent="0.3">
      <c r="A75" s="19">
        <v>1</v>
      </c>
      <c r="B75" s="19">
        <v>0</v>
      </c>
      <c r="C75" s="19">
        <v>1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1</v>
      </c>
      <c r="R75" s="19">
        <v>0</v>
      </c>
      <c r="S75" s="19">
        <v>0</v>
      </c>
      <c r="T75" s="19"/>
      <c r="U75" s="20">
        <v>0</v>
      </c>
      <c r="V75" s="21">
        <f>SUMPRODUCT('Linear Model'!$B$2:$T$2,'Test Set'!A75:S75)+'Linear Model'!$U$2</f>
        <v>0.55709090947066098</v>
      </c>
      <c r="W75" s="12">
        <f>SUMPRODUCT('Logistic Regression'!B$2:T$2,'Test Set'!A75:S75)+'Logistic Regression'!U$2</f>
        <v>0.30648601991682795</v>
      </c>
      <c r="X75" s="22">
        <f t="shared" si="1"/>
        <v>0.57602730754085851</v>
      </c>
    </row>
    <row r="76" spans="1:24" x14ac:dyDescent="0.3">
      <c r="A76" s="19">
        <v>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1</v>
      </c>
      <c r="S76" s="19">
        <v>0</v>
      </c>
      <c r="T76" s="19"/>
      <c r="U76" s="20">
        <v>0</v>
      </c>
      <c r="V76" s="21">
        <f>SUMPRODUCT('Linear Model'!$B$2:$T$2,'Test Set'!A76:S76)+'Linear Model'!$U$2</f>
        <v>0.16816379733283029</v>
      </c>
      <c r="W76" s="12">
        <f>SUMPRODUCT('Logistic Regression'!B$2:T$2,'Test Set'!A76:S76)+'Logistic Regression'!U$2</f>
        <v>-1.9069469082082853</v>
      </c>
      <c r="X76" s="22">
        <f t="shared" si="1"/>
        <v>0.12932423981584604</v>
      </c>
    </row>
    <row r="77" spans="1:24" x14ac:dyDescent="0.3">
      <c r="A77" s="19">
        <v>0</v>
      </c>
      <c r="B77" s="19">
        <v>0</v>
      </c>
      <c r="C77" s="19">
        <v>1</v>
      </c>
      <c r="D77" s="19">
        <v>0</v>
      </c>
      <c r="E77" s="19">
        <v>0</v>
      </c>
      <c r="F77" s="19">
        <v>1</v>
      </c>
      <c r="G77" s="19">
        <v>1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1</v>
      </c>
      <c r="S77" s="19">
        <v>0</v>
      </c>
      <c r="T77" s="19"/>
      <c r="U77" s="20">
        <v>0</v>
      </c>
      <c r="V77" s="21">
        <f>SUMPRODUCT('Linear Model'!$B$2:$T$2,'Test Set'!A77:S77)+'Linear Model'!$U$2</f>
        <v>-0.30912788289608872</v>
      </c>
      <c r="W77" s="12">
        <f>SUMPRODUCT('Logistic Regression'!B$2:T$2,'Test Set'!A77:S77)+'Logistic Regression'!U$2</f>
        <v>-6.5439735016029932</v>
      </c>
      <c r="X77" s="22">
        <f t="shared" si="1"/>
        <v>1.4366931529318544E-3</v>
      </c>
    </row>
    <row r="78" spans="1:24" x14ac:dyDescent="0.3">
      <c r="A78" s="19">
        <v>1</v>
      </c>
      <c r="B78" s="19">
        <v>0</v>
      </c>
      <c r="C78" s="19">
        <v>0</v>
      </c>
      <c r="D78" s="19">
        <v>0</v>
      </c>
      <c r="E78" s="19">
        <v>0</v>
      </c>
      <c r="F78" s="19">
        <v>1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/>
      <c r="U78" s="20">
        <v>0</v>
      </c>
      <c r="V78" s="21">
        <f>SUMPRODUCT('Linear Model'!$B$2:$T$2,'Test Set'!A78:S78)+'Linear Model'!$U$2</f>
        <v>7.8131261788078665E-2</v>
      </c>
      <c r="W78" s="12">
        <f>SUMPRODUCT('Logistic Regression'!B$2:T$2,'Test Set'!A78:S78)+'Logistic Regression'!U$2</f>
        <v>-3.7344604341283167</v>
      </c>
      <c r="X78" s="22">
        <f t="shared" si="1"/>
        <v>2.3328822147773539E-2</v>
      </c>
    </row>
    <row r="79" spans="1:24" x14ac:dyDescent="0.3">
      <c r="A79" s="19">
        <v>0</v>
      </c>
      <c r="B79" s="19">
        <v>0</v>
      </c>
      <c r="C79" s="19">
        <v>1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1</v>
      </c>
      <c r="P79" s="19">
        <v>0</v>
      </c>
      <c r="Q79" s="19">
        <v>0</v>
      </c>
      <c r="R79" s="19">
        <v>1</v>
      </c>
      <c r="S79" s="19">
        <v>1</v>
      </c>
      <c r="T79" s="19"/>
      <c r="U79" s="20">
        <v>0</v>
      </c>
      <c r="V79" s="21">
        <f>SUMPRODUCT('Linear Model'!$B$2:$T$2,'Test Set'!A79:S79)+'Linear Model'!$U$2</f>
        <v>0.27301154239191006</v>
      </c>
      <c r="W79" s="12">
        <f>SUMPRODUCT('Logistic Regression'!B$2:T$2,'Test Set'!A79:S79)+'Logistic Regression'!U$2</f>
        <v>-1.2247996319256449</v>
      </c>
      <c r="X79" s="22">
        <f t="shared" si="1"/>
        <v>0.22709290762897538</v>
      </c>
    </row>
    <row r="80" spans="1:24" x14ac:dyDescent="0.3">
      <c r="A80" s="19">
        <v>0</v>
      </c>
      <c r="B80" s="19">
        <v>0</v>
      </c>
      <c r="C80" s="19">
        <v>1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1</v>
      </c>
      <c r="S80" s="19">
        <v>0</v>
      </c>
      <c r="T80" s="19"/>
      <c r="U80" s="20">
        <v>0</v>
      </c>
      <c r="V80" s="21">
        <f>SUMPRODUCT('Linear Model'!$B$2:$T$2,'Test Set'!A80:S80)+'Linear Model'!$U$2</f>
        <v>0.19315447227461344</v>
      </c>
      <c r="W80" s="12">
        <f>SUMPRODUCT('Logistic Regression'!B$2:T$2,'Test Set'!A80:S80)+'Logistic Regression'!U$2</f>
        <v>-1.8995176512458396</v>
      </c>
      <c r="X80" s="22">
        <f t="shared" si="1"/>
        <v>0.13016307646091677</v>
      </c>
    </row>
    <row r="81" spans="1:24" x14ac:dyDescent="0.3">
      <c r="A81" s="19">
        <v>0</v>
      </c>
      <c r="B81" s="19">
        <v>1</v>
      </c>
      <c r="C81" s="19">
        <v>0</v>
      </c>
      <c r="D81" s="19">
        <v>0</v>
      </c>
      <c r="E81" s="19">
        <v>0</v>
      </c>
      <c r="F81" s="19">
        <v>1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/>
      <c r="U81" s="20">
        <v>0</v>
      </c>
      <c r="V81" s="21">
        <f>SUMPRODUCT('Linear Model'!$B$2:$T$2,'Test Set'!A81:S81)+'Linear Model'!$U$2</f>
        <v>0.14837241426831543</v>
      </c>
      <c r="W81" s="12">
        <f>SUMPRODUCT('Logistic Regression'!B$2:T$2,'Test Set'!A81:S81)+'Logistic Regression'!U$2</f>
        <v>-3.3975702909594925</v>
      </c>
      <c r="X81" s="22">
        <f t="shared" si="1"/>
        <v>3.2371485453175891E-2</v>
      </c>
    </row>
    <row r="82" spans="1:24" x14ac:dyDescent="0.3">
      <c r="A82" s="19">
        <v>1</v>
      </c>
      <c r="B82" s="19">
        <v>0</v>
      </c>
      <c r="C82" s="19">
        <v>1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1</v>
      </c>
      <c r="P82" s="19">
        <v>0</v>
      </c>
      <c r="Q82" s="19">
        <v>0</v>
      </c>
      <c r="R82" s="19">
        <v>0</v>
      </c>
      <c r="S82" s="19">
        <v>0</v>
      </c>
      <c r="T82" s="19"/>
      <c r="U82" s="20">
        <v>0</v>
      </c>
      <c r="V82" s="21">
        <f>SUMPRODUCT('Linear Model'!$B$2:$T$2,'Test Set'!A82:S82)+'Linear Model'!$U$2</f>
        <v>0.21162042432227995</v>
      </c>
      <c r="W82" s="12">
        <f>SUMPRODUCT('Logistic Regression'!B$2:T$2,'Test Set'!A82:S82)+'Logistic Regression'!U$2</f>
        <v>-2.3636102935503214</v>
      </c>
      <c r="X82" s="22">
        <f t="shared" si="1"/>
        <v>8.5990016374650133E-2</v>
      </c>
    </row>
    <row r="83" spans="1:24" x14ac:dyDescent="0.3">
      <c r="A83" s="19">
        <v>1</v>
      </c>
      <c r="B83" s="19">
        <v>0</v>
      </c>
      <c r="C83" s="19">
        <v>1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1</v>
      </c>
      <c r="S83" s="19">
        <v>0</v>
      </c>
      <c r="T83" s="19"/>
      <c r="U83" s="20">
        <v>0</v>
      </c>
      <c r="V83" s="21">
        <f>SUMPRODUCT('Linear Model'!$B$2:$T$2,'Test Set'!A83:S83)+'Linear Model'!$U$2</f>
        <v>0.16267565403709991</v>
      </c>
      <c r="W83" s="12">
        <f>SUMPRODUCT('Logistic Regression'!B$2:T$2,'Test Set'!A83:S83)+'Logistic Regression'!U$2</f>
        <v>-2.4017837447505554</v>
      </c>
      <c r="X83" s="22">
        <f t="shared" si="1"/>
        <v>8.3036778132836497E-2</v>
      </c>
    </row>
    <row r="84" spans="1:24" x14ac:dyDescent="0.3">
      <c r="A84" s="19">
        <v>1</v>
      </c>
      <c r="B84" s="19">
        <v>0</v>
      </c>
      <c r="C84" s="19">
        <v>0</v>
      </c>
      <c r="D84" s="19">
        <v>1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1</v>
      </c>
      <c r="S84" s="19">
        <v>0</v>
      </c>
      <c r="T84" s="19"/>
      <c r="U84" s="20">
        <v>0</v>
      </c>
      <c r="V84" s="21">
        <f>SUMPRODUCT('Linear Model'!$B$2:$T$2,'Test Set'!A84:S84)+'Linear Model'!$U$2</f>
        <v>0.17554292621794351</v>
      </c>
      <c r="W84" s="12">
        <f>SUMPRODUCT('Logistic Regression'!B$2:T$2,'Test Set'!A84:S84)+'Logistic Regression'!U$2</f>
        <v>-2.1133781883632445</v>
      </c>
      <c r="X84" s="22">
        <f t="shared" si="1"/>
        <v>0.10780331590370802</v>
      </c>
    </row>
    <row r="85" spans="1:24" x14ac:dyDescent="0.3">
      <c r="A85" s="19">
        <v>1</v>
      </c>
      <c r="B85" s="19">
        <v>0</v>
      </c>
      <c r="C85" s="19">
        <v>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/>
      <c r="U85" s="20">
        <v>0</v>
      </c>
      <c r="V85" s="21">
        <f>SUMPRODUCT('Linear Model'!$B$2:$T$2,'Test Set'!A85:S85)+'Linear Model'!$U$2</f>
        <v>0.36901676812113277</v>
      </c>
      <c r="W85" s="12">
        <f>SUMPRODUCT('Logistic Regression'!B$2:T$2,'Test Set'!A85:S85)+'Logistic Regression'!U$2</f>
        <v>-0.97441797570276978</v>
      </c>
      <c r="X85" s="22">
        <f t="shared" si="1"/>
        <v>0.27400078231586483</v>
      </c>
    </row>
    <row r="86" spans="1:24" x14ac:dyDescent="0.3">
      <c r="A86" s="19">
        <v>0</v>
      </c>
      <c r="B86" s="19">
        <v>1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/>
      <c r="U86" s="20">
        <v>0</v>
      </c>
      <c r="V86" s="21">
        <f>SUMPRODUCT('Linear Model'!$B$2:$T$2,'Test Set'!A86:S86)+'Linear Model'!$U$2</f>
        <v>0.41426724565958639</v>
      </c>
      <c r="W86" s="12">
        <f>SUMPRODUCT('Logistic Regression'!B$2:T$2,'Test Set'!A86:S86)+'Logistic Regression'!U$2</f>
        <v>-0.64495708949639141</v>
      </c>
      <c r="X86" s="22">
        <f t="shared" si="1"/>
        <v>0.34412684378079611</v>
      </c>
    </row>
    <row r="87" spans="1:24" x14ac:dyDescent="0.3">
      <c r="A87" s="19">
        <v>1</v>
      </c>
      <c r="B87" s="19">
        <v>0</v>
      </c>
      <c r="C87" s="19">
        <v>1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/>
      <c r="U87" s="20">
        <v>0</v>
      </c>
      <c r="V87" s="21">
        <f>SUMPRODUCT('Linear Model'!$B$2:$T$2,'Test Set'!A87:S87)+'Linear Model'!$U$2</f>
        <v>0.36901676812113277</v>
      </c>
      <c r="W87" s="12">
        <f>SUMPRODUCT('Logistic Regression'!B$2:T$2,'Test Set'!A87:S87)+'Logistic Regression'!U$2</f>
        <v>-0.97441797570276978</v>
      </c>
      <c r="X87" s="22">
        <f t="shared" si="1"/>
        <v>0.27400078231586483</v>
      </c>
    </row>
    <row r="88" spans="1:24" x14ac:dyDescent="0.3">
      <c r="A88" s="19">
        <v>0</v>
      </c>
      <c r="B88" s="19">
        <v>0</v>
      </c>
      <c r="C88" s="19">
        <v>1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1</v>
      </c>
      <c r="R88" s="19">
        <v>0</v>
      </c>
      <c r="S88" s="19">
        <v>0</v>
      </c>
      <c r="T88" s="19"/>
      <c r="U88" s="20">
        <v>0</v>
      </c>
      <c r="V88" s="21">
        <f>SUMPRODUCT('Linear Model'!$B$2:$T$2,'Test Set'!A88:S88)+'Linear Model'!$U$2</f>
        <v>0.58756972770817451</v>
      </c>
      <c r="W88" s="12">
        <f>SUMPRODUCT('Logistic Regression'!B$2:T$2,'Test Set'!A88:S88)+'Logistic Regression'!U$2</f>
        <v>0.80875211342154363</v>
      </c>
      <c r="X88" s="22">
        <f t="shared" si="1"/>
        <v>0.69184352350687017</v>
      </c>
    </row>
    <row r="89" spans="1:24" x14ac:dyDescent="0.3">
      <c r="A89" s="19">
        <v>0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/>
      <c r="U89" s="20">
        <v>0</v>
      </c>
      <c r="V89" s="21">
        <f>SUMPRODUCT('Linear Model'!$B$2:$T$2,'Test Set'!A89:S89)+'Linear Model'!$U$2</f>
        <v>0.37450491141686315</v>
      </c>
      <c r="W89" s="12">
        <f>SUMPRODUCT('Logistic Regression'!B$2:T$2,'Test Set'!A89:S89)+'Logistic Regression'!U$2</f>
        <v>-0.47958113916049988</v>
      </c>
      <c r="X89" s="22">
        <f t="shared" si="1"/>
        <v>0.38235103799547093</v>
      </c>
    </row>
    <row r="90" spans="1:24" x14ac:dyDescent="0.3">
      <c r="A90" s="19">
        <v>1</v>
      </c>
      <c r="B90" s="19">
        <v>0</v>
      </c>
      <c r="C90" s="19">
        <v>0</v>
      </c>
      <c r="D90" s="19">
        <v>1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1</v>
      </c>
      <c r="T90" s="19"/>
      <c r="U90" s="20">
        <v>0</v>
      </c>
      <c r="V90" s="21">
        <f>SUMPRODUCT('Linear Model'!$B$2:$T$2,'Test Set'!A90:S90)+'Linear Model'!$U$2</f>
        <v>0.61913745421812583</v>
      </c>
      <c r="W90" s="12">
        <f>SUMPRODUCT('Logistic Regression'!B$2:T$2,'Test Set'!A90:S90)+'Logistic Regression'!U$2</f>
        <v>1.3778979178522872</v>
      </c>
      <c r="X90" s="22">
        <f t="shared" si="1"/>
        <v>0.79865318445164157</v>
      </c>
    </row>
    <row r="91" spans="1:24" x14ac:dyDescent="0.3">
      <c r="A91" s="19">
        <v>1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1</v>
      </c>
      <c r="P91" s="19">
        <v>0</v>
      </c>
      <c r="Q91" s="19">
        <v>0</v>
      </c>
      <c r="R91" s="19">
        <v>0</v>
      </c>
      <c r="S91" s="19">
        <v>0</v>
      </c>
      <c r="T91" s="19"/>
      <c r="U91" s="20">
        <v>0</v>
      </c>
      <c r="V91" s="21">
        <f>SUMPRODUCT('Linear Model'!$B$2:$T$2,'Test Set'!A91:S91)+'Linear Model'!$U$2</f>
        <v>0.18662974938049681</v>
      </c>
      <c r="W91" s="12">
        <f>SUMPRODUCT('Logistic Regression'!B$2:T$2,'Test Set'!A91:S91)+'Logistic Regression'!U$2</f>
        <v>-2.371039550512767</v>
      </c>
      <c r="X91" s="22">
        <f t="shared" si="1"/>
        <v>8.540790161281929E-2</v>
      </c>
    </row>
    <row r="92" spans="1:24" x14ac:dyDescent="0.3">
      <c r="A92" s="19">
        <v>0</v>
      </c>
      <c r="B92" s="19">
        <v>1</v>
      </c>
      <c r="C92" s="19">
        <v>0</v>
      </c>
      <c r="D92" s="19">
        <v>1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/>
      <c r="U92" s="20">
        <v>0</v>
      </c>
      <c r="V92" s="21">
        <f>SUMPRODUCT('Linear Model'!$B$2:$T$2,'Test Set'!A92:S92)+'Linear Model'!$U$2</f>
        <v>0.45212519278221314</v>
      </c>
      <c r="W92" s="12">
        <f>SUMPRODUCT('Logistic Regression'!B$2:T$2,'Test Set'!A92:S92)+'Logistic Regression'!U$2</f>
        <v>-0.34912227614663494</v>
      </c>
      <c r="X92" s="22">
        <f t="shared" si="1"/>
        <v>0.41359528300010162</v>
      </c>
    </row>
    <row r="93" spans="1:24" x14ac:dyDescent="0.3">
      <c r="A93" s="19">
        <v>0</v>
      </c>
      <c r="B93" s="19">
        <v>0</v>
      </c>
      <c r="C93" s="19">
        <v>1</v>
      </c>
      <c r="D93" s="19">
        <v>0</v>
      </c>
      <c r="E93" s="19">
        <v>0</v>
      </c>
      <c r="F93" s="19">
        <v>1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/>
      <c r="U93" s="20">
        <v>0</v>
      </c>
      <c r="V93" s="21">
        <f>SUMPRODUCT('Linear Model'!$B$2:$T$2,'Test Set'!A93:S93)+'Linear Model'!$U$2</f>
        <v>0.13360075496737533</v>
      </c>
      <c r="W93" s="12">
        <f>SUMPRODUCT('Logistic Regression'!B$2:T$2,'Test Set'!A93:S93)+'Logistic Regression'!U$2</f>
        <v>-3.2247650836611554</v>
      </c>
      <c r="X93" s="22">
        <f t="shared" si="1"/>
        <v>3.8244331451640252E-2</v>
      </c>
    </row>
    <row r="94" spans="1:24" x14ac:dyDescent="0.3">
      <c r="A94" s="19">
        <v>0</v>
      </c>
      <c r="B94" s="19">
        <v>0</v>
      </c>
      <c r="C94" s="19">
        <v>1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/>
      <c r="U94" s="20">
        <v>0</v>
      </c>
      <c r="V94" s="21">
        <f>SUMPRODUCT('Linear Model'!$B$2:$T$2,'Test Set'!A94:S94)+'Linear Model'!$U$2</f>
        <v>0.39949558635864629</v>
      </c>
      <c r="W94" s="12">
        <f>SUMPRODUCT('Logistic Regression'!B$2:T$2,'Test Set'!A94:S94)+'Logistic Regression'!U$2</f>
        <v>-0.47215188219805421</v>
      </c>
      <c r="X94" s="22">
        <f t="shared" si="1"/>
        <v>0.38410704857761513</v>
      </c>
    </row>
    <row r="95" spans="1:24" x14ac:dyDescent="0.3">
      <c r="A95" s="19">
        <v>1</v>
      </c>
      <c r="B95" s="19">
        <v>0</v>
      </c>
      <c r="C95" s="19">
        <v>0</v>
      </c>
      <c r="D95" s="19">
        <v>1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/>
      <c r="U95" s="20">
        <v>0</v>
      </c>
      <c r="V95" s="21">
        <f>SUMPRODUCT('Linear Model'!$B$2:$T$2,'Test Set'!A95:S95)+'Linear Model'!$U$2</f>
        <v>0.38188404030197637</v>
      </c>
      <c r="W95" s="12">
        <f>SUMPRODUCT('Logistic Regression'!B$2:T$2,'Test Set'!A95:S95)+'Logistic Regression'!U$2</f>
        <v>-0.68601241931545909</v>
      </c>
      <c r="X95" s="22">
        <f t="shared" si="1"/>
        <v>0.33492071669854434</v>
      </c>
    </row>
    <row r="96" spans="1:24" x14ac:dyDescent="0.3">
      <c r="A96" s="19">
        <v>0</v>
      </c>
      <c r="B96" s="19">
        <v>1</v>
      </c>
      <c r="C96" s="19">
        <v>0</v>
      </c>
      <c r="D96" s="19">
        <v>0</v>
      </c>
      <c r="E96" s="19">
        <v>0</v>
      </c>
      <c r="F96" s="19">
        <v>1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/>
      <c r="U96" s="20">
        <v>0</v>
      </c>
      <c r="V96" s="21">
        <f>SUMPRODUCT('Linear Model'!$B$2:$T$2,'Test Set'!A96:S96)+'Linear Model'!$U$2</f>
        <v>0.14837241426831543</v>
      </c>
      <c r="W96" s="12">
        <f>SUMPRODUCT('Logistic Regression'!B$2:T$2,'Test Set'!A96:S96)+'Logistic Regression'!U$2</f>
        <v>-3.3975702909594925</v>
      </c>
      <c r="X96" s="22">
        <f t="shared" si="1"/>
        <v>3.2371485453175891E-2</v>
      </c>
    </row>
    <row r="97" spans="1:24" x14ac:dyDescent="0.3">
      <c r="A97" s="19">
        <v>1</v>
      </c>
      <c r="B97" s="19">
        <v>0</v>
      </c>
      <c r="C97" s="19">
        <v>1</v>
      </c>
      <c r="D97" s="19">
        <v>0</v>
      </c>
      <c r="E97" s="19">
        <v>0</v>
      </c>
      <c r="F97" s="19">
        <v>0</v>
      </c>
      <c r="G97" s="19">
        <v>1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1</v>
      </c>
      <c r="R97" s="19">
        <v>1</v>
      </c>
      <c r="S97" s="19">
        <v>0</v>
      </c>
      <c r="T97" s="19"/>
      <c r="U97" s="20">
        <v>0</v>
      </c>
      <c r="V97" s="21">
        <f>SUMPRODUCT('Linear Model'!$B$2:$T$2,'Test Set'!A97:S97)+'Linear Model'!$U$2</f>
        <v>0.11436227160719697</v>
      </c>
      <c r="W97" s="12">
        <f>SUMPRODUCT('Logistic Regression'!B$2:T$2,'Test Set'!A97:S97)+'Logistic Regression'!U$2</f>
        <v>-3.0127223980250104</v>
      </c>
      <c r="X97" s="22">
        <f t="shared" si="1"/>
        <v>4.6854415792422825E-2</v>
      </c>
    </row>
    <row r="98" spans="1:24" x14ac:dyDescent="0.3">
      <c r="A98" s="19">
        <v>1</v>
      </c>
      <c r="B98" s="19">
        <v>0</v>
      </c>
      <c r="C98" s="19">
        <v>1</v>
      </c>
      <c r="D98" s="19">
        <v>0</v>
      </c>
      <c r="E98" s="19">
        <v>0</v>
      </c>
      <c r="F98" s="19">
        <v>1</v>
      </c>
      <c r="G98" s="19">
        <v>1</v>
      </c>
      <c r="H98" s="19">
        <v>0</v>
      </c>
      <c r="I98" s="19">
        <v>0</v>
      </c>
      <c r="J98" s="19">
        <v>0</v>
      </c>
      <c r="K98" s="19">
        <v>0</v>
      </c>
      <c r="L98" s="19">
        <v>1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/>
      <c r="U98" s="20">
        <v>0</v>
      </c>
      <c r="V98" s="21">
        <f>SUMPRODUCT('Linear Model'!$B$2:$T$2,'Test Set'!A98:S98)+'Linear Model'!$U$2</f>
        <v>9.988706098769784E-2</v>
      </c>
      <c r="W98" s="12">
        <f>SUMPRODUCT('Logistic Regression'!B$2:T$2,'Test Set'!A98:S98)+'Logistic Regression'!U$2</f>
        <v>-3.7076099501675817</v>
      </c>
      <c r="X98" s="22">
        <f t="shared" si="1"/>
        <v>2.394849321732043E-2</v>
      </c>
    </row>
    <row r="99" spans="1:24" x14ac:dyDescent="0.3">
      <c r="A99" s="19">
        <v>1</v>
      </c>
      <c r="B99" s="19">
        <v>0</v>
      </c>
      <c r="C99" s="19">
        <v>1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1</v>
      </c>
      <c r="P99" s="19">
        <v>0</v>
      </c>
      <c r="Q99" s="19">
        <v>0</v>
      </c>
      <c r="R99" s="19">
        <v>0</v>
      </c>
      <c r="S99" s="19">
        <v>0</v>
      </c>
      <c r="T99" s="19"/>
      <c r="U99" s="20">
        <v>0</v>
      </c>
      <c r="V99" s="21">
        <f>SUMPRODUCT('Linear Model'!$B$2:$T$2,'Test Set'!A99:S99)+'Linear Model'!$U$2</f>
        <v>0.21162042432227995</v>
      </c>
      <c r="W99" s="12">
        <f>SUMPRODUCT('Logistic Regression'!B$2:T$2,'Test Set'!A99:S99)+'Logistic Regression'!U$2</f>
        <v>-2.3636102935503214</v>
      </c>
      <c r="X99" s="22">
        <f t="shared" si="1"/>
        <v>8.5990016374650133E-2</v>
      </c>
    </row>
    <row r="100" spans="1:24" x14ac:dyDescent="0.3">
      <c r="A100" s="19">
        <v>0</v>
      </c>
      <c r="B100" s="19">
        <v>0</v>
      </c>
      <c r="C100" s="19">
        <v>0</v>
      </c>
      <c r="D100" s="19">
        <v>1</v>
      </c>
      <c r="E100" s="19">
        <v>0</v>
      </c>
      <c r="F100" s="19">
        <v>0</v>
      </c>
      <c r="G100" s="19">
        <v>1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/>
      <c r="U100" s="20">
        <v>0</v>
      </c>
      <c r="V100" s="21">
        <f>SUMPRODUCT('Linear Model'!$B$2:$T$2,'Test Set'!A100:S100)+'Linear Model'!$U$2</f>
        <v>0.17597533476005878</v>
      </c>
      <c r="W100" s="12">
        <f>SUMPRODUCT('Logistic Regression'!B$2:T$2,'Test Set'!A100:S100)+'Logistic Regression'!U$2</f>
        <v>-2.0755889747047962</v>
      </c>
      <c r="X100" s="22">
        <f t="shared" si="1"/>
        <v>0.11149218200998957</v>
      </c>
    </row>
    <row r="101" spans="1:24" x14ac:dyDescent="0.3">
      <c r="A101" s="19">
        <v>1</v>
      </c>
      <c r="B101" s="19">
        <v>0</v>
      </c>
      <c r="C101" s="19">
        <v>0</v>
      </c>
      <c r="D101" s="19">
        <v>0</v>
      </c>
      <c r="E101" s="19">
        <v>0</v>
      </c>
      <c r="F101" s="19">
        <v>1</v>
      </c>
      <c r="G101" s="19">
        <v>1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1</v>
      </c>
      <c r="P101" s="19">
        <v>0</v>
      </c>
      <c r="Q101" s="19">
        <v>0</v>
      </c>
      <c r="R101" s="19">
        <v>0</v>
      </c>
      <c r="S101" s="19">
        <v>0</v>
      </c>
      <c r="T101" s="19"/>
      <c r="U101" s="20">
        <v>0</v>
      </c>
      <c r="V101" s="21">
        <f>SUMPRODUCT('Linear Model'!$B$2:$T$2,'Test Set'!A101:S101)+'Linear Model'!$U$2</f>
        <v>-0.31565260579020527</v>
      </c>
      <c r="W101" s="12">
        <f>SUMPRODUCT('Logistic Regression'!B$2:T$2,'Test Set'!A101:S101)+'Logistic Regression'!U$2</f>
        <v>-7.0154954008699209</v>
      </c>
      <c r="X101" s="22">
        <f t="shared" si="1"/>
        <v>8.9705546947803447E-4</v>
      </c>
    </row>
    <row r="102" spans="1:24" x14ac:dyDescent="0.3">
      <c r="A102" s="19">
        <v>0</v>
      </c>
      <c r="B102" s="19">
        <v>1</v>
      </c>
      <c r="C102" s="19">
        <v>1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1</v>
      </c>
      <c r="S102" s="19">
        <v>0</v>
      </c>
      <c r="T102" s="19"/>
      <c r="U102" s="20">
        <v>0</v>
      </c>
      <c r="V102" s="21">
        <f>SUMPRODUCT('Linear Model'!$B$2:$T$2,'Test Set'!A102:S102)+'Linear Model'!$U$2</f>
        <v>0.23291680651733668</v>
      </c>
      <c r="W102" s="12">
        <f>SUMPRODUCT('Logistic Regression'!B$2:T$2,'Test Set'!A102:S102)+'Logistic Regression'!U$2</f>
        <v>-2.0648936015817312</v>
      </c>
      <c r="X102" s="22">
        <f t="shared" si="1"/>
        <v>0.11255609425489449</v>
      </c>
    </row>
    <row r="103" spans="1:24" x14ac:dyDescent="0.3">
      <c r="A103" s="19">
        <v>1</v>
      </c>
      <c r="B103" s="19">
        <v>0</v>
      </c>
      <c r="C103" s="19">
        <v>0</v>
      </c>
      <c r="D103" s="19">
        <v>1</v>
      </c>
      <c r="E103" s="19">
        <v>0</v>
      </c>
      <c r="F103" s="19">
        <v>1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/>
      <c r="U103" s="20">
        <v>0</v>
      </c>
      <c r="V103" s="21">
        <f>SUMPRODUCT('Linear Model'!$B$2:$T$2,'Test Set'!A103:S103)+'Linear Model'!$U$2</f>
        <v>0.11598920891070541</v>
      </c>
      <c r="W103" s="12">
        <f>SUMPRODUCT('Logistic Regression'!B$2:T$2,'Test Set'!A103:S103)+'Logistic Regression'!U$2</f>
        <v>-3.4386256207785602</v>
      </c>
      <c r="X103" s="22">
        <f t="shared" si="1"/>
        <v>3.1109884093537068E-2</v>
      </c>
    </row>
    <row r="104" spans="1:24" x14ac:dyDescent="0.3">
      <c r="A104" s="19">
        <v>0</v>
      </c>
      <c r="B104" s="19">
        <v>1</v>
      </c>
      <c r="C104" s="19">
        <v>1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/>
      <c r="U104" s="20">
        <v>0</v>
      </c>
      <c r="V104" s="21">
        <f>SUMPRODUCT('Linear Model'!$B$2:$T$2,'Test Set'!A104:S104)+'Linear Model'!$U$2</f>
        <v>0.43925792060136953</v>
      </c>
      <c r="W104" s="12">
        <f>SUMPRODUCT('Logistic Regression'!B$2:T$2,'Test Set'!A104:S104)+'Logistic Regression'!U$2</f>
        <v>-0.63752783253394574</v>
      </c>
      <c r="X104" s="22">
        <f t="shared" si="1"/>
        <v>0.34580558982224191</v>
      </c>
    </row>
    <row r="105" spans="1:24" x14ac:dyDescent="0.3">
      <c r="A105" s="19">
        <v>0</v>
      </c>
      <c r="B105" s="19">
        <v>0</v>
      </c>
      <c r="C105" s="19">
        <v>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/>
      <c r="U105" s="20">
        <v>0</v>
      </c>
      <c r="V105" s="21">
        <f>SUMPRODUCT('Linear Model'!$B$2:$T$2,'Test Set'!A105:S105)+'Linear Model'!$U$2</f>
        <v>0.39949558635864629</v>
      </c>
      <c r="W105" s="12">
        <f>SUMPRODUCT('Logistic Regression'!B$2:T$2,'Test Set'!A105:S105)+'Logistic Regression'!U$2</f>
        <v>-0.47215188219805421</v>
      </c>
      <c r="X105" s="22">
        <f t="shared" si="1"/>
        <v>0.38410704857761513</v>
      </c>
    </row>
    <row r="106" spans="1:24" x14ac:dyDescent="0.3">
      <c r="A106" s="19">
        <v>0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/>
      <c r="U106" s="20">
        <v>0</v>
      </c>
      <c r="V106" s="21">
        <f>SUMPRODUCT('Linear Model'!$B$2:$T$2,'Test Set'!A106:S106)+'Linear Model'!$U$2</f>
        <v>0.37450491141686315</v>
      </c>
      <c r="W106" s="12">
        <f>SUMPRODUCT('Logistic Regression'!B$2:T$2,'Test Set'!A106:S106)+'Logistic Regression'!U$2</f>
        <v>-0.47958113916049988</v>
      </c>
      <c r="X106" s="22">
        <f t="shared" si="1"/>
        <v>0.38235103799547093</v>
      </c>
    </row>
    <row r="107" spans="1:24" x14ac:dyDescent="0.3">
      <c r="A107" s="19">
        <v>0</v>
      </c>
      <c r="B107" s="19">
        <v>0</v>
      </c>
      <c r="C107" s="19">
        <v>1</v>
      </c>
      <c r="D107" s="19">
        <v>0</v>
      </c>
      <c r="E107" s="19">
        <v>0</v>
      </c>
      <c r="F107" s="19">
        <v>1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/>
      <c r="U107" s="20">
        <v>0</v>
      </c>
      <c r="V107" s="21">
        <f>SUMPRODUCT('Linear Model'!$B$2:$T$2,'Test Set'!A107:S107)+'Linear Model'!$U$2</f>
        <v>0.13360075496737533</v>
      </c>
      <c r="W107" s="12">
        <f>SUMPRODUCT('Logistic Regression'!B$2:T$2,'Test Set'!A107:S107)+'Logistic Regression'!U$2</f>
        <v>-3.2247650836611554</v>
      </c>
      <c r="X107" s="22">
        <f t="shared" si="1"/>
        <v>3.8244331451640252E-2</v>
      </c>
    </row>
    <row r="108" spans="1:24" x14ac:dyDescent="0.3">
      <c r="A108" s="19">
        <v>0</v>
      </c>
      <c r="B108" s="19">
        <v>1</v>
      </c>
      <c r="C108" s="19">
        <v>1</v>
      </c>
      <c r="D108" s="19">
        <v>0</v>
      </c>
      <c r="E108" s="19">
        <v>0</v>
      </c>
      <c r="F108" s="19">
        <v>0</v>
      </c>
      <c r="G108" s="19">
        <v>1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/>
      <c r="U108" s="20">
        <v>0</v>
      </c>
      <c r="V108" s="21">
        <f>SUMPRODUCT('Linear Model'!$B$2:$T$2,'Test Set'!A108:S108)+'Linear Model'!$U$2</f>
        <v>0.20287039682193839</v>
      </c>
      <c r="W108" s="12">
        <f>SUMPRODUCT('Logistic Regression'!B$2:T$2,'Test Set'!A108:S108)+'Logistic Regression'!U$2</f>
        <v>-2.5293704814279985</v>
      </c>
      <c r="X108" s="22">
        <f t="shared" si="1"/>
        <v>7.3824678133743604E-2</v>
      </c>
    </row>
    <row r="109" spans="1:24" x14ac:dyDescent="0.3">
      <c r="A109" s="19">
        <v>1</v>
      </c>
      <c r="B109" s="19">
        <v>0</v>
      </c>
      <c r="C109" s="19">
        <v>1</v>
      </c>
      <c r="D109" s="19">
        <v>0</v>
      </c>
      <c r="E109" s="19">
        <v>0</v>
      </c>
      <c r="F109" s="19">
        <v>1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1</v>
      </c>
      <c r="S109" s="19">
        <v>0</v>
      </c>
      <c r="T109" s="19"/>
      <c r="U109" s="20">
        <v>0</v>
      </c>
      <c r="V109" s="21">
        <f>SUMPRODUCT('Linear Model'!$B$2:$T$2,'Test Set'!A109:S109)+'Linear Model'!$U$2</f>
        <v>-0.10321917735417108</v>
      </c>
      <c r="W109" s="12">
        <f>SUMPRODUCT('Logistic Regression'!B$2:T$2,'Test Set'!A109:S109)+'Logistic Regression'!U$2</f>
        <v>-5.1543969462136561</v>
      </c>
      <c r="X109" s="22">
        <f t="shared" si="1"/>
        <v>5.7408137992696054E-3</v>
      </c>
    </row>
    <row r="110" spans="1:24" x14ac:dyDescent="0.3">
      <c r="A110" s="19">
        <v>1</v>
      </c>
      <c r="B110" s="19">
        <v>0</v>
      </c>
      <c r="C110" s="19">
        <v>0</v>
      </c>
      <c r="D110" s="19">
        <v>1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/>
      <c r="U110" s="20">
        <v>0</v>
      </c>
      <c r="V110" s="21">
        <f>SUMPRODUCT('Linear Model'!$B$2:$T$2,'Test Set'!A110:S110)+'Linear Model'!$U$2</f>
        <v>0.38188404030197637</v>
      </c>
      <c r="W110" s="12">
        <f>SUMPRODUCT('Logistic Regression'!B$2:T$2,'Test Set'!A110:S110)+'Logistic Regression'!U$2</f>
        <v>-0.68601241931545909</v>
      </c>
      <c r="X110" s="22">
        <f t="shared" si="1"/>
        <v>0.33492071669854434</v>
      </c>
    </row>
    <row r="111" spans="1:24" x14ac:dyDescent="0.3">
      <c r="A111" s="19">
        <v>0</v>
      </c>
      <c r="B111" s="19">
        <v>0</v>
      </c>
      <c r="C111" s="19">
        <v>1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1</v>
      </c>
      <c r="S111" s="19">
        <v>0</v>
      </c>
      <c r="T111" s="19"/>
      <c r="U111" s="20">
        <v>0</v>
      </c>
      <c r="V111" s="21">
        <f>SUMPRODUCT('Linear Model'!$B$2:$T$2,'Test Set'!A111:S111)+'Linear Model'!$U$2</f>
        <v>0.19315447227461344</v>
      </c>
      <c r="W111" s="12">
        <f>SUMPRODUCT('Logistic Regression'!B$2:T$2,'Test Set'!A111:S111)+'Logistic Regression'!U$2</f>
        <v>-1.8995176512458396</v>
      </c>
      <c r="X111" s="22">
        <f t="shared" si="1"/>
        <v>0.13016307646091677</v>
      </c>
    </row>
    <row r="112" spans="1:24" x14ac:dyDescent="0.3">
      <c r="A112" s="19">
        <v>1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1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/>
      <c r="U112" s="20">
        <v>0</v>
      </c>
      <c r="V112" s="21">
        <f>SUMPRODUCT('Linear Model'!$B$2:$T$2,'Test Set'!A112:S112)+'Linear Model'!$U$2</f>
        <v>0.51010980259793415</v>
      </c>
      <c r="W112" s="12">
        <f>SUMPRODUCT('Logistic Regression'!B$2:T$2,'Test Set'!A112:S112)+'Logistic Regression'!U$2</f>
        <v>0.46525553305191275</v>
      </c>
      <c r="X112" s="22">
        <f t="shared" si="1"/>
        <v>0.6142601917233953</v>
      </c>
    </row>
    <row r="113" spans="1:24" x14ac:dyDescent="0.3">
      <c r="A113" s="19">
        <v>1</v>
      </c>
      <c r="B113" s="19">
        <v>0</v>
      </c>
      <c r="C113" s="19">
        <v>1</v>
      </c>
      <c r="D113" s="19">
        <v>0</v>
      </c>
      <c r="E113" s="19">
        <v>0</v>
      </c>
      <c r="F113" s="19">
        <v>0</v>
      </c>
      <c r="G113" s="19">
        <v>1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/>
      <c r="U113" s="20">
        <v>0</v>
      </c>
      <c r="V113" s="21">
        <f>SUMPRODUCT('Linear Model'!$B$2:$T$2,'Test Set'!A113:S113)+'Linear Model'!$U$2</f>
        <v>0.13262924434170162</v>
      </c>
      <c r="W113" s="12">
        <f>SUMPRODUCT('Logistic Regression'!B$2:T$2,'Test Set'!A113:S113)+'Logistic Regression'!U$2</f>
        <v>-2.8662606245968227</v>
      </c>
      <c r="X113" s="22">
        <f t="shared" si="1"/>
        <v>5.38468457947942E-2</v>
      </c>
    </row>
    <row r="114" spans="1:24" x14ac:dyDescent="0.3">
      <c r="A114" s="19">
        <v>1</v>
      </c>
      <c r="B114" s="19">
        <v>0</v>
      </c>
      <c r="C114" s="19">
        <v>1</v>
      </c>
      <c r="D114" s="19">
        <v>0</v>
      </c>
      <c r="E114" s="19">
        <v>0</v>
      </c>
      <c r="F114" s="19">
        <v>1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1</v>
      </c>
      <c r="S114" s="19">
        <v>0</v>
      </c>
      <c r="T114" s="19"/>
      <c r="U114" s="20">
        <v>0</v>
      </c>
      <c r="V114" s="21">
        <f>SUMPRODUCT('Linear Model'!$B$2:$T$2,'Test Set'!A114:S114)+'Linear Model'!$U$2</f>
        <v>-0.10321917735417108</v>
      </c>
      <c r="W114" s="12">
        <f>SUMPRODUCT('Logistic Regression'!B$2:T$2,'Test Set'!A114:S114)+'Logistic Regression'!U$2</f>
        <v>-5.1543969462136561</v>
      </c>
      <c r="X114" s="22">
        <f t="shared" si="1"/>
        <v>5.7408137992696054E-3</v>
      </c>
    </row>
    <row r="115" spans="1:24" x14ac:dyDescent="0.3">
      <c r="A115" s="19">
        <v>1</v>
      </c>
      <c r="B115" s="19">
        <v>0</v>
      </c>
      <c r="C115" s="19">
        <v>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1</v>
      </c>
      <c r="S115" s="19">
        <v>0</v>
      </c>
      <c r="T115" s="19"/>
      <c r="U115" s="20">
        <v>0</v>
      </c>
      <c r="V115" s="21">
        <f>SUMPRODUCT('Linear Model'!$B$2:$T$2,'Test Set'!A115:S115)+'Linear Model'!$U$2</f>
        <v>0.16267565403709991</v>
      </c>
      <c r="W115" s="12">
        <f>SUMPRODUCT('Logistic Regression'!B$2:T$2,'Test Set'!A115:S115)+'Logistic Regression'!U$2</f>
        <v>-2.4017837447505554</v>
      </c>
      <c r="X115" s="22">
        <f t="shared" si="1"/>
        <v>8.3036778132836497E-2</v>
      </c>
    </row>
    <row r="116" spans="1:24" x14ac:dyDescent="0.3">
      <c r="A116" s="19">
        <v>0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/>
      <c r="U116" s="20">
        <v>0</v>
      </c>
      <c r="V116" s="21">
        <f>SUMPRODUCT('Linear Model'!$B$2:$T$2,'Test Set'!A116:S116)+'Linear Model'!$U$2</f>
        <v>0.37450491141686315</v>
      </c>
      <c r="W116" s="12">
        <f>SUMPRODUCT('Logistic Regression'!B$2:T$2,'Test Set'!A116:S116)+'Logistic Regression'!U$2</f>
        <v>-0.47958113916049988</v>
      </c>
      <c r="X116" s="22">
        <f t="shared" si="1"/>
        <v>0.38235103799547093</v>
      </c>
    </row>
    <row r="117" spans="1:24" x14ac:dyDescent="0.3">
      <c r="A117" s="19">
        <v>1</v>
      </c>
      <c r="B117" s="19">
        <v>0</v>
      </c>
      <c r="C117" s="19">
        <v>0</v>
      </c>
      <c r="D117" s="19">
        <v>0</v>
      </c>
      <c r="E117" s="19">
        <v>0</v>
      </c>
      <c r="F117" s="19">
        <v>1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/>
      <c r="U117" s="20">
        <v>0</v>
      </c>
      <c r="V117" s="21">
        <f>SUMPRODUCT('Linear Model'!$B$2:$T$2,'Test Set'!A117:S117)+'Linear Model'!$U$2</f>
        <v>7.8131261788078665E-2</v>
      </c>
      <c r="W117" s="12">
        <f>SUMPRODUCT('Logistic Regression'!B$2:T$2,'Test Set'!A117:S117)+'Logistic Regression'!U$2</f>
        <v>-3.7344604341283167</v>
      </c>
      <c r="X117" s="22">
        <f t="shared" si="1"/>
        <v>2.3328822147773539E-2</v>
      </c>
    </row>
    <row r="118" spans="1:24" x14ac:dyDescent="0.3">
      <c r="A118" s="19">
        <v>1</v>
      </c>
      <c r="B118" s="19">
        <v>0</v>
      </c>
      <c r="C118" s="19">
        <v>1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1</v>
      </c>
      <c r="S118" s="19">
        <v>0</v>
      </c>
      <c r="T118" s="19"/>
      <c r="U118" s="20">
        <v>0</v>
      </c>
      <c r="V118" s="21">
        <f>SUMPRODUCT('Linear Model'!$B$2:$T$2,'Test Set'!A118:S118)+'Linear Model'!$U$2</f>
        <v>0.16267565403709991</v>
      </c>
      <c r="W118" s="12">
        <f>SUMPRODUCT('Logistic Regression'!B$2:T$2,'Test Set'!A118:S118)+'Logistic Regression'!U$2</f>
        <v>-2.4017837447505554</v>
      </c>
      <c r="X118" s="22">
        <f t="shared" si="1"/>
        <v>8.3036778132836497E-2</v>
      </c>
    </row>
    <row r="119" spans="1:24" x14ac:dyDescent="0.3">
      <c r="A119" s="19">
        <v>0</v>
      </c>
      <c r="B119" s="19">
        <v>0</v>
      </c>
      <c r="C119" s="19">
        <v>1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1</v>
      </c>
      <c r="S119" s="19">
        <v>1</v>
      </c>
      <c r="T119" s="19"/>
      <c r="U119" s="20">
        <v>0</v>
      </c>
      <c r="V119" s="21">
        <f>SUMPRODUCT('Linear Model'!$B$2:$T$2,'Test Set'!A119:S119)+'Linear Model'!$U$2</f>
        <v>0.43040788619076287</v>
      </c>
      <c r="W119" s="12">
        <f>SUMPRODUCT('Logistic Regression'!B$2:T$2,'Test Set'!A119:S119)+'Logistic Regression'!U$2</f>
        <v>0.16439268592190642</v>
      </c>
      <c r="X119" s="22">
        <f t="shared" si="1"/>
        <v>0.541005864577908</v>
      </c>
    </row>
    <row r="120" spans="1:24" x14ac:dyDescent="0.3">
      <c r="A120" s="19">
        <v>0</v>
      </c>
      <c r="B120" s="19">
        <v>1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/>
      <c r="U120" s="20">
        <v>0</v>
      </c>
      <c r="V120" s="21">
        <f>SUMPRODUCT('Linear Model'!$B$2:$T$2,'Test Set'!A120:S120)+'Linear Model'!$U$2</f>
        <v>0.41426724565958639</v>
      </c>
      <c r="W120" s="12">
        <f>SUMPRODUCT('Logistic Regression'!B$2:T$2,'Test Set'!A120:S120)+'Logistic Regression'!U$2</f>
        <v>-0.64495708949639141</v>
      </c>
      <c r="X120" s="22">
        <f t="shared" si="1"/>
        <v>0.34412684378079611</v>
      </c>
    </row>
    <row r="121" spans="1:24" x14ac:dyDescent="0.3">
      <c r="A121" s="19">
        <v>1</v>
      </c>
      <c r="B121" s="19">
        <v>0</v>
      </c>
      <c r="C121" s="19">
        <v>0</v>
      </c>
      <c r="D121" s="19">
        <v>1</v>
      </c>
      <c r="E121" s="19">
        <v>0</v>
      </c>
      <c r="F121" s="19">
        <v>0</v>
      </c>
      <c r="G121" s="19">
        <v>1</v>
      </c>
      <c r="H121" s="19">
        <v>0</v>
      </c>
      <c r="I121" s="19">
        <v>0</v>
      </c>
      <c r="J121" s="19">
        <v>0</v>
      </c>
      <c r="K121" s="19">
        <v>0</v>
      </c>
      <c r="L121" s="19">
        <v>1</v>
      </c>
      <c r="M121" s="19">
        <v>0</v>
      </c>
      <c r="N121" s="19">
        <v>1</v>
      </c>
      <c r="O121" s="19">
        <v>0</v>
      </c>
      <c r="P121" s="19">
        <v>0</v>
      </c>
      <c r="Q121" s="19">
        <v>0</v>
      </c>
      <c r="R121" s="19">
        <v>1</v>
      </c>
      <c r="S121" s="19">
        <v>0</v>
      </c>
      <c r="T121" s="19"/>
      <c r="U121" s="20">
        <v>0</v>
      </c>
      <c r="V121" s="21">
        <f>SUMPRODUCT('Linear Model'!$B$2:$T$2,'Test Set'!A121:S121)+'Linear Model'!$U$2</f>
        <v>0.33839175989436415</v>
      </c>
      <c r="W121" s="12">
        <f>SUMPRODUCT('Logistic Regression'!B$2:T$2,'Test Set'!A121:S121)+'Logistic Regression'!U$2</f>
        <v>-0.64685419564782665</v>
      </c>
      <c r="X121" s="22">
        <f t="shared" si="1"/>
        <v>0.34369878687849292</v>
      </c>
    </row>
    <row r="122" spans="1:24" x14ac:dyDescent="0.3">
      <c r="A122" s="19">
        <v>0</v>
      </c>
      <c r="B122" s="19">
        <v>0</v>
      </c>
      <c r="C122" s="19">
        <v>1</v>
      </c>
      <c r="D122" s="19">
        <v>0</v>
      </c>
      <c r="E122" s="19">
        <v>0</v>
      </c>
      <c r="F122" s="19">
        <v>1</v>
      </c>
      <c r="G122" s="19">
        <v>1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/>
      <c r="U122" s="20">
        <v>0</v>
      </c>
      <c r="V122" s="21">
        <f>SUMPRODUCT('Linear Model'!$B$2:$T$2,'Test Set'!A122:S122)+'Linear Model'!$U$2</f>
        <v>-0.10278676881205584</v>
      </c>
      <c r="W122" s="12">
        <f>SUMPRODUCT('Logistic Regression'!B$2:T$2,'Test Set'!A122:S122)+'Logistic Regression'!U$2</f>
        <v>-5.1166077325552077</v>
      </c>
      <c r="X122" s="22">
        <f t="shared" si="1"/>
        <v>5.9605879365171336E-3</v>
      </c>
    </row>
    <row r="123" spans="1:24" x14ac:dyDescent="0.3">
      <c r="A123" s="19">
        <v>0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1</v>
      </c>
      <c r="P123" s="19">
        <v>0</v>
      </c>
      <c r="Q123" s="19">
        <v>0</v>
      </c>
      <c r="R123" s="19">
        <v>0</v>
      </c>
      <c r="S123" s="19">
        <v>0</v>
      </c>
      <c r="T123" s="19"/>
      <c r="U123" s="20">
        <v>0</v>
      </c>
      <c r="V123" s="21">
        <f>SUMPRODUCT('Linear Model'!$B$2:$T$2,'Test Set'!A123:S123)+'Linear Model'!$U$2</f>
        <v>0.21710856761801034</v>
      </c>
      <c r="W123" s="12">
        <f>SUMPRODUCT('Logistic Regression'!B$2:T$2,'Test Set'!A123:S123)+'Logistic Regression'!U$2</f>
        <v>-1.8687734570080512</v>
      </c>
      <c r="X123" s="22">
        <f t="shared" si="1"/>
        <v>0.13368370757674591</v>
      </c>
    </row>
    <row r="124" spans="1:24" x14ac:dyDescent="0.3">
      <c r="A124" s="19">
        <v>0</v>
      </c>
      <c r="B124" s="19">
        <v>1</v>
      </c>
      <c r="C124" s="19">
        <v>0</v>
      </c>
      <c r="D124" s="19">
        <v>1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/>
      <c r="U124" s="20">
        <v>0</v>
      </c>
      <c r="V124" s="21">
        <f>SUMPRODUCT('Linear Model'!$B$2:$T$2,'Test Set'!A124:S124)+'Linear Model'!$U$2</f>
        <v>0.45212519278221314</v>
      </c>
      <c r="W124" s="12">
        <f>SUMPRODUCT('Logistic Regression'!B$2:T$2,'Test Set'!A124:S124)+'Logistic Regression'!U$2</f>
        <v>-0.34912227614663494</v>
      </c>
      <c r="X124" s="22">
        <f t="shared" si="1"/>
        <v>0.41359528300010162</v>
      </c>
    </row>
    <row r="125" spans="1:24" x14ac:dyDescent="0.3">
      <c r="A125" s="19">
        <v>0</v>
      </c>
      <c r="B125" s="19">
        <v>0</v>
      </c>
      <c r="C125" s="19">
        <v>1</v>
      </c>
      <c r="D125" s="19">
        <v>0</v>
      </c>
      <c r="E125" s="19">
        <v>0</v>
      </c>
      <c r="F125" s="19">
        <v>1</v>
      </c>
      <c r="G125" s="19">
        <v>1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1</v>
      </c>
      <c r="S125" s="19">
        <v>0</v>
      </c>
      <c r="T125" s="19"/>
      <c r="U125" s="20">
        <v>0</v>
      </c>
      <c r="V125" s="21">
        <f>SUMPRODUCT('Linear Model'!$B$2:$T$2,'Test Set'!A125:S125)+'Linear Model'!$U$2</f>
        <v>-0.30912788289608872</v>
      </c>
      <c r="W125" s="12">
        <f>SUMPRODUCT('Logistic Regression'!B$2:T$2,'Test Set'!A125:S125)+'Logistic Regression'!U$2</f>
        <v>-6.5439735016029932</v>
      </c>
      <c r="X125" s="22">
        <f t="shared" si="1"/>
        <v>1.4366931529318544E-3</v>
      </c>
    </row>
    <row r="126" spans="1:24" x14ac:dyDescent="0.3">
      <c r="A126" s="19">
        <v>1</v>
      </c>
      <c r="B126" s="19">
        <v>0</v>
      </c>
      <c r="C126" s="19">
        <v>1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1</v>
      </c>
      <c r="T126" s="19"/>
      <c r="U126" s="20">
        <v>0</v>
      </c>
      <c r="V126" s="21">
        <f>SUMPRODUCT('Linear Model'!$B$2:$T$2,'Test Set'!A126:S126)+'Linear Model'!$U$2</f>
        <v>0.60627018203728222</v>
      </c>
      <c r="W126" s="12">
        <f>SUMPRODUCT('Logistic Regression'!B$2:T$2,'Test Set'!A126:S126)+'Logistic Regression'!U$2</f>
        <v>1.0894923614649763</v>
      </c>
      <c r="X126" s="22">
        <f t="shared" si="1"/>
        <v>0.74828611790848854</v>
      </c>
    </row>
    <row r="127" spans="1:24" x14ac:dyDescent="0.3">
      <c r="A127" s="19">
        <v>1</v>
      </c>
      <c r="B127" s="19">
        <v>0</v>
      </c>
      <c r="C127" s="19">
        <v>1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/>
      <c r="U127" s="20">
        <v>0</v>
      </c>
      <c r="V127" s="21">
        <f>SUMPRODUCT('Linear Model'!$B$2:$T$2,'Test Set'!A127:S127)+'Linear Model'!$U$2</f>
        <v>0.36901676812113277</v>
      </c>
      <c r="W127" s="12">
        <f>SUMPRODUCT('Logistic Regression'!B$2:T$2,'Test Set'!A127:S127)+'Logistic Regression'!U$2</f>
        <v>-0.97441797570276978</v>
      </c>
      <c r="X127" s="22">
        <f t="shared" si="1"/>
        <v>0.27400078231586483</v>
      </c>
    </row>
    <row r="128" spans="1:24" x14ac:dyDescent="0.3">
      <c r="A128" s="19">
        <v>1</v>
      </c>
      <c r="B128" s="19">
        <v>0</v>
      </c>
      <c r="C128" s="19">
        <v>1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1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/>
      <c r="U128" s="20">
        <v>0</v>
      </c>
      <c r="V128" s="21">
        <f>SUMPRODUCT('Linear Model'!$B$2:$T$2,'Test Set'!A128:S128)+'Linear Model'!$U$2</f>
        <v>0.6607346000135359</v>
      </c>
      <c r="W128" s="12">
        <f>SUMPRODUCT('Logistic Regression'!B$2:T$2,'Test Set'!A128:S128)+'Logistic Regression'!U$2</f>
        <v>1.5531487704314599</v>
      </c>
      <c r="X128" s="22">
        <f t="shared" si="1"/>
        <v>0.8253680469331961</v>
      </c>
    </row>
    <row r="129" spans="1:24" x14ac:dyDescent="0.3">
      <c r="A129" s="19">
        <v>1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1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/>
      <c r="U129" s="20">
        <v>0</v>
      </c>
      <c r="V129" s="21">
        <f>SUMPRODUCT('Linear Model'!$B$2:$T$2,'Test Set'!A129:S129)+'Linear Model'!$U$2</f>
        <v>0.10763856939991845</v>
      </c>
      <c r="W129" s="12">
        <f>SUMPRODUCT('Logistic Regression'!B$2:T$2,'Test Set'!A129:S129)+'Logistic Regression'!U$2</f>
        <v>-2.8736898815592684</v>
      </c>
      <c r="X129" s="22">
        <f t="shared" si="1"/>
        <v>5.3469596902769527E-2</v>
      </c>
    </row>
    <row r="130" spans="1:24" x14ac:dyDescent="0.3">
      <c r="A130" s="19">
        <v>1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1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/>
      <c r="U130" s="20">
        <v>0</v>
      </c>
      <c r="V130" s="21">
        <f>SUMPRODUCT('Linear Model'!$B$2:$T$2,'Test Set'!A130:S130)+'Linear Model'!$U$2</f>
        <v>0.10763856939991845</v>
      </c>
      <c r="W130" s="12">
        <f>SUMPRODUCT('Logistic Regression'!B$2:T$2,'Test Set'!A130:S130)+'Logistic Regression'!U$2</f>
        <v>-2.8736898815592684</v>
      </c>
      <c r="X130" s="22">
        <f t="shared" si="1"/>
        <v>5.3469596902769527E-2</v>
      </c>
    </row>
    <row r="131" spans="1:24" x14ac:dyDescent="0.3">
      <c r="A131" s="19">
        <v>0</v>
      </c>
      <c r="B131" s="19">
        <v>0</v>
      </c>
      <c r="C131" s="19">
        <v>1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/>
      <c r="U131" s="20">
        <v>0</v>
      </c>
      <c r="V131" s="21">
        <f>SUMPRODUCT('Linear Model'!$B$2:$T$2,'Test Set'!A131:S131)+'Linear Model'!$U$2</f>
        <v>0.39949558635864629</v>
      </c>
      <c r="W131" s="12">
        <f>SUMPRODUCT('Logistic Regression'!B$2:T$2,'Test Set'!A131:S131)+'Logistic Regression'!U$2</f>
        <v>-0.47215188219805421</v>
      </c>
      <c r="X131" s="22">
        <f t="shared" ref="X131:X194" si="2">EXP(W131)/(1+EXP(W131))</f>
        <v>0.38410704857761513</v>
      </c>
    </row>
    <row r="132" spans="1:24" x14ac:dyDescent="0.3">
      <c r="A132" s="19">
        <v>0</v>
      </c>
      <c r="B132" s="19">
        <v>1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1</v>
      </c>
      <c r="P132" s="19">
        <v>0</v>
      </c>
      <c r="Q132" s="19">
        <v>0</v>
      </c>
      <c r="R132" s="19">
        <v>0</v>
      </c>
      <c r="S132" s="19">
        <v>0</v>
      </c>
      <c r="T132" s="19"/>
      <c r="U132" s="20">
        <v>0</v>
      </c>
      <c r="V132" s="21">
        <f>SUMPRODUCT('Linear Model'!$B$2:$T$2,'Test Set'!A132:S132)+'Linear Model'!$U$2</f>
        <v>0.25687090186073358</v>
      </c>
      <c r="W132" s="12">
        <f>SUMPRODUCT('Logistic Regression'!B$2:T$2,'Test Set'!A132:S132)+'Logistic Regression'!U$2</f>
        <v>-2.0341494073439428</v>
      </c>
      <c r="X132" s="22">
        <f t="shared" si="2"/>
        <v>0.11566381970265355</v>
      </c>
    </row>
    <row r="133" spans="1:24" x14ac:dyDescent="0.3">
      <c r="A133" s="19">
        <v>1</v>
      </c>
      <c r="B133" s="19">
        <v>0</v>
      </c>
      <c r="C133" s="19">
        <v>0</v>
      </c>
      <c r="D133" s="19">
        <v>1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1</v>
      </c>
      <c r="R133" s="19">
        <v>0</v>
      </c>
      <c r="S133" s="19">
        <v>0</v>
      </c>
      <c r="T133" s="19"/>
      <c r="U133" s="20">
        <v>0</v>
      </c>
      <c r="V133" s="21">
        <f>SUMPRODUCT('Linear Model'!$B$2:$T$2,'Test Set'!A133:S133)+'Linear Model'!$U$2</f>
        <v>0.56995818165150458</v>
      </c>
      <c r="W133" s="12">
        <f>SUMPRODUCT('Logistic Regression'!B$2:T$2,'Test Set'!A133:S133)+'Logistic Regression'!U$2</f>
        <v>0.59489157630413891</v>
      </c>
      <c r="X133" s="22">
        <f t="shared" si="2"/>
        <v>0.64448671166903582</v>
      </c>
    </row>
    <row r="134" spans="1:24" x14ac:dyDescent="0.3">
      <c r="A134" s="19">
        <v>1</v>
      </c>
      <c r="B134" s="19">
        <v>0</v>
      </c>
      <c r="C134" s="19">
        <v>1</v>
      </c>
      <c r="D134" s="19">
        <v>0</v>
      </c>
      <c r="E134" s="19">
        <v>0</v>
      </c>
      <c r="F134" s="19">
        <v>0</v>
      </c>
      <c r="G134" s="19">
        <v>1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1</v>
      </c>
      <c r="P134" s="19">
        <v>0</v>
      </c>
      <c r="Q134" s="19">
        <v>0</v>
      </c>
      <c r="R134" s="19">
        <v>0</v>
      </c>
      <c r="S134" s="19">
        <v>0</v>
      </c>
      <c r="T134" s="19"/>
      <c r="U134" s="20">
        <v>0</v>
      </c>
      <c r="V134" s="21">
        <f>SUMPRODUCT('Linear Model'!$B$2:$T$2,'Test Set'!A134:S134)+'Linear Model'!$U$2</f>
        <v>-2.4767099457151165E-2</v>
      </c>
      <c r="W134" s="12">
        <f>SUMPRODUCT('Logistic Regression'!B$2:T$2,'Test Set'!A134:S134)+'Logistic Regression'!U$2</f>
        <v>-4.2554529424443741</v>
      </c>
      <c r="X134" s="22">
        <f t="shared" si="2"/>
        <v>1.3988217413958547E-2</v>
      </c>
    </row>
    <row r="135" spans="1:24" x14ac:dyDescent="0.3">
      <c r="A135" s="19">
        <v>1</v>
      </c>
      <c r="B135" s="19">
        <v>0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/>
      <c r="U135" s="20">
        <v>0</v>
      </c>
      <c r="V135" s="21">
        <f>SUMPRODUCT('Linear Model'!$B$2:$T$2,'Test Set'!A135:S135)+'Linear Model'!$U$2</f>
        <v>0.34402609317934962</v>
      </c>
      <c r="W135" s="12">
        <f>SUMPRODUCT('Logistic Regression'!B$2:T$2,'Test Set'!A135:S135)+'Logistic Regression'!U$2</f>
        <v>-0.98184723266521545</v>
      </c>
      <c r="X135" s="22">
        <f t="shared" si="2"/>
        <v>0.27252540612866183</v>
      </c>
    </row>
    <row r="136" spans="1:24" x14ac:dyDescent="0.3">
      <c r="A136" s="19">
        <v>0</v>
      </c>
      <c r="B136" s="19">
        <v>1</v>
      </c>
      <c r="C136" s="19">
        <v>1</v>
      </c>
      <c r="D136" s="19">
        <v>0</v>
      </c>
      <c r="E136" s="19">
        <v>0</v>
      </c>
      <c r="F136" s="19">
        <v>0</v>
      </c>
      <c r="G136" s="19">
        <v>1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/>
      <c r="U136" s="20">
        <v>0</v>
      </c>
      <c r="V136" s="21">
        <f>SUMPRODUCT('Linear Model'!$B$2:$T$2,'Test Set'!A136:S136)+'Linear Model'!$U$2</f>
        <v>0.20287039682193839</v>
      </c>
      <c r="W136" s="12">
        <f>SUMPRODUCT('Logistic Regression'!B$2:T$2,'Test Set'!A136:S136)+'Logistic Regression'!U$2</f>
        <v>-2.5293704814279985</v>
      </c>
      <c r="X136" s="22">
        <f t="shared" si="2"/>
        <v>7.3824678133743604E-2</v>
      </c>
    </row>
    <row r="137" spans="1:24" x14ac:dyDescent="0.3">
      <c r="A137" s="19">
        <v>1</v>
      </c>
      <c r="B137" s="19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1</v>
      </c>
      <c r="P137" s="19">
        <v>0</v>
      </c>
      <c r="Q137" s="19">
        <v>1</v>
      </c>
      <c r="R137" s="19">
        <v>0</v>
      </c>
      <c r="S137" s="19">
        <v>0</v>
      </c>
      <c r="T137" s="19"/>
      <c r="U137" s="20">
        <v>0</v>
      </c>
      <c r="V137" s="21">
        <f>SUMPRODUCT('Linear Model'!$B$2:$T$2,'Test Set'!A137:S137)+'Linear Model'!$U$2</f>
        <v>0.37470389073002502</v>
      </c>
      <c r="W137" s="12">
        <f>SUMPRODUCT('Logistic Regression'!B$2:T$2,'Test Set'!A137:S137)+'Logistic Regression'!U$2</f>
        <v>-1.090135554893169</v>
      </c>
      <c r="X137" s="22">
        <f t="shared" si="2"/>
        <v>0.2515927533821336</v>
      </c>
    </row>
    <row r="138" spans="1:24" x14ac:dyDescent="0.3">
      <c r="A138" s="19">
        <v>1</v>
      </c>
      <c r="B138" s="19">
        <v>0</v>
      </c>
      <c r="C138" s="19">
        <v>1</v>
      </c>
      <c r="D138" s="19">
        <v>0</v>
      </c>
      <c r="E138" s="19">
        <v>0</v>
      </c>
      <c r="F138" s="19">
        <v>1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1</v>
      </c>
      <c r="P138" s="19">
        <v>0</v>
      </c>
      <c r="Q138" s="19">
        <v>0</v>
      </c>
      <c r="R138" s="19">
        <v>0</v>
      </c>
      <c r="S138" s="19">
        <v>0</v>
      </c>
      <c r="T138" s="19"/>
      <c r="U138" s="20">
        <v>0</v>
      </c>
      <c r="V138" s="21">
        <f>SUMPRODUCT('Linear Model'!$B$2:$T$2,'Test Set'!A138:S138)+'Linear Model'!$U$2</f>
        <v>-5.4274407068991004E-2</v>
      </c>
      <c r="W138" s="12">
        <f>SUMPRODUCT('Logistic Regression'!B$2:T$2,'Test Set'!A138:S138)+'Logistic Regression'!U$2</f>
        <v>-5.116223495013422</v>
      </c>
      <c r="X138" s="22">
        <f t="shared" si="2"/>
        <v>5.9628649989715574E-3</v>
      </c>
    </row>
    <row r="139" spans="1:24" x14ac:dyDescent="0.3">
      <c r="A139" s="19">
        <v>1</v>
      </c>
      <c r="B139" s="19">
        <v>0</v>
      </c>
      <c r="C139" s="19">
        <v>1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/>
      <c r="U139" s="20">
        <v>0</v>
      </c>
      <c r="V139" s="21">
        <f>SUMPRODUCT('Linear Model'!$B$2:$T$2,'Test Set'!A139:S139)+'Linear Model'!$U$2</f>
        <v>0.36901676812113277</v>
      </c>
      <c r="W139" s="12">
        <f>SUMPRODUCT('Logistic Regression'!B$2:T$2,'Test Set'!A139:S139)+'Logistic Regression'!U$2</f>
        <v>-0.97441797570276978</v>
      </c>
      <c r="X139" s="22">
        <f t="shared" si="2"/>
        <v>0.27400078231586483</v>
      </c>
    </row>
    <row r="140" spans="1:24" x14ac:dyDescent="0.3">
      <c r="A140" s="19">
        <v>1</v>
      </c>
      <c r="B140" s="19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/>
      <c r="U140" s="20">
        <v>0</v>
      </c>
      <c r="V140" s="21">
        <f>SUMPRODUCT('Linear Model'!$B$2:$T$2,'Test Set'!A140:S140)+'Linear Model'!$U$2</f>
        <v>0.34402609317934962</v>
      </c>
      <c r="W140" s="12">
        <f>SUMPRODUCT('Logistic Regression'!B$2:T$2,'Test Set'!A140:S140)+'Logistic Regression'!U$2</f>
        <v>-0.98184723266521545</v>
      </c>
      <c r="X140" s="22">
        <f t="shared" si="2"/>
        <v>0.27252540612866183</v>
      </c>
    </row>
    <row r="141" spans="1:24" x14ac:dyDescent="0.3">
      <c r="A141" s="19">
        <v>1</v>
      </c>
      <c r="B141" s="19">
        <v>0</v>
      </c>
      <c r="C141" s="19">
        <v>1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/>
      <c r="U141" s="20">
        <v>0</v>
      </c>
      <c r="V141" s="21">
        <f>SUMPRODUCT('Linear Model'!$B$2:$T$2,'Test Set'!A141:S141)+'Linear Model'!$U$2</f>
        <v>0.36901676812113277</v>
      </c>
      <c r="W141" s="12">
        <f>SUMPRODUCT('Logistic Regression'!B$2:T$2,'Test Set'!A141:S141)+'Logistic Regression'!U$2</f>
        <v>-0.97441797570276978</v>
      </c>
      <c r="X141" s="22">
        <f t="shared" si="2"/>
        <v>0.27400078231586483</v>
      </c>
    </row>
    <row r="142" spans="1:24" x14ac:dyDescent="0.3">
      <c r="A142" s="19">
        <v>1</v>
      </c>
      <c r="B142" s="19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1</v>
      </c>
      <c r="S142" s="19">
        <v>0</v>
      </c>
      <c r="T142" s="19"/>
      <c r="U142" s="20">
        <v>0</v>
      </c>
      <c r="V142" s="21">
        <f>SUMPRODUCT('Linear Model'!$B$2:$T$2,'Test Set'!A142:S142)+'Linear Model'!$U$2</f>
        <v>0.13768497909531677</v>
      </c>
      <c r="W142" s="12">
        <f>SUMPRODUCT('Logistic Regression'!B$2:T$2,'Test Set'!A142:S142)+'Logistic Regression'!U$2</f>
        <v>-2.4092130017130011</v>
      </c>
      <c r="X142" s="22">
        <f t="shared" si="2"/>
        <v>8.2472851573150041E-2</v>
      </c>
    </row>
    <row r="143" spans="1:24" x14ac:dyDescent="0.3">
      <c r="A143" s="19">
        <v>0</v>
      </c>
      <c r="B143" s="19">
        <v>0</v>
      </c>
      <c r="C143" s="19">
        <v>1</v>
      </c>
      <c r="D143" s="19">
        <v>0</v>
      </c>
      <c r="E143" s="19">
        <v>0</v>
      </c>
      <c r="F143" s="19">
        <v>1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/>
      <c r="U143" s="20">
        <v>0</v>
      </c>
      <c r="V143" s="21">
        <f>SUMPRODUCT('Linear Model'!$B$2:$T$2,'Test Set'!A143:S143)+'Linear Model'!$U$2</f>
        <v>0.13360075496737533</v>
      </c>
      <c r="W143" s="12">
        <f>SUMPRODUCT('Logistic Regression'!B$2:T$2,'Test Set'!A143:S143)+'Logistic Regression'!U$2</f>
        <v>-3.2247650836611554</v>
      </c>
      <c r="X143" s="22">
        <f t="shared" si="2"/>
        <v>3.8244331451640252E-2</v>
      </c>
    </row>
    <row r="144" spans="1:24" x14ac:dyDescent="0.3">
      <c r="A144" s="19">
        <v>0</v>
      </c>
      <c r="B144" s="19">
        <v>0</v>
      </c>
      <c r="C144" s="19">
        <v>1</v>
      </c>
      <c r="D144" s="19">
        <v>0</v>
      </c>
      <c r="E144" s="19">
        <v>0</v>
      </c>
      <c r="F144" s="19">
        <v>0</v>
      </c>
      <c r="G144" s="19">
        <v>1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/>
      <c r="U144" s="20">
        <v>0</v>
      </c>
      <c r="V144" s="21">
        <f>SUMPRODUCT('Linear Model'!$B$2:$T$2,'Test Set'!A144:S144)+'Linear Model'!$U$2</f>
        <v>0.16310806257921515</v>
      </c>
      <c r="W144" s="12">
        <f>SUMPRODUCT('Logistic Regression'!B$2:T$2,'Test Set'!A144:S144)+'Logistic Regression'!U$2</f>
        <v>-2.3639945310921071</v>
      </c>
      <c r="X144" s="22">
        <f t="shared" si="2"/>
        <v>8.5959821746909054E-2</v>
      </c>
    </row>
    <row r="145" spans="1:24" x14ac:dyDescent="0.3">
      <c r="A145" s="19">
        <v>0</v>
      </c>
      <c r="B145" s="19">
        <v>0</v>
      </c>
      <c r="C145" s="19">
        <v>0</v>
      </c>
      <c r="D145" s="19">
        <v>1</v>
      </c>
      <c r="E145" s="19">
        <v>0</v>
      </c>
      <c r="F145" s="19">
        <v>0</v>
      </c>
      <c r="G145" s="19">
        <v>1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/>
      <c r="U145" s="20">
        <v>0</v>
      </c>
      <c r="V145" s="21">
        <f>SUMPRODUCT('Linear Model'!$B$2:$T$2,'Test Set'!A145:S145)+'Linear Model'!$U$2</f>
        <v>0.17597533476005878</v>
      </c>
      <c r="W145" s="12">
        <f>SUMPRODUCT('Logistic Regression'!B$2:T$2,'Test Set'!A145:S145)+'Logistic Regression'!U$2</f>
        <v>-2.0755889747047962</v>
      </c>
      <c r="X145" s="22">
        <f t="shared" si="2"/>
        <v>0.11149218200998957</v>
      </c>
    </row>
    <row r="146" spans="1:24" x14ac:dyDescent="0.3">
      <c r="A146" s="19">
        <v>0</v>
      </c>
      <c r="B146" s="19">
        <v>1</v>
      </c>
      <c r="C146" s="19">
        <v>0</v>
      </c>
      <c r="D146" s="19">
        <v>1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/>
      <c r="U146" s="20">
        <v>0</v>
      </c>
      <c r="V146" s="21">
        <f>SUMPRODUCT('Linear Model'!$B$2:$T$2,'Test Set'!A146:S146)+'Linear Model'!$U$2</f>
        <v>0.45212519278221314</v>
      </c>
      <c r="W146" s="12">
        <f>SUMPRODUCT('Logistic Regression'!B$2:T$2,'Test Set'!A146:S146)+'Logistic Regression'!U$2</f>
        <v>-0.34912227614663494</v>
      </c>
      <c r="X146" s="22">
        <f t="shared" si="2"/>
        <v>0.41359528300010162</v>
      </c>
    </row>
    <row r="147" spans="1:24" x14ac:dyDescent="0.3">
      <c r="A147" s="19">
        <v>0</v>
      </c>
      <c r="B147" s="19">
        <v>0</v>
      </c>
      <c r="C147" s="19">
        <v>1</v>
      </c>
      <c r="D147" s="19">
        <v>0</v>
      </c>
      <c r="E147" s="19">
        <v>0</v>
      </c>
      <c r="F147" s="19">
        <v>1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/>
      <c r="U147" s="20">
        <v>0</v>
      </c>
      <c r="V147" s="21">
        <f>SUMPRODUCT('Linear Model'!$B$2:$T$2,'Test Set'!A147:S147)+'Linear Model'!$U$2</f>
        <v>0.13360075496737533</v>
      </c>
      <c r="W147" s="12">
        <f>SUMPRODUCT('Logistic Regression'!B$2:T$2,'Test Set'!A147:S147)+'Logistic Regression'!U$2</f>
        <v>-3.2247650836611554</v>
      </c>
      <c r="X147" s="22">
        <f t="shared" si="2"/>
        <v>3.8244331451640252E-2</v>
      </c>
    </row>
    <row r="148" spans="1:24" x14ac:dyDescent="0.3">
      <c r="A148" s="19">
        <v>0</v>
      </c>
      <c r="B148" s="19">
        <v>0</v>
      </c>
      <c r="C148" s="19">
        <v>1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1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/>
      <c r="U148" s="20">
        <v>0</v>
      </c>
      <c r="V148" s="21">
        <f>SUMPRODUCT('Linear Model'!$B$2:$T$2,'Test Set'!A148:S148)+'Linear Model'!$U$2</f>
        <v>0.586055338398076</v>
      </c>
      <c r="W148" s="12">
        <f>SUMPRODUCT('Logistic Regression'!B$2:T$2,'Test Set'!A148:S148)+'Logistic Regression'!U$2</f>
        <v>1.180399801210257</v>
      </c>
      <c r="X148" s="22">
        <f t="shared" si="2"/>
        <v>0.76501968147064414</v>
      </c>
    </row>
    <row r="149" spans="1:24" x14ac:dyDescent="0.3">
      <c r="A149" s="19">
        <v>1</v>
      </c>
      <c r="B149" s="19">
        <v>0</v>
      </c>
      <c r="C149" s="19">
        <v>1</v>
      </c>
      <c r="D149" s="19">
        <v>0</v>
      </c>
      <c r="E149" s="19">
        <v>0</v>
      </c>
      <c r="F149" s="19">
        <v>1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/>
      <c r="U149" s="20">
        <v>0</v>
      </c>
      <c r="V149" s="21">
        <f>SUMPRODUCT('Linear Model'!$B$2:$T$2,'Test Set'!A149:S149)+'Linear Model'!$U$2</f>
        <v>0.10312193672986181</v>
      </c>
      <c r="W149" s="12">
        <f>SUMPRODUCT('Logistic Regression'!B$2:T$2,'Test Set'!A149:S149)+'Logistic Regression'!U$2</f>
        <v>-3.7270311771658711</v>
      </c>
      <c r="X149" s="22">
        <f t="shared" si="2"/>
        <v>2.3498695501661893E-2</v>
      </c>
    </row>
    <row r="150" spans="1:24" x14ac:dyDescent="0.3">
      <c r="A150" s="19">
        <v>0</v>
      </c>
      <c r="B150" s="19">
        <v>1</v>
      </c>
      <c r="C150" s="19">
        <v>1</v>
      </c>
      <c r="D150" s="19">
        <v>0</v>
      </c>
      <c r="E150" s="19">
        <v>0</v>
      </c>
      <c r="F150" s="19">
        <v>0</v>
      </c>
      <c r="G150" s="19">
        <v>1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/>
      <c r="U150" s="20">
        <v>0</v>
      </c>
      <c r="V150" s="21">
        <f>SUMPRODUCT('Linear Model'!$B$2:$T$2,'Test Set'!A150:S150)+'Linear Model'!$U$2</f>
        <v>0.20287039682193839</v>
      </c>
      <c r="W150" s="12">
        <f>SUMPRODUCT('Logistic Regression'!B$2:T$2,'Test Set'!A150:S150)+'Logistic Regression'!U$2</f>
        <v>-2.5293704814279985</v>
      </c>
      <c r="X150" s="22">
        <f t="shared" si="2"/>
        <v>7.3824678133743604E-2</v>
      </c>
    </row>
    <row r="151" spans="1:24" x14ac:dyDescent="0.3">
      <c r="A151" s="19">
        <v>0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/>
      <c r="U151" s="20">
        <v>0</v>
      </c>
      <c r="V151" s="21">
        <f>SUMPRODUCT('Linear Model'!$B$2:$T$2,'Test Set'!A151:S151)+'Linear Model'!$U$2</f>
        <v>0.37450491141686315</v>
      </c>
      <c r="W151" s="12">
        <f>SUMPRODUCT('Logistic Regression'!B$2:T$2,'Test Set'!A151:S151)+'Logistic Regression'!U$2</f>
        <v>-0.47958113916049988</v>
      </c>
      <c r="X151" s="22">
        <f t="shared" si="2"/>
        <v>0.38235103799547093</v>
      </c>
    </row>
    <row r="152" spans="1:24" x14ac:dyDescent="0.3">
      <c r="A152" s="19">
        <v>1</v>
      </c>
      <c r="B152" s="19">
        <v>0</v>
      </c>
      <c r="C152" s="19">
        <v>1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/>
      <c r="U152" s="20">
        <v>0</v>
      </c>
      <c r="V152" s="21">
        <f>SUMPRODUCT('Linear Model'!$B$2:$T$2,'Test Set'!A152:S152)+'Linear Model'!$U$2</f>
        <v>0.36901676812113277</v>
      </c>
      <c r="W152" s="12">
        <f>SUMPRODUCT('Logistic Regression'!B$2:T$2,'Test Set'!A152:S152)+'Logistic Regression'!U$2</f>
        <v>-0.97441797570276978</v>
      </c>
      <c r="X152" s="22">
        <f t="shared" si="2"/>
        <v>0.27400078231586483</v>
      </c>
    </row>
    <row r="153" spans="1:24" x14ac:dyDescent="0.3">
      <c r="A153" s="19">
        <v>0</v>
      </c>
      <c r="B153" s="19">
        <v>1</v>
      </c>
      <c r="C153" s="19">
        <v>0</v>
      </c>
      <c r="D153" s="19">
        <v>1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/>
      <c r="U153" s="20">
        <v>0</v>
      </c>
      <c r="V153" s="21">
        <f>SUMPRODUCT('Linear Model'!$B$2:$T$2,'Test Set'!A153:S153)+'Linear Model'!$U$2</f>
        <v>0.45212519278221314</v>
      </c>
      <c r="W153" s="12">
        <f>SUMPRODUCT('Logistic Regression'!B$2:T$2,'Test Set'!A153:S153)+'Logistic Regression'!U$2</f>
        <v>-0.34912227614663494</v>
      </c>
      <c r="X153" s="22">
        <f t="shared" si="2"/>
        <v>0.41359528300010162</v>
      </c>
    </row>
    <row r="154" spans="1:24" x14ac:dyDescent="0.3">
      <c r="A154" s="19">
        <v>1</v>
      </c>
      <c r="B154" s="19">
        <v>0</v>
      </c>
      <c r="C154" s="19">
        <v>1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1</v>
      </c>
      <c r="O154" s="19">
        <v>0</v>
      </c>
      <c r="P154" s="19">
        <v>0</v>
      </c>
      <c r="Q154" s="19">
        <v>0</v>
      </c>
      <c r="R154" s="19">
        <v>0</v>
      </c>
      <c r="S154" s="19">
        <v>1</v>
      </c>
      <c r="T154" s="19"/>
      <c r="U154" s="20">
        <v>0</v>
      </c>
      <c r="V154" s="21">
        <f>SUMPRODUCT('Linear Model'!$B$2:$T$2,'Test Set'!A154:S154)+'Linear Model'!$U$2</f>
        <v>0.77235389145586675</v>
      </c>
      <c r="W154" s="12">
        <f>SUMPRODUCT('Logistic Regression'!B$2:T$2,'Test Set'!A154:S154)+'Logistic Regression'!U$2</f>
        <v>2.5365951271821046</v>
      </c>
      <c r="X154" s="22">
        <f t="shared" si="2"/>
        <v>0.92666778567272989</v>
      </c>
    </row>
    <row r="155" spans="1:24" x14ac:dyDescent="0.3">
      <c r="A155" s="19">
        <v>1</v>
      </c>
      <c r="B155" s="19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/>
      <c r="U155" s="20">
        <v>0</v>
      </c>
      <c r="V155" s="21">
        <f>SUMPRODUCT('Linear Model'!$B$2:$T$2,'Test Set'!A155:S155)+'Linear Model'!$U$2</f>
        <v>0.34402609317934962</v>
      </c>
      <c r="W155" s="12">
        <f>SUMPRODUCT('Logistic Regression'!B$2:T$2,'Test Set'!A155:S155)+'Logistic Regression'!U$2</f>
        <v>-0.98184723266521545</v>
      </c>
      <c r="X155" s="22">
        <f t="shared" si="2"/>
        <v>0.27252540612866183</v>
      </c>
    </row>
    <row r="156" spans="1:24" x14ac:dyDescent="0.3">
      <c r="A156" s="19">
        <v>0</v>
      </c>
      <c r="B156" s="19">
        <v>1</v>
      </c>
      <c r="C156" s="19">
        <v>0</v>
      </c>
      <c r="D156" s="19">
        <v>1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1</v>
      </c>
      <c r="S156" s="19">
        <v>0</v>
      </c>
      <c r="T156" s="19"/>
      <c r="U156" s="20">
        <v>0</v>
      </c>
      <c r="V156" s="21">
        <f>SUMPRODUCT('Linear Model'!$B$2:$T$2,'Test Set'!A156:S156)+'Linear Model'!$U$2</f>
        <v>0.24578407869818028</v>
      </c>
      <c r="W156" s="12">
        <f>SUMPRODUCT('Logistic Regression'!B$2:T$2,'Test Set'!A156:S156)+'Logistic Regression'!U$2</f>
        <v>-1.7764880451944203</v>
      </c>
      <c r="X156" s="22">
        <f t="shared" si="2"/>
        <v>0.14473733130444982</v>
      </c>
    </row>
    <row r="157" spans="1:24" x14ac:dyDescent="0.3">
      <c r="A157" s="19">
        <v>0</v>
      </c>
      <c r="B157" s="19">
        <v>1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1</v>
      </c>
      <c r="T157" s="19"/>
      <c r="U157" s="20">
        <v>0</v>
      </c>
      <c r="V157" s="21">
        <f>SUMPRODUCT('Linear Model'!$B$2:$T$2,'Test Set'!A157:S157)+'Linear Model'!$U$2</f>
        <v>0.65152065957573579</v>
      </c>
      <c r="W157" s="12">
        <f>SUMPRODUCT('Logistic Regression'!B$2:T$2,'Test Set'!A157:S157)+'Logistic Regression'!U$2</f>
        <v>1.4189532476713547</v>
      </c>
      <c r="X157" s="22">
        <f t="shared" si="2"/>
        <v>0.80517426621713117</v>
      </c>
    </row>
    <row r="158" spans="1:24" x14ac:dyDescent="0.3">
      <c r="A158" s="19">
        <v>1</v>
      </c>
      <c r="B158" s="19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/>
      <c r="U158" s="20">
        <v>0</v>
      </c>
      <c r="V158" s="21">
        <f>SUMPRODUCT('Linear Model'!$B$2:$T$2,'Test Set'!A158:S158)+'Linear Model'!$U$2</f>
        <v>0.34402609317934962</v>
      </c>
      <c r="W158" s="12">
        <f>SUMPRODUCT('Logistic Regression'!B$2:T$2,'Test Set'!A158:S158)+'Logistic Regression'!U$2</f>
        <v>-0.98184723266521545</v>
      </c>
      <c r="X158" s="22">
        <f t="shared" si="2"/>
        <v>0.27252540612866183</v>
      </c>
    </row>
    <row r="159" spans="1:24" x14ac:dyDescent="0.3">
      <c r="A159" s="19">
        <v>1</v>
      </c>
      <c r="B159" s="19">
        <v>0</v>
      </c>
      <c r="C159" s="19">
        <v>1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/>
      <c r="U159" s="20">
        <v>0</v>
      </c>
      <c r="V159" s="21">
        <f>SUMPRODUCT('Linear Model'!$B$2:$T$2,'Test Set'!A159:S159)+'Linear Model'!$U$2</f>
        <v>0.36901676812113277</v>
      </c>
      <c r="W159" s="12">
        <f>SUMPRODUCT('Logistic Regression'!B$2:T$2,'Test Set'!A159:S159)+'Logistic Regression'!U$2</f>
        <v>-0.97441797570276978</v>
      </c>
      <c r="X159" s="22">
        <f t="shared" si="2"/>
        <v>0.27400078231586483</v>
      </c>
    </row>
    <row r="160" spans="1:24" x14ac:dyDescent="0.3">
      <c r="A160" s="19">
        <v>1</v>
      </c>
      <c r="B160" s="19">
        <v>0</v>
      </c>
      <c r="C160" s="19">
        <v>1</v>
      </c>
      <c r="D160" s="19">
        <v>0</v>
      </c>
      <c r="E160" s="19">
        <v>0</v>
      </c>
      <c r="F160" s="19">
        <v>1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1</v>
      </c>
      <c r="S160" s="19">
        <v>0</v>
      </c>
      <c r="T160" s="19"/>
      <c r="U160" s="20">
        <v>0</v>
      </c>
      <c r="V160" s="21">
        <f>SUMPRODUCT('Linear Model'!$B$2:$T$2,'Test Set'!A160:S160)+'Linear Model'!$U$2</f>
        <v>-0.10321917735417108</v>
      </c>
      <c r="W160" s="12">
        <f>SUMPRODUCT('Logistic Regression'!B$2:T$2,'Test Set'!A160:S160)+'Logistic Regression'!U$2</f>
        <v>-5.1543969462136561</v>
      </c>
      <c r="X160" s="22">
        <f t="shared" si="2"/>
        <v>5.7408137992696054E-3</v>
      </c>
    </row>
    <row r="161" spans="1:24" x14ac:dyDescent="0.3">
      <c r="A161" s="19">
        <v>1</v>
      </c>
      <c r="B161" s="19">
        <v>0</v>
      </c>
      <c r="C161" s="19">
        <v>0</v>
      </c>
      <c r="D161" s="19">
        <v>0</v>
      </c>
      <c r="E161" s="19">
        <v>0</v>
      </c>
      <c r="F161" s="19">
        <v>0</v>
      </c>
      <c r="G161" s="19">
        <v>1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1</v>
      </c>
      <c r="S161" s="19">
        <v>0</v>
      </c>
      <c r="T161" s="19"/>
      <c r="U161" s="20">
        <v>0</v>
      </c>
      <c r="V161" s="21">
        <f>SUMPRODUCT('Linear Model'!$B$2:$T$2,'Test Set'!A161:S161)+'Linear Model'!$U$2</f>
        <v>-9.8702544684114435E-2</v>
      </c>
      <c r="W161" s="12">
        <f>SUMPRODUCT('Logistic Regression'!B$2:T$2,'Test Set'!A161:S161)+'Logistic Regression'!U$2</f>
        <v>-4.3010556506070534</v>
      </c>
      <c r="X161" s="22">
        <f t="shared" si="2"/>
        <v>1.3372982262325681E-2</v>
      </c>
    </row>
    <row r="162" spans="1:24" x14ac:dyDescent="0.3">
      <c r="A162" s="19">
        <v>1</v>
      </c>
      <c r="B162" s="19">
        <v>0</v>
      </c>
      <c r="C162" s="19">
        <v>0</v>
      </c>
      <c r="D162" s="19">
        <v>0</v>
      </c>
      <c r="E162" s="19">
        <v>0</v>
      </c>
      <c r="F162" s="19">
        <v>1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1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/>
      <c r="U162" s="20">
        <v>0</v>
      </c>
      <c r="V162" s="21">
        <f>SUMPRODUCT('Linear Model'!$B$2:$T$2,'Test Set'!A162:S162)+'Linear Model'!$U$2</f>
        <v>0.24421497120666322</v>
      </c>
      <c r="W162" s="12">
        <f>SUMPRODUCT('Logistic Regression'!B$2:T$2,'Test Set'!A162:S162)+'Logistic Regression'!U$2</f>
        <v>-2.2873576684111883</v>
      </c>
      <c r="X162" s="22">
        <f t="shared" si="2"/>
        <v>9.2175419751749657E-2</v>
      </c>
    </row>
    <row r="163" spans="1:24" x14ac:dyDescent="0.3">
      <c r="A163" s="19">
        <v>1</v>
      </c>
      <c r="B163" s="19"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/>
      <c r="U163" s="20">
        <v>0</v>
      </c>
      <c r="V163" s="21">
        <f>SUMPRODUCT('Linear Model'!$B$2:$T$2,'Test Set'!A163:S163)+'Linear Model'!$U$2</f>
        <v>0.34402609317934962</v>
      </c>
      <c r="W163" s="12">
        <f>SUMPRODUCT('Logistic Regression'!B$2:T$2,'Test Set'!A163:S163)+'Logistic Regression'!U$2</f>
        <v>-0.98184723266521545</v>
      </c>
      <c r="X163" s="22">
        <f t="shared" si="2"/>
        <v>0.27252540612866183</v>
      </c>
    </row>
    <row r="164" spans="1:24" x14ac:dyDescent="0.3">
      <c r="A164" s="19">
        <v>1</v>
      </c>
      <c r="B164" s="19">
        <v>0</v>
      </c>
      <c r="C164" s="19">
        <v>1</v>
      </c>
      <c r="D164" s="19">
        <v>0</v>
      </c>
      <c r="E164" s="19">
        <v>0</v>
      </c>
      <c r="F164" s="19">
        <v>1</v>
      </c>
      <c r="G164" s="19">
        <v>1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/>
      <c r="U164" s="20">
        <v>0</v>
      </c>
      <c r="V164" s="21">
        <f>SUMPRODUCT('Linear Model'!$B$2:$T$2,'Test Set'!A164:S164)+'Linear Model'!$U$2</f>
        <v>-0.13326558704956937</v>
      </c>
      <c r="W164" s="12">
        <f>SUMPRODUCT('Logistic Regression'!B$2:T$2,'Test Set'!A164:S164)+'Logistic Regression'!U$2</f>
        <v>-5.6188738260599234</v>
      </c>
      <c r="X164" s="22">
        <f t="shared" si="2"/>
        <v>3.6156053457962549E-3</v>
      </c>
    </row>
    <row r="165" spans="1:24" x14ac:dyDescent="0.3">
      <c r="A165" s="19">
        <v>0</v>
      </c>
      <c r="B165" s="19">
        <v>1</v>
      </c>
      <c r="C165" s="19">
        <v>1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1</v>
      </c>
      <c r="J165" s="19">
        <v>0</v>
      </c>
      <c r="K165" s="19">
        <v>0</v>
      </c>
      <c r="L165" s="19">
        <v>0</v>
      </c>
      <c r="M165" s="19">
        <v>1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/>
      <c r="U165" s="20">
        <v>0</v>
      </c>
      <c r="V165" s="21">
        <f>SUMPRODUCT('Linear Model'!$B$2:$T$2,'Test Set'!A165:S165)+'Linear Model'!$U$2</f>
        <v>0.88284388282537718</v>
      </c>
      <c r="W165" s="12">
        <f>SUMPRODUCT('Logistic Regression'!B$2:T$2,'Test Set'!A165:S165)+'Logistic Regression'!U$2</f>
        <v>3.3224248756615249</v>
      </c>
      <c r="X165" s="22">
        <f t="shared" si="2"/>
        <v>0.96519015469732106</v>
      </c>
    </row>
    <row r="166" spans="1:24" x14ac:dyDescent="0.3">
      <c r="A166" s="19">
        <v>0</v>
      </c>
      <c r="B166" s="19">
        <v>0</v>
      </c>
      <c r="C166" s="19">
        <v>1</v>
      </c>
      <c r="D166" s="19">
        <v>0</v>
      </c>
      <c r="E166" s="19">
        <v>0</v>
      </c>
      <c r="F166" s="19">
        <v>0</v>
      </c>
      <c r="G166" s="19">
        <v>1</v>
      </c>
      <c r="H166" s="19">
        <v>1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1</v>
      </c>
      <c r="P166" s="19">
        <v>0</v>
      </c>
      <c r="Q166" s="19">
        <v>1</v>
      </c>
      <c r="R166" s="19">
        <v>1</v>
      </c>
      <c r="S166" s="19">
        <v>0</v>
      </c>
      <c r="T166" s="19"/>
      <c r="U166" s="20">
        <v>0</v>
      </c>
      <c r="V166" s="21">
        <f>SUMPRODUCT('Linear Model'!$B$2:$T$2,'Test Set'!A166:S166)+'Linear Model'!$U$2</f>
        <v>0.33555424945196938</v>
      </c>
      <c r="W166" s="12">
        <f>SUMPRODUCT('Logistic Regression'!B$2:T$2,'Test Set'!A166:S166)+'Logistic Regression'!U$2</f>
        <v>0.84674090840739713</v>
      </c>
      <c r="X166" s="22">
        <f t="shared" si="2"/>
        <v>0.69988302705760197</v>
      </c>
    </row>
    <row r="167" spans="1:24" x14ac:dyDescent="0.3">
      <c r="A167" s="19">
        <v>1</v>
      </c>
      <c r="B167" s="19">
        <v>0</v>
      </c>
      <c r="C167" s="19">
        <v>1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1</v>
      </c>
      <c r="S167" s="19">
        <v>0</v>
      </c>
      <c r="T167" s="19"/>
      <c r="U167" s="20">
        <v>0</v>
      </c>
      <c r="V167" s="21">
        <f>SUMPRODUCT('Linear Model'!$B$2:$T$2,'Test Set'!A167:S167)+'Linear Model'!$U$2</f>
        <v>0.16267565403709991</v>
      </c>
      <c r="W167" s="12">
        <f>SUMPRODUCT('Logistic Regression'!B$2:T$2,'Test Set'!A167:S167)+'Logistic Regression'!U$2</f>
        <v>-2.4017837447505554</v>
      </c>
      <c r="X167" s="22">
        <f t="shared" si="2"/>
        <v>8.3036778132836497E-2</v>
      </c>
    </row>
    <row r="168" spans="1:24" x14ac:dyDescent="0.3">
      <c r="A168" s="19">
        <v>0</v>
      </c>
      <c r="B168" s="19">
        <v>1</v>
      </c>
      <c r="C168" s="19">
        <v>1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/>
      <c r="U168" s="20">
        <v>0</v>
      </c>
      <c r="V168" s="21">
        <f>SUMPRODUCT('Linear Model'!$B$2:$T$2,'Test Set'!A168:S168)+'Linear Model'!$U$2</f>
        <v>0.43925792060136953</v>
      </c>
      <c r="W168" s="12">
        <f>SUMPRODUCT('Logistic Regression'!B$2:T$2,'Test Set'!A168:S168)+'Logistic Regression'!U$2</f>
        <v>-0.63752783253394574</v>
      </c>
      <c r="X168" s="22">
        <f t="shared" si="2"/>
        <v>0.34580558982224191</v>
      </c>
    </row>
    <row r="169" spans="1:24" x14ac:dyDescent="0.3">
      <c r="A169" s="19">
        <v>0</v>
      </c>
      <c r="B169" s="19">
        <v>1</v>
      </c>
      <c r="C169" s="19">
        <v>0</v>
      </c>
      <c r="D169" s="19">
        <v>1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1</v>
      </c>
      <c r="S169" s="19">
        <v>0</v>
      </c>
      <c r="T169" s="19"/>
      <c r="U169" s="20">
        <v>0</v>
      </c>
      <c r="V169" s="21">
        <f>SUMPRODUCT('Linear Model'!$B$2:$T$2,'Test Set'!A169:S169)+'Linear Model'!$U$2</f>
        <v>0.24578407869818028</v>
      </c>
      <c r="W169" s="12">
        <f>SUMPRODUCT('Logistic Regression'!B$2:T$2,'Test Set'!A169:S169)+'Logistic Regression'!U$2</f>
        <v>-1.7764880451944203</v>
      </c>
      <c r="X169" s="22">
        <f t="shared" si="2"/>
        <v>0.14473733130444982</v>
      </c>
    </row>
    <row r="170" spans="1:24" x14ac:dyDescent="0.3">
      <c r="A170" s="19">
        <v>0</v>
      </c>
      <c r="B170" s="19">
        <v>0</v>
      </c>
      <c r="C170" s="19">
        <v>0</v>
      </c>
      <c r="D170" s="19">
        <v>1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/>
      <c r="U170" s="20">
        <v>0</v>
      </c>
      <c r="V170" s="21">
        <f>SUMPRODUCT('Linear Model'!$B$2:$T$2,'Test Set'!A170:S170)+'Linear Model'!$U$2</f>
        <v>0.4123628585394899</v>
      </c>
      <c r="W170" s="12">
        <f>SUMPRODUCT('Logistic Regression'!B$2:T$2,'Test Set'!A170:S170)+'Logistic Regression'!U$2</f>
        <v>-0.1837463258107434</v>
      </c>
      <c r="X170" s="22">
        <f t="shared" si="2"/>
        <v>0.45419222896432404</v>
      </c>
    </row>
    <row r="171" spans="1:24" x14ac:dyDescent="0.3">
      <c r="A171" s="19">
        <v>0</v>
      </c>
      <c r="B171" s="19">
        <v>0</v>
      </c>
      <c r="C171" s="19">
        <v>0</v>
      </c>
      <c r="D171" s="19">
        <v>0</v>
      </c>
      <c r="E171" s="19">
        <v>0</v>
      </c>
      <c r="F171" s="19">
        <v>0</v>
      </c>
      <c r="G171" s="19">
        <v>1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/>
      <c r="U171" s="20">
        <v>0</v>
      </c>
      <c r="V171" s="21">
        <f>SUMPRODUCT('Linear Model'!$B$2:$T$2,'Test Set'!A171:S171)+'Linear Model'!$U$2</f>
        <v>0.138117387637432</v>
      </c>
      <c r="W171" s="12">
        <f>SUMPRODUCT('Logistic Regression'!B$2:T$2,'Test Set'!A171:S171)+'Logistic Regression'!U$2</f>
        <v>-2.3714237880545528</v>
      </c>
      <c r="X171" s="22">
        <f t="shared" si="2"/>
        <v>8.5377892296022828E-2</v>
      </c>
    </row>
    <row r="172" spans="1:24" x14ac:dyDescent="0.3">
      <c r="A172" s="19">
        <v>0</v>
      </c>
      <c r="B172" s="19">
        <v>0</v>
      </c>
      <c r="C172" s="19">
        <v>0</v>
      </c>
      <c r="D172" s="19">
        <v>1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/>
      <c r="U172" s="20">
        <v>0</v>
      </c>
      <c r="V172" s="21">
        <f>SUMPRODUCT('Linear Model'!$B$2:$T$2,'Test Set'!A172:S172)+'Linear Model'!$U$2</f>
        <v>0.4123628585394899</v>
      </c>
      <c r="W172" s="12">
        <f>SUMPRODUCT('Logistic Regression'!B$2:T$2,'Test Set'!A172:S172)+'Logistic Regression'!U$2</f>
        <v>-0.1837463258107434</v>
      </c>
      <c r="X172" s="22">
        <f t="shared" si="2"/>
        <v>0.45419222896432404</v>
      </c>
    </row>
    <row r="173" spans="1:24" x14ac:dyDescent="0.3">
      <c r="A173" s="19">
        <v>0</v>
      </c>
      <c r="B173" s="19"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/>
      <c r="U173" s="20">
        <v>0</v>
      </c>
      <c r="V173" s="21">
        <f>SUMPRODUCT('Linear Model'!$B$2:$T$2,'Test Set'!A173:S173)+'Linear Model'!$U$2</f>
        <v>0.37450491141686315</v>
      </c>
      <c r="W173" s="12">
        <f>SUMPRODUCT('Logistic Regression'!B$2:T$2,'Test Set'!A173:S173)+'Logistic Regression'!U$2</f>
        <v>-0.47958113916049988</v>
      </c>
      <c r="X173" s="22">
        <f t="shared" si="2"/>
        <v>0.38235103799547093</v>
      </c>
    </row>
    <row r="174" spans="1:24" x14ac:dyDescent="0.3">
      <c r="A174" s="19">
        <v>0</v>
      </c>
      <c r="B174" s="19">
        <v>1</v>
      </c>
      <c r="C174" s="19">
        <v>1</v>
      </c>
      <c r="D174" s="19">
        <v>0</v>
      </c>
      <c r="E174" s="19">
        <v>0</v>
      </c>
      <c r="F174" s="19">
        <v>0</v>
      </c>
      <c r="G174" s="19">
        <v>0</v>
      </c>
      <c r="H174" s="19">
        <v>1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/>
      <c r="U174" s="20">
        <v>0</v>
      </c>
      <c r="V174" s="21">
        <f>SUMPRODUCT('Linear Model'!$B$2:$T$2,'Test Set'!A174:S174)+'Linear Model'!$U$2</f>
        <v>0.78736742400748128</v>
      </c>
      <c r="W174" s="12">
        <f>SUMPRODUCT('Logistic Regression'!B$2:T$2,'Test Set'!A174:S174)+'Logistic Regression'!U$2</f>
        <v>4.1088616982412978</v>
      </c>
      <c r="X174" s="22">
        <f t="shared" si="2"/>
        <v>0.98383900580070871</v>
      </c>
    </row>
    <row r="175" spans="1:24" x14ac:dyDescent="0.3">
      <c r="A175" s="19">
        <v>1</v>
      </c>
      <c r="B175" s="19">
        <v>0</v>
      </c>
      <c r="C175" s="19">
        <v>1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/>
      <c r="U175" s="20">
        <v>0</v>
      </c>
      <c r="V175" s="21">
        <f>SUMPRODUCT('Linear Model'!$B$2:$T$2,'Test Set'!A175:S175)+'Linear Model'!$U$2</f>
        <v>0.36901676812113277</v>
      </c>
      <c r="W175" s="12">
        <f>SUMPRODUCT('Logistic Regression'!B$2:T$2,'Test Set'!A175:S175)+'Logistic Regression'!U$2</f>
        <v>-0.97441797570276978</v>
      </c>
      <c r="X175" s="22">
        <f t="shared" si="2"/>
        <v>0.27400078231586483</v>
      </c>
    </row>
    <row r="176" spans="1:24" x14ac:dyDescent="0.3">
      <c r="A176" s="19">
        <v>1</v>
      </c>
      <c r="B176" s="19">
        <v>0</v>
      </c>
      <c r="C176" s="19">
        <v>0</v>
      </c>
      <c r="D176" s="19">
        <v>1</v>
      </c>
      <c r="E176" s="19">
        <v>0</v>
      </c>
      <c r="F176" s="19">
        <v>1</v>
      </c>
      <c r="G176" s="19">
        <v>1</v>
      </c>
      <c r="H176" s="19">
        <v>0</v>
      </c>
      <c r="I176" s="19">
        <v>1</v>
      </c>
      <c r="J176" s="19">
        <v>0</v>
      </c>
      <c r="K176" s="19">
        <v>0</v>
      </c>
      <c r="L176" s="19">
        <v>0</v>
      </c>
      <c r="M176" s="19">
        <v>0</v>
      </c>
      <c r="N176" s="19">
        <v>1</v>
      </c>
      <c r="O176" s="19">
        <v>0</v>
      </c>
      <c r="P176" s="19">
        <v>0</v>
      </c>
      <c r="Q176" s="19">
        <v>0</v>
      </c>
      <c r="R176" s="19">
        <v>1</v>
      </c>
      <c r="S176" s="19">
        <v>0</v>
      </c>
      <c r="T176" s="19"/>
      <c r="U176" s="20">
        <v>0</v>
      </c>
      <c r="V176" s="21">
        <f>SUMPRODUCT('Linear Model'!$B$2:$T$2,'Test Set'!A176:S176)+'Linear Model'!$U$2</f>
        <v>0.13106211235822901</v>
      </c>
      <c r="W176" s="12">
        <f>SUMPRODUCT('Logistic Regression'!B$2:T$2,'Test Set'!A176:S176)+'Logistic Regression'!U$2</f>
        <v>-2.7831645268690406</v>
      </c>
      <c r="X176" s="22">
        <f t="shared" si="2"/>
        <v>5.8240742334432549E-2</v>
      </c>
    </row>
    <row r="177" spans="1:24" x14ac:dyDescent="0.3">
      <c r="A177" s="19">
        <v>0</v>
      </c>
      <c r="B177" s="19">
        <v>1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1</v>
      </c>
      <c r="P177" s="19">
        <v>0</v>
      </c>
      <c r="Q177" s="19">
        <v>0</v>
      </c>
      <c r="R177" s="19">
        <v>1</v>
      </c>
      <c r="S177" s="19">
        <v>0</v>
      </c>
      <c r="T177" s="19"/>
      <c r="U177" s="20">
        <v>0</v>
      </c>
      <c r="V177" s="21">
        <f>SUMPRODUCT('Linear Model'!$B$2:$T$2,'Test Set'!A177:S177)+'Linear Model'!$U$2</f>
        <v>5.0529787776700696E-2</v>
      </c>
      <c r="W177" s="12">
        <f>SUMPRODUCT('Logistic Regression'!B$2:T$2,'Test Set'!A177:S177)+'Logistic Regression'!U$2</f>
        <v>-3.4615151763917287</v>
      </c>
      <c r="X177" s="22">
        <f t="shared" si="2"/>
        <v>3.0427301499936835E-2</v>
      </c>
    </row>
    <row r="178" spans="1:24" x14ac:dyDescent="0.3">
      <c r="A178" s="19">
        <v>1</v>
      </c>
      <c r="B178" s="19">
        <v>0</v>
      </c>
      <c r="C178" s="19">
        <v>1</v>
      </c>
      <c r="D178" s="19">
        <v>0</v>
      </c>
      <c r="E178" s="19">
        <v>0</v>
      </c>
      <c r="F178" s="19">
        <v>1</v>
      </c>
      <c r="G178" s="19">
        <v>1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1</v>
      </c>
      <c r="P178" s="19">
        <v>0</v>
      </c>
      <c r="Q178" s="19">
        <v>0</v>
      </c>
      <c r="R178" s="19">
        <v>0</v>
      </c>
      <c r="S178" s="19">
        <v>0</v>
      </c>
      <c r="T178" s="19"/>
      <c r="U178" s="20">
        <v>0</v>
      </c>
      <c r="V178" s="21">
        <f>SUMPRODUCT('Linear Model'!$B$2:$T$2,'Test Set'!A178:S178)+'Linear Model'!$U$2</f>
        <v>-0.29066193084842218</v>
      </c>
      <c r="W178" s="12">
        <f>SUMPRODUCT('Logistic Regression'!B$2:T$2,'Test Set'!A178:S178)+'Logistic Regression'!U$2</f>
        <v>-7.0080661439074747</v>
      </c>
      <c r="X178" s="22">
        <f t="shared" si="2"/>
        <v>9.037386971122585E-4</v>
      </c>
    </row>
    <row r="179" spans="1:24" x14ac:dyDescent="0.3">
      <c r="A179" s="19">
        <v>0</v>
      </c>
      <c r="B179" s="19">
        <v>1</v>
      </c>
      <c r="C179" s="19">
        <v>1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/>
      <c r="U179" s="20">
        <v>0</v>
      </c>
      <c r="V179" s="21">
        <f>SUMPRODUCT('Linear Model'!$B$2:$T$2,'Test Set'!A179:S179)+'Linear Model'!$U$2</f>
        <v>0.43925792060136953</v>
      </c>
      <c r="W179" s="12">
        <f>SUMPRODUCT('Logistic Regression'!B$2:T$2,'Test Set'!A179:S179)+'Logistic Regression'!U$2</f>
        <v>-0.63752783253394574</v>
      </c>
      <c r="X179" s="22">
        <f t="shared" si="2"/>
        <v>0.34580558982224191</v>
      </c>
    </row>
    <row r="180" spans="1:24" x14ac:dyDescent="0.3">
      <c r="A180" s="19">
        <v>0</v>
      </c>
      <c r="B180" s="19">
        <v>1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/>
      <c r="U180" s="20">
        <v>0</v>
      </c>
      <c r="V180" s="21">
        <f>SUMPRODUCT('Linear Model'!$B$2:$T$2,'Test Set'!A180:S180)+'Linear Model'!$U$2</f>
        <v>0.41426724565958639</v>
      </c>
      <c r="W180" s="12">
        <f>SUMPRODUCT('Logistic Regression'!B$2:T$2,'Test Set'!A180:S180)+'Logistic Regression'!U$2</f>
        <v>-0.64495708949639141</v>
      </c>
      <c r="X180" s="22">
        <f t="shared" si="2"/>
        <v>0.34412684378079611</v>
      </c>
    </row>
    <row r="181" spans="1:24" x14ac:dyDescent="0.3">
      <c r="A181" s="19">
        <v>0</v>
      </c>
      <c r="B181" s="19">
        <v>0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/>
      <c r="U181" s="20">
        <v>0</v>
      </c>
      <c r="V181" s="21">
        <f>SUMPRODUCT('Linear Model'!$B$2:$T$2,'Test Set'!A181:S181)+'Linear Model'!$U$2</f>
        <v>0.37450491141686315</v>
      </c>
      <c r="W181" s="12">
        <f>SUMPRODUCT('Logistic Regression'!B$2:T$2,'Test Set'!A181:S181)+'Logistic Regression'!U$2</f>
        <v>-0.47958113916049988</v>
      </c>
      <c r="X181" s="22">
        <f t="shared" si="2"/>
        <v>0.38235103799547093</v>
      </c>
    </row>
    <row r="182" spans="1:24" x14ac:dyDescent="0.3">
      <c r="A182" s="19">
        <v>0</v>
      </c>
      <c r="B182" s="19">
        <v>1</v>
      </c>
      <c r="C182" s="19">
        <v>0</v>
      </c>
      <c r="D182" s="19">
        <v>1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/>
      <c r="U182" s="20">
        <v>0</v>
      </c>
      <c r="V182" s="21">
        <f>SUMPRODUCT('Linear Model'!$B$2:$T$2,'Test Set'!A182:S182)+'Linear Model'!$U$2</f>
        <v>0.45212519278221314</v>
      </c>
      <c r="W182" s="12">
        <f>SUMPRODUCT('Logistic Regression'!B$2:T$2,'Test Set'!A182:S182)+'Logistic Regression'!U$2</f>
        <v>-0.34912227614663494</v>
      </c>
      <c r="X182" s="22">
        <f t="shared" si="2"/>
        <v>0.41359528300010162</v>
      </c>
    </row>
    <row r="183" spans="1:24" x14ac:dyDescent="0.3">
      <c r="A183" s="19">
        <v>1</v>
      </c>
      <c r="B183" s="19">
        <v>0</v>
      </c>
      <c r="C183" s="19">
        <v>1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/>
      <c r="U183" s="20">
        <v>0</v>
      </c>
      <c r="V183" s="21">
        <f>SUMPRODUCT('Linear Model'!$B$2:$T$2,'Test Set'!A183:S183)+'Linear Model'!$U$2</f>
        <v>0.36901676812113277</v>
      </c>
      <c r="W183" s="12">
        <f>SUMPRODUCT('Logistic Regression'!B$2:T$2,'Test Set'!A183:S183)+'Logistic Regression'!U$2</f>
        <v>-0.97441797570276978</v>
      </c>
      <c r="X183" s="22">
        <f t="shared" si="2"/>
        <v>0.27400078231586483</v>
      </c>
    </row>
    <row r="184" spans="1:24" x14ac:dyDescent="0.3">
      <c r="A184" s="19">
        <v>1</v>
      </c>
      <c r="B184" s="19">
        <v>0</v>
      </c>
      <c r="C184" s="19">
        <v>0</v>
      </c>
      <c r="D184" s="19">
        <v>1</v>
      </c>
      <c r="E184" s="19">
        <v>0</v>
      </c>
      <c r="F184" s="19">
        <v>0</v>
      </c>
      <c r="G184" s="19">
        <v>1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1</v>
      </c>
      <c r="S184" s="19">
        <v>0</v>
      </c>
      <c r="T184" s="19"/>
      <c r="U184" s="20">
        <v>0</v>
      </c>
      <c r="V184" s="21">
        <f>SUMPRODUCT('Linear Model'!$B$2:$T$2,'Test Set'!A184:S184)+'Linear Model'!$U$2</f>
        <v>-6.0844597561487634E-2</v>
      </c>
      <c r="W184" s="12">
        <f>SUMPRODUCT('Logistic Regression'!B$2:T$2,'Test Set'!A184:S184)+'Logistic Regression'!U$2</f>
        <v>-4.0052208372572968</v>
      </c>
      <c r="X184" s="22">
        <f t="shared" si="2"/>
        <v>1.7894227531576982E-2</v>
      </c>
    </row>
    <row r="185" spans="1:24" x14ac:dyDescent="0.3">
      <c r="A185" s="19">
        <v>1</v>
      </c>
      <c r="B185" s="19">
        <v>0</v>
      </c>
      <c r="C185" s="19">
        <v>1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1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1</v>
      </c>
      <c r="S185" s="19">
        <v>0</v>
      </c>
      <c r="T185" s="19"/>
      <c r="U185" s="20">
        <v>0</v>
      </c>
      <c r="V185" s="21">
        <f>SUMPRODUCT('Linear Model'!$B$2:$T$2,'Test Set'!A185:S185)+'Linear Model'!$U$2</f>
        <v>0.39582830207436714</v>
      </c>
      <c r="W185" s="12">
        <f>SUMPRODUCT('Logistic Regression'!B$2:T$2,'Test Set'!A185:S185)+'Logistic Regression'!U$2</f>
        <v>-0.49051986885821314</v>
      </c>
      <c r="X185" s="22">
        <f t="shared" si="2"/>
        <v>0.37977110748833165</v>
      </c>
    </row>
    <row r="186" spans="1:24" x14ac:dyDescent="0.3">
      <c r="A186" s="19">
        <v>0</v>
      </c>
      <c r="B186" s="19">
        <v>0</v>
      </c>
      <c r="C186" s="19">
        <v>0</v>
      </c>
      <c r="D186" s="19">
        <v>1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/>
      <c r="U186" s="20">
        <v>0</v>
      </c>
      <c r="V186" s="21">
        <f>SUMPRODUCT('Linear Model'!$B$2:$T$2,'Test Set'!A186:S186)+'Linear Model'!$U$2</f>
        <v>0.4123628585394899</v>
      </c>
      <c r="W186" s="12">
        <f>SUMPRODUCT('Logistic Regression'!B$2:T$2,'Test Set'!A186:S186)+'Logistic Regression'!U$2</f>
        <v>-0.1837463258107434</v>
      </c>
      <c r="X186" s="22">
        <f t="shared" si="2"/>
        <v>0.45419222896432404</v>
      </c>
    </row>
    <row r="187" spans="1:24" x14ac:dyDescent="0.3">
      <c r="A187" s="19">
        <v>0</v>
      </c>
      <c r="B187" s="19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/>
      <c r="U187" s="20">
        <v>0</v>
      </c>
      <c r="V187" s="21">
        <f>SUMPRODUCT('Linear Model'!$B$2:$T$2,'Test Set'!A187:S187)+'Linear Model'!$U$2</f>
        <v>0.37450491141686315</v>
      </c>
      <c r="W187" s="12">
        <f>SUMPRODUCT('Logistic Regression'!B$2:T$2,'Test Set'!A187:S187)+'Logistic Regression'!U$2</f>
        <v>-0.47958113916049988</v>
      </c>
      <c r="X187" s="22">
        <f t="shared" si="2"/>
        <v>0.38235103799547093</v>
      </c>
    </row>
    <row r="188" spans="1:24" x14ac:dyDescent="0.3">
      <c r="A188" s="19">
        <v>0</v>
      </c>
      <c r="B188" s="19">
        <v>0</v>
      </c>
      <c r="C188" s="19">
        <v>0</v>
      </c>
      <c r="D188" s="19">
        <v>1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1</v>
      </c>
      <c r="P188" s="19">
        <v>0</v>
      </c>
      <c r="Q188" s="19">
        <v>0</v>
      </c>
      <c r="R188" s="19">
        <v>0</v>
      </c>
      <c r="S188" s="19">
        <v>0</v>
      </c>
      <c r="T188" s="19"/>
      <c r="U188" s="20">
        <v>0</v>
      </c>
      <c r="V188" s="21">
        <f>SUMPRODUCT('Linear Model'!$B$2:$T$2,'Test Set'!A188:S188)+'Linear Model'!$U$2</f>
        <v>0.25496651474063714</v>
      </c>
      <c r="W188" s="12">
        <f>SUMPRODUCT('Logistic Regression'!B$2:T$2,'Test Set'!A188:S188)+'Logistic Regression'!U$2</f>
        <v>-1.5729386436582946</v>
      </c>
      <c r="X188" s="22">
        <f t="shared" si="2"/>
        <v>0.17179786828640847</v>
      </c>
    </row>
    <row r="189" spans="1:24" x14ac:dyDescent="0.3">
      <c r="A189" s="19">
        <v>0</v>
      </c>
      <c r="B189" s="19">
        <v>1</v>
      </c>
      <c r="C189" s="19">
        <v>0</v>
      </c>
      <c r="D189" s="19">
        <v>0</v>
      </c>
      <c r="E189" s="19">
        <v>0</v>
      </c>
      <c r="F189" s="19">
        <v>1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1</v>
      </c>
      <c r="P189" s="19">
        <v>0</v>
      </c>
      <c r="Q189" s="19">
        <v>0</v>
      </c>
      <c r="R189" s="19">
        <v>0</v>
      </c>
      <c r="S189" s="19">
        <v>0</v>
      </c>
      <c r="T189" s="19"/>
      <c r="U189" s="20">
        <v>0</v>
      </c>
      <c r="V189" s="21">
        <f>SUMPRODUCT('Linear Model'!$B$2:$T$2,'Test Set'!A189:S189)+'Linear Model'!$U$2</f>
        <v>-9.0239295305373779E-3</v>
      </c>
      <c r="W189" s="12">
        <f>SUMPRODUCT('Logistic Regression'!B$2:T$2,'Test Set'!A189:S189)+'Logistic Regression'!U$2</f>
        <v>-4.7867626088070434</v>
      </c>
      <c r="X189" s="22">
        <f t="shared" si="2"/>
        <v>8.2704410528865197E-3</v>
      </c>
    </row>
    <row r="190" spans="1:24" x14ac:dyDescent="0.3">
      <c r="A190" s="19">
        <v>1</v>
      </c>
      <c r="B190" s="19">
        <v>0</v>
      </c>
      <c r="C190" s="19">
        <v>0</v>
      </c>
      <c r="D190" s="19">
        <v>1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/>
      <c r="U190" s="20">
        <v>0</v>
      </c>
      <c r="V190" s="21">
        <f>SUMPRODUCT('Linear Model'!$B$2:$T$2,'Test Set'!A190:S190)+'Linear Model'!$U$2</f>
        <v>0.38188404030197637</v>
      </c>
      <c r="W190" s="12">
        <f>SUMPRODUCT('Logistic Regression'!B$2:T$2,'Test Set'!A190:S190)+'Logistic Regression'!U$2</f>
        <v>-0.68601241931545909</v>
      </c>
      <c r="X190" s="22">
        <f t="shared" si="2"/>
        <v>0.33492071669854434</v>
      </c>
    </row>
    <row r="191" spans="1:24" x14ac:dyDescent="0.3">
      <c r="A191" s="19">
        <v>1</v>
      </c>
      <c r="B191" s="19">
        <v>0</v>
      </c>
      <c r="C191" s="19">
        <v>0</v>
      </c>
      <c r="D191" s="19">
        <v>1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/>
      <c r="U191" s="20">
        <v>0</v>
      </c>
      <c r="V191" s="21">
        <f>SUMPRODUCT('Linear Model'!$B$2:$T$2,'Test Set'!A191:S191)+'Linear Model'!$U$2</f>
        <v>0.38188404030197637</v>
      </c>
      <c r="W191" s="12">
        <f>SUMPRODUCT('Logistic Regression'!B$2:T$2,'Test Set'!A191:S191)+'Logistic Regression'!U$2</f>
        <v>-0.68601241931545909</v>
      </c>
      <c r="X191" s="22">
        <f t="shared" si="2"/>
        <v>0.33492071669854434</v>
      </c>
    </row>
    <row r="192" spans="1:24" x14ac:dyDescent="0.3">
      <c r="A192" s="19">
        <v>0</v>
      </c>
      <c r="B192" s="19">
        <v>0</v>
      </c>
      <c r="C192" s="19">
        <v>1</v>
      </c>
      <c r="D192" s="19">
        <v>0</v>
      </c>
      <c r="E192" s="19">
        <v>0</v>
      </c>
      <c r="F192" s="19">
        <v>1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/>
      <c r="U192" s="20">
        <v>0</v>
      </c>
      <c r="V192" s="21">
        <f>SUMPRODUCT('Linear Model'!$B$2:$T$2,'Test Set'!A192:S192)+'Linear Model'!$U$2</f>
        <v>0.13360075496737533</v>
      </c>
      <c r="W192" s="12">
        <f>SUMPRODUCT('Logistic Regression'!B$2:T$2,'Test Set'!A192:S192)+'Logistic Regression'!U$2</f>
        <v>-3.2247650836611554</v>
      </c>
      <c r="X192" s="22">
        <f t="shared" si="2"/>
        <v>3.8244331451640252E-2</v>
      </c>
    </row>
    <row r="193" spans="1:24" x14ac:dyDescent="0.3">
      <c r="A193" s="19">
        <v>0</v>
      </c>
      <c r="B193" s="19">
        <v>1</v>
      </c>
      <c r="C193" s="19">
        <v>0</v>
      </c>
      <c r="D193" s="19">
        <v>0</v>
      </c>
      <c r="E193" s="19">
        <v>0</v>
      </c>
      <c r="F193" s="19">
        <v>0</v>
      </c>
      <c r="G193" s="19">
        <v>1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/>
      <c r="U193" s="20">
        <v>0</v>
      </c>
      <c r="V193" s="21">
        <f>SUMPRODUCT('Linear Model'!$B$2:$T$2,'Test Set'!A193:S193)+'Linear Model'!$U$2</f>
        <v>0.17787972188015522</v>
      </c>
      <c r="W193" s="12">
        <f>SUMPRODUCT('Logistic Regression'!B$2:T$2,'Test Set'!A193:S193)+'Logistic Regression'!U$2</f>
        <v>-2.5367997383904441</v>
      </c>
      <c r="X193" s="22">
        <f t="shared" si="2"/>
        <v>7.3318311268114542E-2</v>
      </c>
    </row>
    <row r="194" spans="1:24" x14ac:dyDescent="0.3">
      <c r="A194" s="19">
        <v>0</v>
      </c>
      <c r="B194" s="19">
        <v>0</v>
      </c>
      <c r="C194" s="19">
        <v>0</v>
      </c>
      <c r="D194" s="19">
        <v>1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/>
      <c r="U194" s="20">
        <v>0</v>
      </c>
      <c r="V194" s="21">
        <f>SUMPRODUCT('Linear Model'!$B$2:$T$2,'Test Set'!A194:S194)+'Linear Model'!$U$2</f>
        <v>0.4123628585394899</v>
      </c>
      <c r="W194" s="12">
        <f>SUMPRODUCT('Logistic Regression'!B$2:T$2,'Test Set'!A194:S194)+'Logistic Regression'!U$2</f>
        <v>-0.1837463258107434</v>
      </c>
      <c r="X194" s="22">
        <f t="shared" si="2"/>
        <v>0.45419222896432404</v>
      </c>
    </row>
    <row r="195" spans="1:24" x14ac:dyDescent="0.3">
      <c r="A195" s="19">
        <v>0</v>
      </c>
      <c r="B195" s="19">
        <v>0</v>
      </c>
      <c r="C195" s="19">
        <v>0</v>
      </c>
      <c r="D195" s="19">
        <v>1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/>
      <c r="U195" s="20">
        <v>0</v>
      </c>
      <c r="V195" s="21">
        <f>SUMPRODUCT('Linear Model'!$B$2:$T$2,'Test Set'!A195:S195)+'Linear Model'!$U$2</f>
        <v>0.4123628585394899</v>
      </c>
      <c r="W195" s="12">
        <f>SUMPRODUCT('Logistic Regression'!B$2:T$2,'Test Set'!A195:S195)+'Logistic Regression'!U$2</f>
        <v>-0.1837463258107434</v>
      </c>
      <c r="X195" s="22">
        <f t="shared" ref="X195:X258" si="3">EXP(W195)/(1+EXP(W195))</f>
        <v>0.45419222896432404</v>
      </c>
    </row>
    <row r="196" spans="1:24" x14ac:dyDescent="0.3">
      <c r="A196" s="19">
        <v>1</v>
      </c>
      <c r="B196" s="19">
        <v>0</v>
      </c>
      <c r="C196" s="19">
        <v>0</v>
      </c>
      <c r="D196" s="19">
        <v>1</v>
      </c>
      <c r="E196" s="19">
        <v>0</v>
      </c>
      <c r="F196" s="19">
        <v>0</v>
      </c>
      <c r="G196" s="19">
        <v>1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1</v>
      </c>
      <c r="P196" s="19">
        <v>0</v>
      </c>
      <c r="Q196" s="19">
        <v>0</v>
      </c>
      <c r="R196" s="19">
        <v>0</v>
      </c>
      <c r="S196" s="19">
        <v>0</v>
      </c>
      <c r="T196" s="19"/>
      <c r="U196" s="20">
        <v>0</v>
      </c>
      <c r="V196" s="21">
        <f>SUMPRODUCT('Linear Model'!$B$2:$T$2,'Test Set'!A196:S196)+'Linear Model'!$U$2</f>
        <v>-1.1899827276307562E-2</v>
      </c>
      <c r="W196" s="12">
        <f>SUMPRODUCT('Logistic Regression'!B$2:T$2,'Test Set'!A196:S196)+'Logistic Regression'!U$2</f>
        <v>-3.9670473860570632</v>
      </c>
      <c r="X196" s="22">
        <f t="shared" si="3"/>
        <v>1.8577581913104581E-2</v>
      </c>
    </row>
    <row r="197" spans="1:24" x14ac:dyDescent="0.3">
      <c r="A197" s="19">
        <v>0</v>
      </c>
      <c r="B197" s="19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1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/>
      <c r="U197" s="20">
        <v>0</v>
      </c>
      <c r="V197" s="21">
        <f>SUMPRODUCT('Linear Model'!$B$2:$T$2,'Test Set'!A197:S197)+'Linear Model'!$U$2</f>
        <v>0.138117387637432</v>
      </c>
      <c r="W197" s="12">
        <f>SUMPRODUCT('Logistic Regression'!B$2:T$2,'Test Set'!A197:S197)+'Logistic Regression'!U$2</f>
        <v>-2.3714237880545528</v>
      </c>
      <c r="X197" s="22">
        <f t="shared" si="3"/>
        <v>8.5377892296022828E-2</v>
      </c>
    </row>
    <row r="198" spans="1:24" x14ac:dyDescent="0.3">
      <c r="A198" s="19">
        <v>0</v>
      </c>
      <c r="B198" s="19">
        <v>0</v>
      </c>
      <c r="C198" s="19">
        <v>0</v>
      </c>
      <c r="D198" s="19">
        <v>1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/>
      <c r="U198" s="20">
        <v>0</v>
      </c>
      <c r="V198" s="21">
        <f>SUMPRODUCT('Linear Model'!$B$2:$T$2,'Test Set'!A198:S198)+'Linear Model'!$U$2</f>
        <v>0.4123628585394899</v>
      </c>
      <c r="W198" s="12">
        <f>SUMPRODUCT('Logistic Regression'!B$2:T$2,'Test Set'!A198:S198)+'Logistic Regression'!U$2</f>
        <v>-0.1837463258107434</v>
      </c>
      <c r="X198" s="22">
        <f t="shared" si="3"/>
        <v>0.45419222896432404</v>
      </c>
    </row>
    <row r="199" spans="1:24" x14ac:dyDescent="0.3">
      <c r="A199" s="19">
        <v>0</v>
      </c>
      <c r="B199" s="19">
        <v>0</v>
      </c>
      <c r="C199" s="19">
        <v>0</v>
      </c>
      <c r="D199" s="19">
        <v>1</v>
      </c>
      <c r="E199" s="19">
        <v>0</v>
      </c>
      <c r="F199" s="19">
        <v>1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/>
      <c r="U199" s="20">
        <v>0</v>
      </c>
      <c r="V199" s="21">
        <f>SUMPRODUCT('Linear Model'!$B$2:$T$2,'Test Set'!A199:S199)+'Linear Model'!$U$2</f>
        <v>0.14646802714821897</v>
      </c>
      <c r="W199" s="12">
        <f>SUMPRODUCT('Logistic Regression'!B$2:T$2,'Test Set'!A199:S199)+'Logistic Regression'!U$2</f>
        <v>-2.9363595272738445</v>
      </c>
      <c r="X199" s="22">
        <f t="shared" si="3"/>
        <v>5.0385172260981187E-2</v>
      </c>
    </row>
    <row r="200" spans="1:24" x14ac:dyDescent="0.3">
      <c r="A200" s="19">
        <v>1</v>
      </c>
      <c r="B200" s="19">
        <v>0</v>
      </c>
      <c r="C200" s="19">
        <v>1</v>
      </c>
      <c r="D200" s="19">
        <v>0</v>
      </c>
      <c r="E200" s="19">
        <v>0</v>
      </c>
      <c r="F200" s="19">
        <v>1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/>
      <c r="U200" s="20">
        <v>0</v>
      </c>
      <c r="V200" s="21">
        <f>SUMPRODUCT('Linear Model'!$B$2:$T$2,'Test Set'!A200:S200)+'Linear Model'!$U$2</f>
        <v>0.10312193672986181</v>
      </c>
      <c r="W200" s="12">
        <f>SUMPRODUCT('Logistic Regression'!B$2:T$2,'Test Set'!A200:S200)+'Logistic Regression'!U$2</f>
        <v>-3.7270311771658711</v>
      </c>
      <c r="X200" s="22">
        <f t="shared" si="3"/>
        <v>2.3498695501661893E-2</v>
      </c>
    </row>
    <row r="201" spans="1:24" x14ac:dyDescent="0.3">
      <c r="A201" s="19">
        <v>1</v>
      </c>
      <c r="B201" s="19">
        <v>0</v>
      </c>
      <c r="C201" s="19">
        <v>1</v>
      </c>
      <c r="D201" s="19">
        <v>0</v>
      </c>
      <c r="E201" s="19">
        <v>0</v>
      </c>
      <c r="F201" s="19">
        <v>1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/>
      <c r="U201" s="20">
        <v>0</v>
      </c>
      <c r="V201" s="21">
        <f>SUMPRODUCT('Linear Model'!$B$2:$T$2,'Test Set'!A201:S201)+'Linear Model'!$U$2</f>
        <v>0.10312193672986181</v>
      </c>
      <c r="W201" s="12">
        <f>SUMPRODUCT('Logistic Regression'!B$2:T$2,'Test Set'!A201:S201)+'Logistic Regression'!U$2</f>
        <v>-3.7270311771658711</v>
      </c>
      <c r="X201" s="22">
        <f t="shared" si="3"/>
        <v>2.3498695501661893E-2</v>
      </c>
    </row>
    <row r="202" spans="1:24" x14ac:dyDescent="0.3">
      <c r="A202" s="19">
        <v>0</v>
      </c>
      <c r="B202" s="19">
        <v>1</v>
      </c>
      <c r="C202" s="19">
        <v>0</v>
      </c>
      <c r="D202" s="19">
        <v>1</v>
      </c>
      <c r="E202" s="19">
        <v>0</v>
      </c>
      <c r="F202" s="19">
        <v>1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/>
      <c r="U202" s="20">
        <v>0</v>
      </c>
      <c r="V202" s="21">
        <f>SUMPRODUCT('Linear Model'!$B$2:$T$2,'Test Set'!A202:S202)+'Linear Model'!$U$2</f>
        <v>0.18623036139094218</v>
      </c>
      <c r="W202" s="12">
        <f>SUMPRODUCT('Logistic Regression'!B$2:T$2,'Test Set'!A202:S202)+'Logistic Regression'!U$2</f>
        <v>-3.1017354776097363</v>
      </c>
      <c r="X202" s="22">
        <f t="shared" si="3"/>
        <v>4.303572492734032E-2</v>
      </c>
    </row>
    <row r="203" spans="1:24" x14ac:dyDescent="0.3">
      <c r="A203" s="19">
        <v>1</v>
      </c>
      <c r="B203" s="19"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/>
      <c r="U203" s="20">
        <v>0</v>
      </c>
      <c r="V203" s="21">
        <f>SUMPRODUCT('Linear Model'!$B$2:$T$2,'Test Set'!A203:S203)+'Linear Model'!$U$2</f>
        <v>0.34402609317934962</v>
      </c>
      <c r="W203" s="12">
        <f>SUMPRODUCT('Logistic Regression'!B$2:T$2,'Test Set'!A203:S203)+'Logistic Regression'!U$2</f>
        <v>-0.98184723266521545</v>
      </c>
      <c r="X203" s="22">
        <f t="shared" si="3"/>
        <v>0.27252540612866183</v>
      </c>
    </row>
    <row r="204" spans="1:24" x14ac:dyDescent="0.3">
      <c r="A204" s="19">
        <v>0</v>
      </c>
      <c r="B204" s="19">
        <v>1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1</v>
      </c>
      <c r="S204" s="19">
        <v>0</v>
      </c>
      <c r="T204" s="19"/>
      <c r="U204" s="20">
        <v>0</v>
      </c>
      <c r="V204" s="21">
        <f>SUMPRODUCT('Linear Model'!$B$2:$T$2,'Test Set'!A204:S204)+'Linear Model'!$U$2</f>
        <v>0.20792613157555351</v>
      </c>
      <c r="W204" s="12">
        <f>SUMPRODUCT('Logistic Regression'!B$2:T$2,'Test Set'!A204:S204)+'Logistic Regression'!U$2</f>
        <v>-2.0723228585441769</v>
      </c>
      <c r="X204" s="22">
        <f t="shared" si="3"/>
        <v>0.11181613973453268</v>
      </c>
    </row>
    <row r="205" spans="1:24" x14ac:dyDescent="0.3">
      <c r="A205" s="19">
        <v>0</v>
      </c>
      <c r="B205" s="19">
        <v>1</v>
      </c>
      <c r="C205" s="19">
        <v>0</v>
      </c>
      <c r="D205" s="19">
        <v>1</v>
      </c>
      <c r="E205" s="19">
        <v>0</v>
      </c>
      <c r="F205" s="19">
        <v>1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/>
      <c r="U205" s="20">
        <v>0</v>
      </c>
      <c r="V205" s="21">
        <f>SUMPRODUCT('Linear Model'!$B$2:$T$2,'Test Set'!A205:S205)+'Linear Model'!$U$2</f>
        <v>0.18623036139094218</v>
      </c>
      <c r="W205" s="12">
        <f>SUMPRODUCT('Logistic Regression'!B$2:T$2,'Test Set'!A205:S205)+'Logistic Regression'!U$2</f>
        <v>-3.1017354776097363</v>
      </c>
      <c r="X205" s="22">
        <f t="shared" si="3"/>
        <v>4.303572492734032E-2</v>
      </c>
    </row>
    <row r="206" spans="1:24" x14ac:dyDescent="0.3">
      <c r="A206" s="19">
        <v>1</v>
      </c>
      <c r="B206" s="19">
        <v>0</v>
      </c>
      <c r="C206" s="19">
        <v>1</v>
      </c>
      <c r="D206" s="19">
        <v>0</v>
      </c>
      <c r="E206" s="19">
        <v>0</v>
      </c>
      <c r="F206" s="19">
        <v>0</v>
      </c>
      <c r="G206" s="19">
        <v>1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/>
      <c r="U206" s="20">
        <v>0</v>
      </c>
      <c r="V206" s="21">
        <f>SUMPRODUCT('Linear Model'!$B$2:$T$2,'Test Set'!A206:S206)+'Linear Model'!$U$2</f>
        <v>0.13262924434170162</v>
      </c>
      <c r="W206" s="12">
        <f>SUMPRODUCT('Logistic Regression'!B$2:T$2,'Test Set'!A206:S206)+'Logistic Regression'!U$2</f>
        <v>-2.8662606245968227</v>
      </c>
      <c r="X206" s="22">
        <f t="shared" si="3"/>
        <v>5.38468457947942E-2</v>
      </c>
    </row>
    <row r="207" spans="1:24" x14ac:dyDescent="0.3">
      <c r="A207" s="19">
        <v>0</v>
      </c>
      <c r="B207" s="19">
        <v>1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/>
      <c r="U207" s="20">
        <v>0</v>
      </c>
      <c r="V207" s="21">
        <f>SUMPRODUCT('Linear Model'!$B$2:$T$2,'Test Set'!A207:S207)+'Linear Model'!$U$2</f>
        <v>0.41426724565958639</v>
      </c>
      <c r="W207" s="12">
        <f>SUMPRODUCT('Logistic Regression'!B$2:T$2,'Test Set'!A207:S207)+'Logistic Regression'!U$2</f>
        <v>-0.64495708949639141</v>
      </c>
      <c r="X207" s="22">
        <f t="shared" si="3"/>
        <v>0.34412684378079611</v>
      </c>
    </row>
    <row r="208" spans="1:24" x14ac:dyDescent="0.3">
      <c r="A208" s="19">
        <v>0</v>
      </c>
      <c r="B208" s="19">
        <v>1</v>
      </c>
      <c r="C208" s="19">
        <v>1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1</v>
      </c>
      <c r="P208" s="19">
        <v>0</v>
      </c>
      <c r="Q208" s="19">
        <v>0</v>
      </c>
      <c r="R208" s="19">
        <v>0</v>
      </c>
      <c r="S208" s="19">
        <v>0</v>
      </c>
      <c r="T208" s="19"/>
      <c r="U208" s="20">
        <v>0</v>
      </c>
      <c r="V208" s="21">
        <f>SUMPRODUCT('Linear Model'!$B$2:$T$2,'Test Set'!A208:S208)+'Linear Model'!$U$2</f>
        <v>0.28186157680251672</v>
      </c>
      <c r="W208" s="12">
        <f>SUMPRODUCT('Logistic Regression'!B$2:T$2,'Test Set'!A208:S208)+'Logistic Regression'!U$2</f>
        <v>-2.0267201503814971</v>
      </c>
      <c r="X208" s="22">
        <f t="shared" si="3"/>
        <v>0.11642589893960516</v>
      </c>
    </row>
    <row r="209" spans="1:24" x14ac:dyDescent="0.3">
      <c r="A209" s="19">
        <v>0</v>
      </c>
      <c r="B209" s="19">
        <v>1</v>
      </c>
      <c r="C209" s="19">
        <v>1</v>
      </c>
      <c r="D209" s="19">
        <v>0</v>
      </c>
      <c r="E209" s="19">
        <v>0</v>
      </c>
      <c r="F209" s="19">
        <v>0</v>
      </c>
      <c r="G209" s="19">
        <v>1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1</v>
      </c>
      <c r="P209" s="19">
        <v>0</v>
      </c>
      <c r="Q209" s="19">
        <v>0</v>
      </c>
      <c r="R209" s="19">
        <v>1</v>
      </c>
      <c r="S209" s="19">
        <v>0</v>
      </c>
      <c r="T209" s="19"/>
      <c r="U209" s="20">
        <v>0</v>
      </c>
      <c r="V209" s="21">
        <f>SUMPRODUCT('Linear Model'!$B$2:$T$2,'Test Set'!A209:S209)+'Linear Model'!$U$2</f>
        <v>-0.16086706106094728</v>
      </c>
      <c r="W209" s="12">
        <f>SUMPRODUCT('Logistic Regression'!B$2:T$2,'Test Set'!A209:S209)+'Logistic Regression'!U$2</f>
        <v>-5.3459285683233349</v>
      </c>
      <c r="X209" s="22">
        <f t="shared" si="3"/>
        <v>4.7449007596447679E-3</v>
      </c>
    </row>
    <row r="210" spans="1:24" x14ac:dyDescent="0.3">
      <c r="A210" s="19">
        <v>1</v>
      </c>
      <c r="B210" s="19">
        <v>0</v>
      </c>
      <c r="C210" s="19">
        <v>1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1</v>
      </c>
      <c r="P210" s="19">
        <v>0</v>
      </c>
      <c r="Q210" s="19">
        <v>0</v>
      </c>
      <c r="R210" s="19">
        <v>1</v>
      </c>
      <c r="S210" s="19">
        <v>0</v>
      </c>
      <c r="T210" s="19"/>
      <c r="U210" s="20">
        <v>0</v>
      </c>
      <c r="V210" s="21">
        <f>SUMPRODUCT('Linear Model'!$B$2:$T$2,'Test Set'!A210:S210)+'Linear Model'!$U$2</f>
        <v>5.2793102382471258E-3</v>
      </c>
      <c r="W210" s="12">
        <f>SUMPRODUCT('Logistic Regression'!B$2:T$2,'Test Set'!A210:S210)+'Logistic Regression'!U$2</f>
        <v>-3.7909760625981068</v>
      </c>
      <c r="X210" s="22">
        <f t="shared" si="3"/>
        <v>2.2075241155036236E-2</v>
      </c>
    </row>
    <row r="211" spans="1:24" x14ac:dyDescent="0.3">
      <c r="A211" s="19">
        <v>0</v>
      </c>
      <c r="B211" s="19">
        <v>0</v>
      </c>
      <c r="C211" s="19">
        <v>0</v>
      </c>
      <c r="D211" s="19">
        <v>1</v>
      </c>
      <c r="E211" s="19">
        <v>0</v>
      </c>
      <c r="F211" s="19">
        <v>0</v>
      </c>
      <c r="G211" s="19">
        <v>1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/>
      <c r="U211" s="20">
        <v>0</v>
      </c>
      <c r="V211" s="21">
        <f>SUMPRODUCT('Linear Model'!$B$2:$T$2,'Test Set'!A211:S211)+'Linear Model'!$U$2</f>
        <v>0.17597533476005878</v>
      </c>
      <c r="W211" s="12">
        <f>SUMPRODUCT('Logistic Regression'!B$2:T$2,'Test Set'!A211:S211)+'Logistic Regression'!U$2</f>
        <v>-2.0755889747047962</v>
      </c>
      <c r="X211" s="22">
        <f t="shared" si="3"/>
        <v>0.11149218200998957</v>
      </c>
    </row>
    <row r="212" spans="1:24" x14ac:dyDescent="0.3">
      <c r="A212" s="19">
        <v>1</v>
      </c>
      <c r="B212" s="19">
        <v>0</v>
      </c>
      <c r="C212" s="19">
        <v>0</v>
      </c>
      <c r="D212" s="19">
        <v>0</v>
      </c>
      <c r="E212" s="19">
        <v>0</v>
      </c>
      <c r="F212" s="19">
        <v>1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/>
      <c r="U212" s="20">
        <v>0</v>
      </c>
      <c r="V212" s="21">
        <f>SUMPRODUCT('Linear Model'!$B$2:$T$2,'Test Set'!A212:S212)+'Linear Model'!$U$2</f>
        <v>7.8131261788078665E-2</v>
      </c>
      <c r="W212" s="12">
        <f>SUMPRODUCT('Logistic Regression'!B$2:T$2,'Test Set'!A212:S212)+'Logistic Regression'!U$2</f>
        <v>-3.7344604341283167</v>
      </c>
      <c r="X212" s="22">
        <f t="shared" si="3"/>
        <v>2.3328822147773539E-2</v>
      </c>
    </row>
    <row r="213" spans="1:24" x14ac:dyDescent="0.3">
      <c r="A213" s="19">
        <v>1</v>
      </c>
      <c r="B213" s="19">
        <v>0</v>
      </c>
      <c r="C213" s="19">
        <v>0</v>
      </c>
      <c r="D213" s="19">
        <v>1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/>
      <c r="U213" s="20">
        <v>0</v>
      </c>
      <c r="V213" s="21">
        <f>SUMPRODUCT('Linear Model'!$B$2:$T$2,'Test Set'!A213:S213)+'Linear Model'!$U$2</f>
        <v>0.38188404030197637</v>
      </c>
      <c r="W213" s="12">
        <f>SUMPRODUCT('Logistic Regression'!B$2:T$2,'Test Set'!A213:S213)+'Logistic Regression'!U$2</f>
        <v>-0.68601241931545909</v>
      </c>
      <c r="X213" s="22">
        <f t="shared" si="3"/>
        <v>0.33492071669854434</v>
      </c>
    </row>
    <row r="214" spans="1:24" x14ac:dyDescent="0.3">
      <c r="A214" s="19">
        <v>1</v>
      </c>
      <c r="B214" s="19">
        <v>0</v>
      </c>
      <c r="C214" s="19">
        <v>1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/>
      <c r="U214" s="20">
        <v>0</v>
      </c>
      <c r="V214" s="21">
        <f>SUMPRODUCT('Linear Model'!$B$2:$T$2,'Test Set'!A214:S214)+'Linear Model'!$U$2</f>
        <v>0.36901676812113277</v>
      </c>
      <c r="W214" s="12">
        <f>SUMPRODUCT('Logistic Regression'!B$2:T$2,'Test Set'!A214:S214)+'Logistic Regression'!U$2</f>
        <v>-0.97441797570276978</v>
      </c>
      <c r="X214" s="22">
        <f t="shared" si="3"/>
        <v>0.27400078231586483</v>
      </c>
    </row>
    <row r="215" spans="1:24" x14ac:dyDescent="0.3">
      <c r="A215" s="19">
        <v>0</v>
      </c>
      <c r="B215" s="19">
        <v>0</v>
      </c>
      <c r="C215" s="19">
        <v>0</v>
      </c>
      <c r="D215" s="19">
        <v>1</v>
      </c>
      <c r="E215" s="19">
        <v>0</v>
      </c>
      <c r="F215" s="19">
        <v>1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/>
      <c r="U215" s="20">
        <v>0</v>
      </c>
      <c r="V215" s="21">
        <f>SUMPRODUCT('Linear Model'!$B$2:$T$2,'Test Set'!A215:S215)+'Linear Model'!$U$2</f>
        <v>0.14646802714821897</v>
      </c>
      <c r="W215" s="12">
        <f>SUMPRODUCT('Logistic Regression'!B$2:T$2,'Test Set'!A215:S215)+'Logistic Regression'!U$2</f>
        <v>-2.9363595272738445</v>
      </c>
      <c r="X215" s="22">
        <f t="shared" si="3"/>
        <v>5.0385172260981187E-2</v>
      </c>
    </row>
    <row r="216" spans="1:24" x14ac:dyDescent="0.3">
      <c r="A216" s="19">
        <v>1</v>
      </c>
      <c r="B216" s="19">
        <v>0</v>
      </c>
      <c r="C216" s="19">
        <v>0</v>
      </c>
      <c r="D216" s="19">
        <v>1</v>
      </c>
      <c r="E216" s="19">
        <v>0</v>
      </c>
      <c r="F216" s="19">
        <v>1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1</v>
      </c>
      <c r="R216" s="19">
        <v>0</v>
      </c>
      <c r="S216" s="19">
        <v>0</v>
      </c>
      <c r="T216" s="19"/>
      <c r="U216" s="20">
        <v>0</v>
      </c>
      <c r="V216" s="21">
        <f>SUMPRODUCT('Linear Model'!$B$2:$T$2,'Test Set'!A216:S216)+'Linear Model'!$U$2</f>
        <v>0.30406335026023362</v>
      </c>
      <c r="W216" s="12">
        <f>SUMPRODUCT('Logistic Regression'!B$2:T$2,'Test Set'!A216:S216)+'Logistic Regression'!U$2</f>
        <v>-2.1577216251589624</v>
      </c>
      <c r="X216" s="22">
        <f t="shared" si="3"/>
        <v>0.10361186779623786</v>
      </c>
    </row>
    <row r="217" spans="1:24" x14ac:dyDescent="0.3">
      <c r="A217" s="19">
        <v>1</v>
      </c>
      <c r="B217" s="19">
        <v>0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1</v>
      </c>
      <c r="S217" s="19">
        <v>0</v>
      </c>
      <c r="T217" s="19"/>
      <c r="U217" s="20">
        <v>0</v>
      </c>
      <c r="V217" s="21">
        <f>SUMPRODUCT('Linear Model'!$B$2:$T$2,'Test Set'!A217:S217)+'Linear Model'!$U$2</f>
        <v>0.13768497909531677</v>
      </c>
      <c r="W217" s="12">
        <f>SUMPRODUCT('Logistic Regression'!B$2:T$2,'Test Set'!A217:S217)+'Logistic Regression'!U$2</f>
        <v>-2.4092130017130011</v>
      </c>
      <c r="X217" s="22">
        <f t="shared" si="3"/>
        <v>8.2472851573150041E-2</v>
      </c>
    </row>
    <row r="218" spans="1:24" x14ac:dyDescent="0.3">
      <c r="A218" s="19">
        <v>1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/>
      <c r="U218" s="20">
        <v>0</v>
      </c>
      <c r="V218" s="21">
        <f>SUMPRODUCT('Linear Model'!$B$2:$T$2,'Test Set'!A218:S218)+'Linear Model'!$U$2</f>
        <v>0.34402609317934962</v>
      </c>
      <c r="W218" s="12">
        <f>SUMPRODUCT('Logistic Regression'!B$2:T$2,'Test Set'!A218:S218)+'Logistic Regression'!U$2</f>
        <v>-0.98184723266521545</v>
      </c>
      <c r="X218" s="22">
        <f t="shared" si="3"/>
        <v>0.27252540612866183</v>
      </c>
    </row>
    <row r="219" spans="1:24" x14ac:dyDescent="0.3">
      <c r="A219" s="19">
        <v>0</v>
      </c>
      <c r="B219" s="19">
        <v>0</v>
      </c>
      <c r="C219" s="19">
        <v>1</v>
      </c>
      <c r="D219" s="19">
        <v>0</v>
      </c>
      <c r="E219" s="19">
        <v>0</v>
      </c>
      <c r="F219" s="19">
        <v>1</v>
      </c>
      <c r="G219" s="19">
        <v>1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1</v>
      </c>
      <c r="O219" s="19">
        <v>1</v>
      </c>
      <c r="P219" s="19">
        <v>0</v>
      </c>
      <c r="Q219" s="19">
        <v>0</v>
      </c>
      <c r="R219" s="19">
        <v>0</v>
      </c>
      <c r="S219" s="19">
        <v>0</v>
      </c>
      <c r="T219" s="19"/>
      <c r="U219" s="20">
        <v>0</v>
      </c>
      <c r="V219" s="21">
        <f>SUMPRODUCT('Linear Model'!$B$2:$T$2,'Test Set'!A219:S219)+'Linear Model'!$U$2</f>
        <v>-9.4099403192324127E-2</v>
      </c>
      <c r="W219" s="12">
        <f>SUMPRODUCT('Logistic Regression'!B$2:T$2,'Test Set'!A219:S219)+'Logistic Regression'!U$2</f>
        <v>-5.0586972846856311</v>
      </c>
      <c r="X219" s="22">
        <f t="shared" si="3"/>
        <v>6.3137150763911765E-3</v>
      </c>
    </row>
    <row r="220" spans="1:24" x14ac:dyDescent="0.3">
      <c r="A220" s="19">
        <v>1</v>
      </c>
      <c r="B220" s="19">
        <v>0</v>
      </c>
      <c r="C220" s="19">
        <v>1</v>
      </c>
      <c r="D220" s="19">
        <v>0</v>
      </c>
      <c r="E220" s="19">
        <v>0</v>
      </c>
      <c r="F220" s="19">
        <v>1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/>
      <c r="U220" s="20">
        <v>0</v>
      </c>
      <c r="V220" s="21">
        <f>SUMPRODUCT('Linear Model'!$B$2:$T$2,'Test Set'!A220:S220)+'Linear Model'!$U$2</f>
        <v>0.10312193672986181</v>
      </c>
      <c r="W220" s="12">
        <f>SUMPRODUCT('Logistic Regression'!B$2:T$2,'Test Set'!A220:S220)+'Logistic Regression'!U$2</f>
        <v>-3.7270311771658711</v>
      </c>
      <c r="X220" s="22">
        <f t="shared" si="3"/>
        <v>2.3498695501661893E-2</v>
      </c>
    </row>
    <row r="221" spans="1:24" x14ac:dyDescent="0.3">
      <c r="A221" s="19">
        <v>0</v>
      </c>
      <c r="B221" s="19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1</v>
      </c>
      <c r="Q221" s="19">
        <v>0</v>
      </c>
      <c r="R221" s="19">
        <v>0</v>
      </c>
      <c r="S221" s="19">
        <v>0</v>
      </c>
      <c r="T221" s="19"/>
      <c r="U221" s="20">
        <v>0</v>
      </c>
      <c r="V221" s="21">
        <f>SUMPRODUCT('Linear Model'!$B$2:$T$2,'Test Set'!A221:S221)+'Linear Model'!$U$2</f>
        <v>0.54348766726284659</v>
      </c>
      <c r="W221" s="12">
        <f>SUMPRODUCT('Logistic Regression'!B$2:T$2,'Test Set'!A221:S221)+'Logistic Regression'!U$2</f>
        <v>1.309168594434476</v>
      </c>
      <c r="X221" s="22">
        <f t="shared" si="3"/>
        <v>0.78737399838557787</v>
      </c>
    </row>
    <row r="222" spans="1:24" x14ac:dyDescent="0.3">
      <c r="A222" s="19">
        <v>1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/>
      <c r="U222" s="20">
        <v>0</v>
      </c>
      <c r="V222" s="21">
        <f>SUMPRODUCT('Linear Model'!$B$2:$T$2,'Test Set'!A222:S222)+'Linear Model'!$U$2</f>
        <v>0.34402609317934962</v>
      </c>
      <c r="W222" s="12">
        <f>SUMPRODUCT('Logistic Regression'!B$2:T$2,'Test Set'!A222:S222)+'Logistic Regression'!U$2</f>
        <v>-0.98184723266521545</v>
      </c>
      <c r="X222" s="22">
        <f t="shared" si="3"/>
        <v>0.27252540612866183</v>
      </c>
    </row>
    <row r="223" spans="1:24" x14ac:dyDescent="0.3">
      <c r="A223" s="19">
        <v>1</v>
      </c>
      <c r="B223" s="19">
        <v>0</v>
      </c>
      <c r="C223" s="19">
        <v>0</v>
      </c>
      <c r="D223" s="19">
        <v>1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/>
      <c r="U223" s="20">
        <v>0</v>
      </c>
      <c r="V223" s="21">
        <f>SUMPRODUCT('Linear Model'!$B$2:$T$2,'Test Set'!A223:S223)+'Linear Model'!$U$2</f>
        <v>0.38188404030197637</v>
      </c>
      <c r="W223" s="12">
        <f>SUMPRODUCT('Logistic Regression'!B$2:T$2,'Test Set'!A223:S223)+'Logistic Regression'!U$2</f>
        <v>-0.68601241931545909</v>
      </c>
      <c r="X223" s="22">
        <f t="shared" si="3"/>
        <v>0.33492071669854434</v>
      </c>
    </row>
    <row r="224" spans="1:24" x14ac:dyDescent="0.3">
      <c r="A224" s="19">
        <v>1</v>
      </c>
      <c r="B224" s="19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1</v>
      </c>
      <c r="S224" s="19">
        <v>0</v>
      </c>
      <c r="T224" s="19"/>
      <c r="U224" s="20">
        <v>0</v>
      </c>
      <c r="V224" s="21">
        <f>SUMPRODUCT('Linear Model'!$B$2:$T$2,'Test Set'!A224:S224)+'Linear Model'!$U$2</f>
        <v>0.13768497909531677</v>
      </c>
      <c r="W224" s="12">
        <f>SUMPRODUCT('Logistic Regression'!B$2:T$2,'Test Set'!A224:S224)+'Logistic Regression'!U$2</f>
        <v>-2.4092130017130011</v>
      </c>
      <c r="X224" s="22">
        <f t="shared" si="3"/>
        <v>8.2472851573150041E-2</v>
      </c>
    </row>
    <row r="225" spans="1:24" x14ac:dyDescent="0.3">
      <c r="A225" s="19">
        <v>1</v>
      </c>
      <c r="B225" s="19">
        <v>0</v>
      </c>
      <c r="C225" s="19">
        <v>0</v>
      </c>
      <c r="D225" s="19">
        <v>1</v>
      </c>
      <c r="E225" s="19">
        <v>0</v>
      </c>
      <c r="F225" s="19">
        <v>1</v>
      </c>
      <c r="G225" s="19">
        <v>1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/>
      <c r="U225" s="20">
        <v>0</v>
      </c>
      <c r="V225" s="21">
        <f>SUMPRODUCT('Linear Model'!$B$2:$T$2,'Test Set'!A225:S225)+'Linear Model'!$U$2</f>
        <v>-0.12039831486872576</v>
      </c>
      <c r="W225" s="12">
        <f>SUMPRODUCT('Logistic Regression'!B$2:T$2,'Test Set'!A225:S225)+'Logistic Regression'!U$2</f>
        <v>-5.3304682696726129</v>
      </c>
      <c r="X225" s="22">
        <f t="shared" si="3"/>
        <v>4.8184721231972179E-3</v>
      </c>
    </row>
    <row r="226" spans="1:24" x14ac:dyDescent="0.3">
      <c r="A226" s="19">
        <v>1</v>
      </c>
      <c r="B226" s="19">
        <v>0</v>
      </c>
      <c r="C226" s="19">
        <v>1</v>
      </c>
      <c r="D226" s="19">
        <v>0</v>
      </c>
      <c r="E226" s="19">
        <v>0</v>
      </c>
      <c r="F226" s="19">
        <v>1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/>
      <c r="U226" s="20">
        <v>0</v>
      </c>
      <c r="V226" s="21">
        <f>SUMPRODUCT('Linear Model'!$B$2:$T$2,'Test Set'!A226:S226)+'Linear Model'!$U$2</f>
        <v>0.10312193672986181</v>
      </c>
      <c r="W226" s="12">
        <f>SUMPRODUCT('Logistic Regression'!B$2:T$2,'Test Set'!A226:S226)+'Logistic Regression'!U$2</f>
        <v>-3.7270311771658711</v>
      </c>
      <c r="X226" s="22">
        <f t="shared" si="3"/>
        <v>2.3498695501661893E-2</v>
      </c>
    </row>
    <row r="227" spans="1:24" x14ac:dyDescent="0.3">
      <c r="A227" s="19">
        <v>1</v>
      </c>
      <c r="B227" s="19">
        <v>0</v>
      </c>
      <c r="C227" s="19">
        <v>0</v>
      </c>
      <c r="D227" s="19">
        <v>1</v>
      </c>
      <c r="E227" s="19">
        <v>0</v>
      </c>
      <c r="F227" s="19">
        <v>0</v>
      </c>
      <c r="G227" s="19">
        <v>1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1</v>
      </c>
      <c r="P227" s="19">
        <v>0</v>
      </c>
      <c r="Q227" s="19">
        <v>0</v>
      </c>
      <c r="R227" s="19">
        <v>0</v>
      </c>
      <c r="S227" s="19">
        <v>0</v>
      </c>
      <c r="T227" s="19"/>
      <c r="U227" s="20">
        <v>0</v>
      </c>
      <c r="V227" s="21">
        <f>SUMPRODUCT('Linear Model'!$B$2:$T$2,'Test Set'!A227:S227)+'Linear Model'!$U$2</f>
        <v>-1.1899827276307562E-2</v>
      </c>
      <c r="W227" s="12">
        <f>SUMPRODUCT('Logistic Regression'!B$2:T$2,'Test Set'!A227:S227)+'Logistic Regression'!U$2</f>
        <v>-3.9670473860570632</v>
      </c>
      <c r="X227" s="22">
        <f t="shared" si="3"/>
        <v>1.8577581913104581E-2</v>
      </c>
    </row>
    <row r="228" spans="1:24" x14ac:dyDescent="0.3">
      <c r="A228" s="19">
        <v>0</v>
      </c>
      <c r="B228" s="19">
        <v>1</v>
      </c>
      <c r="C228" s="19">
        <v>1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1</v>
      </c>
      <c r="P228" s="19">
        <v>0</v>
      </c>
      <c r="Q228" s="19">
        <v>1</v>
      </c>
      <c r="R228" s="19">
        <v>0</v>
      </c>
      <c r="S228" s="19">
        <v>0</v>
      </c>
      <c r="T228" s="19"/>
      <c r="U228" s="20">
        <v>0</v>
      </c>
      <c r="V228" s="21">
        <f>SUMPRODUCT('Linear Model'!$B$2:$T$2,'Test Set'!A228:S228)+'Linear Model'!$U$2</f>
        <v>0.46993571815204493</v>
      </c>
      <c r="W228" s="12">
        <f>SUMPRODUCT('Logistic Regression'!B$2:T$2,'Test Set'!A228:S228)+'Logistic Regression'!U$2</f>
        <v>-0.74581615476189933</v>
      </c>
      <c r="X228" s="22">
        <f t="shared" si="3"/>
        <v>0.32173362235310782</v>
      </c>
    </row>
    <row r="229" spans="1:24" x14ac:dyDescent="0.3">
      <c r="A229" s="19">
        <v>0</v>
      </c>
      <c r="B229" s="19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/>
      <c r="U229" s="20">
        <v>0</v>
      </c>
      <c r="V229" s="21">
        <f>SUMPRODUCT('Linear Model'!$B$2:$T$2,'Test Set'!A229:S229)+'Linear Model'!$U$2</f>
        <v>0.37450491141686315</v>
      </c>
      <c r="W229" s="12">
        <f>SUMPRODUCT('Logistic Regression'!B$2:T$2,'Test Set'!A229:S229)+'Logistic Regression'!U$2</f>
        <v>-0.47958113916049988</v>
      </c>
      <c r="X229" s="22">
        <f t="shared" si="3"/>
        <v>0.38235103799547093</v>
      </c>
    </row>
    <row r="230" spans="1:24" x14ac:dyDescent="0.3">
      <c r="A230" s="19">
        <v>1</v>
      </c>
      <c r="B230" s="19">
        <v>0</v>
      </c>
      <c r="C230" s="19">
        <v>1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1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/>
      <c r="U230" s="20">
        <v>0</v>
      </c>
      <c r="V230" s="21">
        <f>SUMPRODUCT('Linear Model'!$B$2:$T$2,'Test Set'!A230:S230)+'Linear Model'!$U$2</f>
        <v>0.6607346000135359</v>
      </c>
      <c r="W230" s="12">
        <f>SUMPRODUCT('Logistic Regression'!B$2:T$2,'Test Set'!A230:S230)+'Logistic Regression'!U$2</f>
        <v>1.5531487704314599</v>
      </c>
      <c r="X230" s="22">
        <f t="shared" si="3"/>
        <v>0.8253680469331961</v>
      </c>
    </row>
    <row r="231" spans="1:24" x14ac:dyDescent="0.3">
      <c r="A231" s="19">
        <v>0</v>
      </c>
      <c r="B231" s="19">
        <v>1</v>
      </c>
      <c r="C231" s="19">
        <v>1</v>
      </c>
      <c r="D231" s="19">
        <v>0</v>
      </c>
      <c r="E231" s="19">
        <v>0</v>
      </c>
      <c r="F231" s="19">
        <v>0</v>
      </c>
      <c r="G231" s="19">
        <v>1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1</v>
      </c>
      <c r="S231" s="19">
        <v>0</v>
      </c>
      <c r="T231" s="19"/>
      <c r="U231" s="20">
        <v>0</v>
      </c>
      <c r="V231" s="21">
        <f>SUMPRODUCT('Linear Model'!$B$2:$T$2,'Test Set'!A231:S231)+'Linear Model'!$U$2</f>
        <v>-3.4707172620944693E-3</v>
      </c>
      <c r="W231" s="12">
        <f>SUMPRODUCT('Logistic Regression'!B$2:T$2,'Test Set'!A231:S231)+'Logistic Regression'!U$2</f>
        <v>-3.9567362504757839</v>
      </c>
      <c r="X231" s="22">
        <f t="shared" si="3"/>
        <v>1.8766515426590552E-2</v>
      </c>
    </row>
    <row r="232" spans="1:24" x14ac:dyDescent="0.3">
      <c r="A232" s="19">
        <v>0</v>
      </c>
      <c r="B232" s="19">
        <v>1</v>
      </c>
      <c r="C232" s="19">
        <v>1</v>
      </c>
      <c r="D232" s="19">
        <v>0</v>
      </c>
      <c r="E232" s="19">
        <v>0</v>
      </c>
      <c r="F232" s="19">
        <v>0</v>
      </c>
      <c r="G232" s="19">
        <v>1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1</v>
      </c>
      <c r="S232" s="19">
        <v>0</v>
      </c>
      <c r="T232" s="19"/>
      <c r="U232" s="20">
        <v>0</v>
      </c>
      <c r="V232" s="21">
        <f>SUMPRODUCT('Linear Model'!$B$2:$T$2,'Test Set'!A232:S232)+'Linear Model'!$U$2</f>
        <v>-3.4707172620944693E-3</v>
      </c>
      <c r="W232" s="12">
        <f>SUMPRODUCT('Logistic Regression'!B$2:T$2,'Test Set'!A232:S232)+'Logistic Regression'!U$2</f>
        <v>-3.9567362504757839</v>
      </c>
      <c r="X232" s="22">
        <f t="shared" si="3"/>
        <v>1.8766515426590552E-2</v>
      </c>
    </row>
    <row r="233" spans="1:24" x14ac:dyDescent="0.3">
      <c r="A233" s="19">
        <v>1</v>
      </c>
      <c r="B233" s="19">
        <v>0</v>
      </c>
      <c r="C233" s="19">
        <v>1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/>
      <c r="U233" s="20">
        <v>0</v>
      </c>
      <c r="V233" s="21">
        <f>SUMPRODUCT('Linear Model'!$B$2:$T$2,'Test Set'!A233:S233)+'Linear Model'!$U$2</f>
        <v>0.36901676812113277</v>
      </c>
      <c r="W233" s="12">
        <f>SUMPRODUCT('Logistic Regression'!B$2:T$2,'Test Set'!A233:S233)+'Logistic Regression'!U$2</f>
        <v>-0.97441797570276978</v>
      </c>
      <c r="X233" s="22">
        <f t="shared" si="3"/>
        <v>0.27400078231586483</v>
      </c>
    </row>
    <row r="234" spans="1:24" x14ac:dyDescent="0.3">
      <c r="A234" s="19">
        <v>1</v>
      </c>
      <c r="B234" s="19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/>
      <c r="U234" s="20">
        <v>0</v>
      </c>
      <c r="V234" s="21">
        <f>SUMPRODUCT('Linear Model'!$B$2:$T$2,'Test Set'!A234:S234)+'Linear Model'!$U$2</f>
        <v>0.34402609317934962</v>
      </c>
      <c r="W234" s="12">
        <f>SUMPRODUCT('Logistic Regression'!B$2:T$2,'Test Set'!A234:S234)+'Logistic Regression'!U$2</f>
        <v>-0.98184723266521545</v>
      </c>
      <c r="X234" s="22">
        <f t="shared" si="3"/>
        <v>0.27252540612866183</v>
      </c>
    </row>
    <row r="235" spans="1:24" x14ac:dyDescent="0.3">
      <c r="A235" s="19">
        <v>1</v>
      </c>
      <c r="B235" s="19">
        <v>0</v>
      </c>
      <c r="C235" s="19">
        <v>0</v>
      </c>
      <c r="D235" s="19">
        <v>1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/>
      <c r="U235" s="20">
        <v>0</v>
      </c>
      <c r="V235" s="21">
        <f>SUMPRODUCT('Linear Model'!$B$2:$T$2,'Test Set'!A235:S235)+'Linear Model'!$U$2</f>
        <v>0.38188404030197637</v>
      </c>
      <c r="W235" s="12">
        <f>SUMPRODUCT('Logistic Regression'!B$2:T$2,'Test Set'!A235:S235)+'Logistic Regression'!U$2</f>
        <v>-0.68601241931545909</v>
      </c>
      <c r="X235" s="22">
        <f t="shared" si="3"/>
        <v>0.33492071669854434</v>
      </c>
    </row>
    <row r="236" spans="1:24" x14ac:dyDescent="0.3">
      <c r="A236" s="19">
        <v>0</v>
      </c>
      <c r="B236" s="19">
        <v>1</v>
      </c>
      <c r="C236" s="19">
        <v>0</v>
      </c>
      <c r="D236" s="19">
        <v>1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/>
      <c r="U236" s="20">
        <v>0</v>
      </c>
      <c r="V236" s="21">
        <f>SUMPRODUCT('Linear Model'!$B$2:$T$2,'Test Set'!A236:S236)+'Linear Model'!$U$2</f>
        <v>0.45212519278221314</v>
      </c>
      <c r="W236" s="12">
        <f>SUMPRODUCT('Logistic Regression'!B$2:T$2,'Test Set'!A236:S236)+'Logistic Regression'!U$2</f>
        <v>-0.34912227614663494</v>
      </c>
      <c r="X236" s="22">
        <f t="shared" si="3"/>
        <v>0.41359528300010162</v>
      </c>
    </row>
    <row r="237" spans="1:24" x14ac:dyDescent="0.3">
      <c r="A237" s="19">
        <v>0</v>
      </c>
      <c r="B237" s="19">
        <v>0</v>
      </c>
      <c r="C237" s="19">
        <v>1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/>
      <c r="U237" s="20">
        <v>0</v>
      </c>
      <c r="V237" s="21">
        <f>SUMPRODUCT('Linear Model'!$B$2:$T$2,'Test Set'!A237:S237)+'Linear Model'!$U$2</f>
        <v>0.39949558635864629</v>
      </c>
      <c r="W237" s="12">
        <f>SUMPRODUCT('Logistic Regression'!B$2:T$2,'Test Set'!A237:S237)+'Logistic Regression'!U$2</f>
        <v>-0.47215188219805421</v>
      </c>
      <c r="X237" s="22">
        <f t="shared" si="3"/>
        <v>0.38410704857761513</v>
      </c>
    </row>
    <row r="238" spans="1:24" x14ac:dyDescent="0.3">
      <c r="A238" s="19">
        <v>1</v>
      </c>
      <c r="B238" s="19">
        <v>0</v>
      </c>
      <c r="C238" s="19">
        <v>1</v>
      </c>
      <c r="D238" s="19">
        <v>0</v>
      </c>
      <c r="E238" s="19">
        <v>0</v>
      </c>
      <c r="F238" s="19">
        <v>1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1</v>
      </c>
      <c r="P238" s="19">
        <v>0</v>
      </c>
      <c r="Q238" s="19">
        <v>0</v>
      </c>
      <c r="R238" s="19">
        <v>0</v>
      </c>
      <c r="S238" s="19">
        <v>0</v>
      </c>
      <c r="T238" s="19"/>
      <c r="U238" s="20">
        <v>0</v>
      </c>
      <c r="V238" s="21">
        <f>SUMPRODUCT('Linear Model'!$B$2:$T$2,'Test Set'!A238:S238)+'Linear Model'!$U$2</f>
        <v>-5.4274407068991004E-2</v>
      </c>
      <c r="W238" s="12">
        <f>SUMPRODUCT('Logistic Regression'!B$2:T$2,'Test Set'!A238:S238)+'Logistic Regression'!U$2</f>
        <v>-5.116223495013422</v>
      </c>
      <c r="X238" s="22">
        <f t="shared" si="3"/>
        <v>5.9628649989715574E-3</v>
      </c>
    </row>
    <row r="239" spans="1:24" x14ac:dyDescent="0.3">
      <c r="A239" s="19">
        <v>1</v>
      </c>
      <c r="B239" s="19">
        <v>0</v>
      </c>
      <c r="C239" s="19">
        <v>0</v>
      </c>
      <c r="D239" s="19">
        <v>1</v>
      </c>
      <c r="E239" s="19">
        <v>0</v>
      </c>
      <c r="F239" s="19">
        <v>1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1</v>
      </c>
      <c r="T239" s="19"/>
      <c r="U239" s="20">
        <v>0</v>
      </c>
      <c r="V239" s="21">
        <f>SUMPRODUCT('Linear Model'!$B$2:$T$2,'Test Set'!A239:S239)+'Linear Model'!$U$2</f>
        <v>0.35324262282685481</v>
      </c>
      <c r="W239" s="12">
        <f>SUMPRODUCT('Logistic Regression'!B$2:T$2,'Test Set'!A239:S239)+'Logistic Regression'!U$2</f>
        <v>-1.3747152836108139</v>
      </c>
      <c r="X239" s="22">
        <f t="shared" si="3"/>
        <v>0.20185908959278742</v>
      </c>
    </row>
    <row r="240" spans="1:24" x14ac:dyDescent="0.3">
      <c r="A240" s="19">
        <v>0</v>
      </c>
      <c r="B240" s="19">
        <v>1</v>
      </c>
      <c r="C240" s="19">
        <v>0</v>
      </c>
      <c r="D240" s="19">
        <v>1</v>
      </c>
      <c r="E240" s="19">
        <v>0</v>
      </c>
      <c r="F240" s="19">
        <v>1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1</v>
      </c>
      <c r="P240" s="19">
        <v>0</v>
      </c>
      <c r="Q240" s="19">
        <v>0</v>
      </c>
      <c r="R240" s="19">
        <v>0</v>
      </c>
      <c r="S240" s="19">
        <v>0</v>
      </c>
      <c r="T240" s="19"/>
      <c r="U240" s="20">
        <v>0</v>
      </c>
      <c r="V240" s="21">
        <f>SUMPRODUCT('Linear Model'!$B$2:$T$2,'Test Set'!A240:S240)+'Linear Model'!$U$2</f>
        <v>2.8834017592089367E-2</v>
      </c>
      <c r="W240" s="12">
        <f>SUMPRODUCT('Logistic Regression'!B$2:T$2,'Test Set'!A240:S240)+'Logistic Regression'!U$2</f>
        <v>-4.4909277954572868</v>
      </c>
      <c r="X240" s="22">
        <f t="shared" si="3"/>
        <v>1.1085961901811601E-2</v>
      </c>
    </row>
    <row r="241" spans="1:24" x14ac:dyDescent="0.3">
      <c r="A241" s="19">
        <v>0</v>
      </c>
      <c r="B241" s="19">
        <v>1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/>
      <c r="U241" s="20">
        <v>0</v>
      </c>
      <c r="V241" s="21">
        <f>SUMPRODUCT('Linear Model'!$B$2:$T$2,'Test Set'!A241:S241)+'Linear Model'!$U$2</f>
        <v>0.41426724565958639</v>
      </c>
      <c r="W241" s="12">
        <f>SUMPRODUCT('Logistic Regression'!B$2:T$2,'Test Set'!A241:S241)+'Logistic Regression'!U$2</f>
        <v>-0.64495708949639141</v>
      </c>
      <c r="X241" s="22">
        <f t="shared" si="3"/>
        <v>0.34412684378079611</v>
      </c>
    </row>
    <row r="242" spans="1:24" x14ac:dyDescent="0.3">
      <c r="A242" s="19">
        <v>1</v>
      </c>
      <c r="B242" s="19">
        <v>0</v>
      </c>
      <c r="C242" s="19">
        <v>0</v>
      </c>
      <c r="D242" s="19">
        <v>1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1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1</v>
      </c>
      <c r="S242" s="19">
        <v>0</v>
      </c>
      <c r="T242" s="19"/>
      <c r="U242" s="20">
        <v>0</v>
      </c>
      <c r="V242" s="21">
        <f>SUMPRODUCT('Linear Model'!$B$2:$T$2,'Test Set'!A242:S242)+'Linear Model'!$U$2</f>
        <v>0.40869557425521075</v>
      </c>
      <c r="W242" s="12">
        <f>SUMPRODUCT('Logistic Regression'!B$2:T$2,'Test Set'!A242:S242)+'Logistic Regression'!U$2</f>
        <v>-0.20211431247090222</v>
      </c>
      <c r="X242" s="22">
        <f t="shared" si="3"/>
        <v>0.44964273064038701</v>
      </c>
    </row>
    <row r="243" spans="1:24" x14ac:dyDescent="0.3">
      <c r="A243" s="19">
        <v>1</v>
      </c>
      <c r="B243" s="19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1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/>
      <c r="U243" s="20">
        <v>0</v>
      </c>
      <c r="V243" s="21">
        <f>SUMPRODUCT('Linear Model'!$B$2:$T$2,'Test Set'!A243:S243)+'Linear Model'!$U$2</f>
        <v>0.10763856939991845</v>
      </c>
      <c r="W243" s="12">
        <f>SUMPRODUCT('Logistic Regression'!B$2:T$2,'Test Set'!A243:S243)+'Logistic Regression'!U$2</f>
        <v>-2.8736898815592684</v>
      </c>
      <c r="X243" s="22">
        <f t="shared" si="3"/>
        <v>5.3469596902769527E-2</v>
      </c>
    </row>
    <row r="244" spans="1:24" x14ac:dyDescent="0.3">
      <c r="A244" s="19">
        <v>1</v>
      </c>
      <c r="B244" s="19">
        <v>0</v>
      </c>
      <c r="C244" s="19">
        <v>0</v>
      </c>
      <c r="D244" s="19">
        <v>1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/>
      <c r="U244" s="20">
        <v>0</v>
      </c>
      <c r="V244" s="21">
        <f>SUMPRODUCT('Linear Model'!$B$2:$T$2,'Test Set'!A244:S244)+'Linear Model'!$U$2</f>
        <v>0.38188404030197637</v>
      </c>
      <c r="W244" s="12">
        <f>SUMPRODUCT('Logistic Regression'!B$2:T$2,'Test Set'!A244:S244)+'Logistic Regression'!U$2</f>
        <v>-0.68601241931545909</v>
      </c>
      <c r="X244" s="22">
        <f t="shared" si="3"/>
        <v>0.33492071669854434</v>
      </c>
    </row>
    <row r="245" spans="1:24" x14ac:dyDescent="0.3">
      <c r="A245" s="19">
        <v>1</v>
      </c>
      <c r="B245" s="19">
        <v>0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1</v>
      </c>
      <c r="M245" s="19">
        <v>0</v>
      </c>
      <c r="N245" s="19">
        <v>0</v>
      </c>
      <c r="O245" s="19">
        <v>1</v>
      </c>
      <c r="P245" s="19">
        <v>0</v>
      </c>
      <c r="Q245" s="19">
        <v>0</v>
      </c>
      <c r="R245" s="19">
        <v>0</v>
      </c>
      <c r="S245" s="19">
        <v>0</v>
      </c>
      <c r="T245" s="19"/>
      <c r="U245" s="20">
        <v>0</v>
      </c>
      <c r="V245" s="21">
        <f>SUMPRODUCT('Linear Model'!$B$2:$T$2,'Test Set'!A245:S245)+'Linear Model'!$U$2</f>
        <v>0.41978239741776402</v>
      </c>
      <c r="W245" s="12">
        <f>SUMPRODUCT('Logistic Regression'!B$2:T$2,'Test Set'!A245:S245)+'Logistic Regression'!U$2</f>
        <v>-0.45977567462042473</v>
      </c>
      <c r="X245" s="22">
        <f t="shared" si="3"/>
        <v>0.38703904142499185</v>
      </c>
    </row>
    <row r="246" spans="1:24" x14ac:dyDescent="0.3">
      <c r="A246" s="19">
        <v>0</v>
      </c>
      <c r="B246" s="19">
        <v>0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/>
      <c r="U246" s="20">
        <v>0</v>
      </c>
      <c r="V246" s="21">
        <f>SUMPRODUCT('Linear Model'!$B$2:$T$2,'Test Set'!A246:S246)+'Linear Model'!$U$2</f>
        <v>0.37450491141686315</v>
      </c>
      <c r="W246" s="12">
        <f>SUMPRODUCT('Logistic Regression'!B$2:T$2,'Test Set'!A246:S246)+'Logistic Regression'!U$2</f>
        <v>-0.47958113916049988</v>
      </c>
      <c r="X246" s="22">
        <f t="shared" si="3"/>
        <v>0.38235103799547093</v>
      </c>
    </row>
    <row r="247" spans="1:24" x14ac:dyDescent="0.3">
      <c r="A247" s="19">
        <v>0</v>
      </c>
      <c r="B247" s="19">
        <v>1</v>
      </c>
      <c r="C247" s="19">
        <v>1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/>
      <c r="U247" s="20">
        <v>0</v>
      </c>
      <c r="V247" s="21">
        <f>SUMPRODUCT('Linear Model'!$B$2:$T$2,'Test Set'!A247:S247)+'Linear Model'!$U$2</f>
        <v>0.43925792060136953</v>
      </c>
      <c r="W247" s="12">
        <f>SUMPRODUCT('Logistic Regression'!B$2:T$2,'Test Set'!A247:S247)+'Logistic Regression'!U$2</f>
        <v>-0.63752783253394574</v>
      </c>
      <c r="X247" s="22">
        <f t="shared" si="3"/>
        <v>0.34580558982224191</v>
      </c>
    </row>
    <row r="248" spans="1:24" x14ac:dyDescent="0.3">
      <c r="A248" s="19">
        <v>1</v>
      </c>
      <c r="B248" s="19">
        <v>0</v>
      </c>
      <c r="C248" s="19">
        <v>0</v>
      </c>
      <c r="D248" s="19">
        <v>1</v>
      </c>
      <c r="E248" s="19">
        <v>0</v>
      </c>
      <c r="F248" s="19">
        <v>1</v>
      </c>
      <c r="G248" s="19">
        <v>1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/>
      <c r="U248" s="20">
        <v>0</v>
      </c>
      <c r="V248" s="21">
        <f>SUMPRODUCT('Linear Model'!$B$2:$T$2,'Test Set'!A248:S248)+'Linear Model'!$U$2</f>
        <v>-0.12039831486872576</v>
      </c>
      <c r="W248" s="12">
        <f>SUMPRODUCT('Logistic Regression'!B$2:T$2,'Test Set'!A248:S248)+'Logistic Regression'!U$2</f>
        <v>-5.3304682696726129</v>
      </c>
      <c r="X248" s="22">
        <f t="shared" si="3"/>
        <v>4.8184721231972179E-3</v>
      </c>
    </row>
    <row r="249" spans="1:24" x14ac:dyDescent="0.3">
      <c r="A249" s="19">
        <v>0</v>
      </c>
      <c r="B249" s="19">
        <v>0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1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1</v>
      </c>
      <c r="P249" s="19">
        <v>0</v>
      </c>
      <c r="Q249" s="19">
        <v>0</v>
      </c>
      <c r="R249" s="19">
        <v>0</v>
      </c>
      <c r="S249" s="19">
        <v>0</v>
      </c>
      <c r="T249" s="19"/>
      <c r="U249" s="20">
        <v>0</v>
      </c>
      <c r="V249" s="21">
        <f>SUMPRODUCT('Linear Model'!$B$2:$T$2,'Test Set'!A249:S249)+'Linear Model'!$U$2</f>
        <v>0.50882639951041342</v>
      </c>
      <c r="W249" s="12">
        <f>SUMPRODUCT('Logistic Regression'!B$2:T$2,'Test Set'!A249:S249)+'Logistic Regression'!U$2</f>
        <v>0.65879328912617852</v>
      </c>
      <c r="X249" s="22">
        <f t="shared" si="3"/>
        <v>0.65898926552042369</v>
      </c>
    </row>
    <row r="250" spans="1:24" x14ac:dyDescent="0.3">
      <c r="A250" s="19">
        <v>1</v>
      </c>
      <c r="B250" s="19">
        <v>0</v>
      </c>
      <c r="C250" s="19">
        <v>1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1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/>
      <c r="U250" s="20">
        <v>0</v>
      </c>
      <c r="V250" s="21">
        <f>SUMPRODUCT('Linear Model'!$B$2:$T$2,'Test Set'!A250:S250)+'Linear Model'!$U$2</f>
        <v>0.60216941615840003</v>
      </c>
      <c r="W250" s="12">
        <f>SUMPRODUCT('Logistic Regression'!B$2:T$2,'Test Set'!A250:S250)+'Logistic Regression'!U$2</f>
        <v>0.93684590018957237</v>
      </c>
      <c r="X250" s="22">
        <f t="shared" si="3"/>
        <v>0.71846210389182064</v>
      </c>
    </row>
    <row r="251" spans="1:24" x14ac:dyDescent="0.3">
      <c r="A251" s="19">
        <v>1</v>
      </c>
      <c r="B251" s="19">
        <v>0</v>
      </c>
      <c r="C251" s="19">
        <v>0</v>
      </c>
      <c r="D251" s="19">
        <v>1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1</v>
      </c>
      <c r="S251" s="19">
        <v>0</v>
      </c>
      <c r="T251" s="19"/>
      <c r="U251" s="20">
        <v>0</v>
      </c>
      <c r="V251" s="21">
        <f>SUMPRODUCT('Linear Model'!$B$2:$T$2,'Test Set'!A251:S251)+'Linear Model'!$U$2</f>
        <v>0.17554292621794351</v>
      </c>
      <c r="W251" s="12">
        <f>SUMPRODUCT('Logistic Regression'!B$2:T$2,'Test Set'!A251:S251)+'Logistic Regression'!U$2</f>
        <v>-2.1133781883632445</v>
      </c>
      <c r="X251" s="22">
        <f t="shared" si="3"/>
        <v>0.10780331590370802</v>
      </c>
    </row>
    <row r="252" spans="1:24" x14ac:dyDescent="0.3">
      <c r="A252" s="19">
        <v>1</v>
      </c>
      <c r="B252" s="19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1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1</v>
      </c>
      <c r="P252" s="19">
        <v>0</v>
      </c>
      <c r="Q252" s="19">
        <v>0</v>
      </c>
      <c r="R252" s="19">
        <v>0</v>
      </c>
      <c r="S252" s="19">
        <v>0</v>
      </c>
      <c r="T252" s="19"/>
      <c r="U252" s="20">
        <v>0</v>
      </c>
      <c r="V252" s="21">
        <f>SUMPRODUCT('Linear Model'!$B$2:$T$2,'Test Set'!A252:S252)+'Linear Model'!$U$2</f>
        <v>-4.9757774398934362E-2</v>
      </c>
      <c r="W252" s="12">
        <f>SUMPRODUCT('Logistic Regression'!B$2:T$2,'Test Set'!A252:S252)+'Logistic Regression'!U$2</f>
        <v>-4.2628821994068193</v>
      </c>
      <c r="X252" s="22">
        <f t="shared" si="3"/>
        <v>1.3886118156782895E-2</v>
      </c>
    </row>
    <row r="253" spans="1:24" x14ac:dyDescent="0.3">
      <c r="A253" s="19">
        <v>1</v>
      </c>
      <c r="B253" s="19">
        <v>0</v>
      </c>
      <c r="C253" s="19">
        <v>0</v>
      </c>
      <c r="D253" s="19">
        <v>1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/>
      <c r="U253" s="20">
        <v>0</v>
      </c>
      <c r="V253" s="21">
        <f>SUMPRODUCT('Linear Model'!$B$2:$T$2,'Test Set'!A253:S253)+'Linear Model'!$U$2</f>
        <v>0.38188404030197637</v>
      </c>
      <c r="W253" s="12">
        <f>SUMPRODUCT('Logistic Regression'!B$2:T$2,'Test Set'!A253:S253)+'Logistic Regression'!U$2</f>
        <v>-0.68601241931545909</v>
      </c>
      <c r="X253" s="22">
        <f t="shared" si="3"/>
        <v>0.33492071669854434</v>
      </c>
    </row>
    <row r="254" spans="1:24" x14ac:dyDescent="0.3">
      <c r="A254" s="19">
        <v>0</v>
      </c>
      <c r="B254" s="19">
        <v>1</v>
      </c>
      <c r="C254" s="19">
        <v>0</v>
      </c>
      <c r="D254" s="19">
        <v>0</v>
      </c>
      <c r="E254" s="19">
        <v>0</v>
      </c>
      <c r="F254" s="19">
        <v>1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/>
      <c r="U254" s="20">
        <v>0</v>
      </c>
      <c r="V254" s="21">
        <f>SUMPRODUCT('Linear Model'!$B$2:$T$2,'Test Set'!A254:S254)+'Linear Model'!$U$2</f>
        <v>0.14837241426831543</v>
      </c>
      <c r="W254" s="12">
        <f>SUMPRODUCT('Logistic Regression'!B$2:T$2,'Test Set'!A254:S254)+'Logistic Regression'!U$2</f>
        <v>-3.3975702909594925</v>
      </c>
      <c r="X254" s="22">
        <f t="shared" si="3"/>
        <v>3.2371485453175891E-2</v>
      </c>
    </row>
    <row r="255" spans="1:24" x14ac:dyDescent="0.3">
      <c r="A255" s="19">
        <v>1</v>
      </c>
      <c r="B255" s="19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/>
      <c r="U255" s="20">
        <v>0</v>
      </c>
      <c r="V255" s="21">
        <f>SUMPRODUCT('Linear Model'!$B$2:$T$2,'Test Set'!A255:S255)+'Linear Model'!$U$2</f>
        <v>0.34402609317934962</v>
      </c>
      <c r="W255" s="12">
        <f>SUMPRODUCT('Logistic Regression'!B$2:T$2,'Test Set'!A255:S255)+'Logistic Regression'!U$2</f>
        <v>-0.98184723266521545</v>
      </c>
      <c r="X255" s="22">
        <f t="shared" si="3"/>
        <v>0.27252540612866183</v>
      </c>
    </row>
    <row r="256" spans="1:24" x14ac:dyDescent="0.3">
      <c r="A256" s="19">
        <v>0</v>
      </c>
      <c r="B256" s="19">
        <v>0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/>
      <c r="U256" s="20">
        <v>0</v>
      </c>
      <c r="V256" s="21">
        <f>SUMPRODUCT('Linear Model'!$B$2:$T$2,'Test Set'!A256:S256)+'Linear Model'!$U$2</f>
        <v>0.37450491141686315</v>
      </c>
      <c r="W256" s="12">
        <f>SUMPRODUCT('Logistic Regression'!B$2:T$2,'Test Set'!A256:S256)+'Logistic Regression'!U$2</f>
        <v>-0.47958113916049988</v>
      </c>
      <c r="X256" s="22">
        <f t="shared" si="3"/>
        <v>0.38235103799547093</v>
      </c>
    </row>
    <row r="257" spans="1:24" x14ac:dyDescent="0.3">
      <c r="A257" s="19">
        <v>0</v>
      </c>
      <c r="B257" s="19">
        <v>1</v>
      </c>
      <c r="C257" s="19">
        <v>1</v>
      </c>
      <c r="D257" s="19">
        <v>0</v>
      </c>
      <c r="E257" s="19">
        <v>0</v>
      </c>
      <c r="F257" s="19">
        <v>0</v>
      </c>
      <c r="G257" s="19">
        <v>1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1</v>
      </c>
      <c r="R257" s="19">
        <v>0</v>
      </c>
      <c r="S257" s="19">
        <v>0</v>
      </c>
      <c r="T257" s="19"/>
      <c r="U257" s="20">
        <v>0</v>
      </c>
      <c r="V257" s="21">
        <f>SUMPRODUCT('Linear Model'!$B$2:$T$2,'Test Set'!A257:S257)+'Linear Model'!$U$2</f>
        <v>0.39094453817146657</v>
      </c>
      <c r="W257" s="12">
        <f>SUMPRODUCT('Logistic Regression'!B$2:T$2,'Test Set'!A257:S257)+'Logistic Regression'!U$2</f>
        <v>-1.2484664858084005</v>
      </c>
      <c r="X257" s="22">
        <f t="shared" si="3"/>
        <v>0.22296571035325666</v>
      </c>
    </row>
    <row r="258" spans="1:24" x14ac:dyDescent="0.3">
      <c r="A258" s="19">
        <v>0</v>
      </c>
      <c r="B258" s="19">
        <v>0</v>
      </c>
      <c r="C258" s="19">
        <v>0</v>
      </c>
      <c r="D258" s="19">
        <v>1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/>
      <c r="U258" s="20">
        <v>0</v>
      </c>
      <c r="V258" s="21">
        <f>SUMPRODUCT('Linear Model'!$B$2:$T$2,'Test Set'!A258:S258)+'Linear Model'!$U$2</f>
        <v>0.4123628585394899</v>
      </c>
      <c r="W258" s="12">
        <f>SUMPRODUCT('Logistic Regression'!B$2:T$2,'Test Set'!A258:S258)+'Logistic Regression'!U$2</f>
        <v>-0.1837463258107434</v>
      </c>
      <c r="X258" s="22">
        <f t="shared" si="3"/>
        <v>0.45419222896432404</v>
      </c>
    </row>
    <row r="259" spans="1:24" x14ac:dyDescent="0.3">
      <c r="A259" s="19">
        <v>0</v>
      </c>
      <c r="B259" s="19">
        <v>0</v>
      </c>
      <c r="C259" s="19">
        <v>0</v>
      </c>
      <c r="D259" s="19">
        <v>0</v>
      </c>
      <c r="E259" s="19">
        <v>0</v>
      </c>
      <c r="F259" s="19">
        <v>1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1</v>
      </c>
      <c r="S259" s="19">
        <v>0</v>
      </c>
      <c r="T259" s="19"/>
      <c r="U259" s="20">
        <v>0</v>
      </c>
      <c r="V259" s="21">
        <f>SUMPRODUCT('Linear Model'!$B$2:$T$2,'Test Set'!A259:S259)+'Linear Model'!$U$2</f>
        <v>-9.7731034058440636E-2</v>
      </c>
      <c r="W259" s="12">
        <f>SUMPRODUCT('Logistic Regression'!B$2:T$2,'Test Set'!A259:S259)+'Logistic Regression'!U$2</f>
        <v>-4.6595601096713857</v>
      </c>
      <c r="X259" s="22">
        <f t="shared" ref="X259:X322" si="4">EXP(W259)/(1+EXP(W259))</f>
        <v>9.3817762149621207E-3</v>
      </c>
    </row>
    <row r="260" spans="1:24" x14ac:dyDescent="0.3">
      <c r="A260" s="19">
        <v>0</v>
      </c>
      <c r="B260" s="19">
        <v>0</v>
      </c>
      <c r="C260" s="19">
        <v>0</v>
      </c>
      <c r="D260" s="19">
        <v>1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1</v>
      </c>
      <c r="R260" s="19">
        <v>0</v>
      </c>
      <c r="S260" s="19">
        <v>0</v>
      </c>
      <c r="T260" s="19"/>
      <c r="U260" s="20">
        <v>0</v>
      </c>
      <c r="V260" s="21">
        <f>SUMPRODUCT('Linear Model'!$B$2:$T$2,'Test Set'!A260:S260)+'Linear Model'!$U$2</f>
        <v>0.60043699988901811</v>
      </c>
      <c r="W260" s="12">
        <f>SUMPRODUCT('Logistic Regression'!B$2:T$2,'Test Set'!A260:S260)+'Logistic Regression'!U$2</f>
        <v>1.0971576698088545</v>
      </c>
      <c r="X260" s="22">
        <f t="shared" si="4"/>
        <v>0.7497271597923707</v>
      </c>
    </row>
    <row r="261" spans="1:24" x14ac:dyDescent="0.3">
      <c r="A261" s="19">
        <v>1</v>
      </c>
      <c r="B261" s="19">
        <v>0</v>
      </c>
      <c r="C261" s="19">
        <v>1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/>
      <c r="U261" s="20">
        <v>0</v>
      </c>
      <c r="V261" s="21">
        <f>SUMPRODUCT('Linear Model'!$B$2:$T$2,'Test Set'!A261:S261)+'Linear Model'!$U$2</f>
        <v>0.36901676812113277</v>
      </c>
      <c r="W261" s="12">
        <f>SUMPRODUCT('Logistic Regression'!B$2:T$2,'Test Set'!A261:S261)+'Logistic Regression'!U$2</f>
        <v>-0.97441797570276978</v>
      </c>
      <c r="X261" s="22">
        <f t="shared" si="4"/>
        <v>0.27400078231586483</v>
      </c>
    </row>
    <row r="262" spans="1:24" x14ac:dyDescent="0.3">
      <c r="A262" s="19">
        <v>0</v>
      </c>
      <c r="B262" s="19">
        <v>0</v>
      </c>
      <c r="C262" s="19">
        <v>0</v>
      </c>
      <c r="D262" s="19">
        <v>0</v>
      </c>
      <c r="E262" s="19">
        <v>0</v>
      </c>
      <c r="F262" s="19">
        <v>0</v>
      </c>
      <c r="G262" s="19">
        <v>1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1</v>
      </c>
      <c r="R262" s="19">
        <v>0</v>
      </c>
      <c r="S262" s="19">
        <v>0</v>
      </c>
      <c r="T262" s="19"/>
      <c r="U262" s="20">
        <v>0</v>
      </c>
      <c r="V262" s="21">
        <f>SUMPRODUCT('Linear Model'!$B$2:$T$2,'Test Set'!A262:S262)+'Linear Model'!$U$2</f>
        <v>0.32619152898696024</v>
      </c>
      <c r="W262" s="12">
        <f>SUMPRODUCT('Logistic Regression'!B$2:T$2,'Test Set'!A262:S262)+'Logistic Regression'!U$2</f>
        <v>-1.0905197924349548</v>
      </c>
      <c r="X262" s="22">
        <f t="shared" si="4"/>
        <v>0.25152041072579256</v>
      </c>
    </row>
    <row r="263" spans="1:24" x14ac:dyDescent="0.3">
      <c r="A263" s="19">
        <v>0</v>
      </c>
      <c r="B263" s="19">
        <v>0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/>
      <c r="U263" s="20">
        <v>0</v>
      </c>
      <c r="V263" s="21">
        <f>SUMPRODUCT('Linear Model'!$B$2:$T$2,'Test Set'!A263:S263)+'Linear Model'!$U$2</f>
        <v>0.37450491141686315</v>
      </c>
      <c r="W263" s="12">
        <f>SUMPRODUCT('Logistic Regression'!B$2:T$2,'Test Set'!A263:S263)+'Logistic Regression'!U$2</f>
        <v>-0.47958113916049988</v>
      </c>
      <c r="X263" s="22">
        <f t="shared" si="4"/>
        <v>0.38235103799547093</v>
      </c>
    </row>
    <row r="264" spans="1:24" x14ac:dyDescent="0.3">
      <c r="A264" s="19">
        <v>0</v>
      </c>
      <c r="B264" s="19"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1</v>
      </c>
      <c r="H264" s="19">
        <v>0</v>
      </c>
      <c r="I264" s="19">
        <v>1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1</v>
      </c>
      <c r="P264" s="19">
        <v>0</v>
      </c>
      <c r="Q264" s="19">
        <v>0</v>
      </c>
      <c r="R264" s="19">
        <v>0</v>
      </c>
      <c r="S264" s="19">
        <v>0</v>
      </c>
      <c r="T264" s="19"/>
      <c r="U264" s="20">
        <v>0</v>
      </c>
      <c r="V264" s="21">
        <f>SUMPRODUCT('Linear Model'!$B$2:$T$2,'Test Set'!A264:S264)+'Linear Model'!$U$2</f>
        <v>0.27243887573098224</v>
      </c>
      <c r="W264" s="12">
        <f>SUMPRODUCT('Logistic Regression'!B$2:T$2,'Test Set'!A264:S264)+'Logistic Regression'!U$2</f>
        <v>-1.2330493597678742</v>
      </c>
      <c r="X264" s="22">
        <f t="shared" si="4"/>
        <v>0.22564816212461439</v>
      </c>
    </row>
    <row r="265" spans="1:24" x14ac:dyDescent="0.3">
      <c r="A265" s="19">
        <v>0</v>
      </c>
      <c r="B265" s="19">
        <v>1</v>
      </c>
      <c r="C265" s="19">
        <v>0</v>
      </c>
      <c r="D265" s="19">
        <v>0</v>
      </c>
      <c r="E265" s="19">
        <v>0</v>
      </c>
      <c r="F265" s="19">
        <v>0</v>
      </c>
      <c r="G265" s="19">
        <v>1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/>
      <c r="U265" s="20">
        <v>0</v>
      </c>
      <c r="V265" s="21">
        <f>SUMPRODUCT('Linear Model'!$B$2:$T$2,'Test Set'!A265:S265)+'Linear Model'!$U$2</f>
        <v>0.17787972188015522</v>
      </c>
      <c r="W265" s="12">
        <f>SUMPRODUCT('Logistic Regression'!B$2:T$2,'Test Set'!A265:S265)+'Logistic Regression'!U$2</f>
        <v>-2.5367997383904441</v>
      </c>
      <c r="X265" s="22">
        <f t="shared" si="4"/>
        <v>7.3318311268114542E-2</v>
      </c>
    </row>
    <row r="266" spans="1:24" x14ac:dyDescent="0.3">
      <c r="A266" s="19">
        <v>1</v>
      </c>
      <c r="B266" s="19">
        <v>0</v>
      </c>
      <c r="C266" s="19">
        <v>1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/>
      <c r="U266" s="20">
        <v>0</v>
      </c>
      <c r="V266" s="21">
        <f>SUMPRODUCT('Linear Model'!$B$2:$T$2,'Test Set'!A266:S266)+'Linear Model'!$U$2</f>
        <v>0.36901676812113277</v>
      </c>
      <c r="W266" s="12">
        <f>SUMPRODUCT('Logistic Regression'!B$2:T$2,'Test Set'!A266:S266)+'Logistic Regression'!U$2</f>
        <v>-0.97441797570276978</v>
      </c>
      <c r="X266" s="22">
        <f t="shared" si="4"/>
        <v>0.27400078231586483</v>
      </c>
    </row>
    <row r="267" spans="1:24" x14ac:dyDescent="0.3">
      <c r="A267" s="19">
        <v>1</v>
      </c>
      <c r="B267" s="19">
        <v>0</v>
      </c>
      <c r="C267" s="19">
        <v>1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1</v>
      </c>
      <c r="S267" s="19">
        <v>0</v>
      </c>
      <c r="T267" s="19"/>
      <c r="U267" s="20">
        <v>0</v>
      </c>
      <c r="V267" s="21">
        <f>SUMPRODUCT('Linear Model'!$B$2:$T$2,'Test Set'!A267:S267)+'Linear Model'!$U$2</f>
        <v>0.16267565403709991</v>
      </c>
      <c r="W267" s="12">
        <f>SUMPRODUCT('Logistic Regression'!B$2:T$2,'Test Set'!A267:S267)+'Logistic Regression'!U$2</f>
        <v>-2.4017837447505554</v>
      </c>
      <c r="X267" s="22">
        <f t="shared" si="4"/>
        <v>8.3036778132836497E-2</v>
      </c>
    </row>
    <row r="268" spans="1:24" x14ac:dyDescent="0.3">
      <c r="A268" s="19">
        <v>0</v>
      </c>
      <c r="B268" s="19">
        <v>1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1</v>
      </c>
      <c r="T268" s="19"/>
      <c r="U268" s="20">
        <v>0</v>
      </c>
      <c r="V268" s="21">
        <f>SUMPRODUCT('Linear Model'!$B$2:$T$2,'Test Set'!A268:S268)+'Linear Model'!$U$2</f>
        <v>0.65152065957573579</v>
      </c>
      <c r="W268" s="12">
        <f>SUMPRODUCT('Logistic Regression'!B$2:T$2,'Test Set'!A268:S268)+'Logistic Regression'!U$2</f>
        <v>1.4189532476713547</v>
      </c>
      <c r="X268" s="22">
        <f t="shared" si="4"/>
        <v>0.80517426621713117</v>
      </c>
    </row>
    <row r="269" spans="1:24" x14ac:dyDescent="0.3">
      <c r="A269" s="19">
        <v>0</v>
      </c>
      <c r="B269" s="19">
        <v>0</v>
      </c>
      <c r="C269" s="19">
        <v>1</v>
      </c>
      <c r="D269" s="19">
        <v>0</v>
      </c>
      <c r="E269" s="19">
        <v>0</v>
      </c>
      <c r="F269" s="19">
        <v>0</v>
      </c>
      <c r="G269" s="19">
        <v>1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/>
      <c r="U269" s="20">
        <v>0</v>
      </c>
      <c r="V269" s="21">
        <f>SUMPRODUCT('Linear Model'!$B$2:$T$2,'Test Set'!A269:S269)+'Linear Model'!$U$2</f>
        <v>0.16310806257921515</v>
      </c>
      <c r="W269" s="12">
        <f>SUMPRODUCT('Logistic Regression'!B$2:T$2,'Test Set'!A269:S269)+'Logistic Regression'!U$2</f>
        <v>-2.3639945310921071</v>
      </c>
      <c r="X269" s="22">
        <f t="shared" si="4"/>
        <v>8.5959821746909054E-2</v>
      </c>
    </row>
    <row r="270" spans="1:24" x14ac:dyDescent="0.3">
      <c r="A270" s="19">
        <v>1</v>
      </c>
      <c r="B270" s="19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/>
      <c r="U270" s="20">
        <v>0</v>
      </c>
      <c r="V270" s="21">
        <f>SUMPRODUCT('Linear Model'!$B$2:$T$2,'Test Set'!A270:S270)+'Linear Model'!$U$2</f>
        <v>0.34402609317934962</v>
      </c>
      <c r="W270" s="12">
        <f>SUMPRODUCT('Logistic Regression'!B$2:T$2,'Test Set'!A270:S270)+'Logistic Regression'!U$2</f>
        <v>-0.98184723266521545</v>
      </c>
      <c r="X270" s="22">
        <f t="shared" si="4"/>
        <v>0.27252540612866183</v>
      </c>
    </row>
    <row r="271" spans="1:24" x14ac:dyDescent="0.3">
      <c r="A271" s="19">
        <v>0</v>
      </c>
      <c r="B271" s="19">
        <v>1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/>
      <c r="U271" s="20">
        <v>0</v>
      </c>
      <c r="V271" s="21">
        <f>SUMPRODUCT('Linear Model'!$B$2:$T$2,'Test Set'!A271:S271)+'Linear Model'!$U$2</f>
        <v>0.41426724565958639</v>
      </c>
      <c r="W271" s="12">
        <f>SUMPRODUCT('Logistic Regression'!B$2:T$2,'Test Set'!A271:S271)+'Logistic Regression'!U$2</f>
        <v>-0.64495708949639141</v>
      </c>
      <c r="X271" s="22">
        <f t="shared" si="4"/>
        <v>0.34412684378079611</v>
      </c>
    </row>
    <row r="272" spans="1:24" x14ac:dyDescent="0.3">
      <c r="A272" s="19">
        <v>0</v>
      </c>
      <c r="B272" s="19">
        <v>1</v>
      </c>
      <c r="C272" s="19">
        <v>1</v>
      </c>
      <c r="D272" s="19">
        <v>0</v>
      </c>
      <c r="E272" s="19">
        <v>0</v>
      </c>
      <c r="F272" s="19">
        <v>1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1</v>
      </c>
      <c r="S272" s="19">
        <v>0</v>
      </c>
      <c r="T272" s="19"/>
      <c r="U272" s="20">
        <v>0</v>
      </c>
      <c r="V272" s="21">
        <f>SUMPRODUCT('Linear Model'!$B$2:$T$2,'Test Set'!A272:S272)+'Linear Model'!$U$2</f>
        <v>-3.2978024873934308E-2</v>
      </c>
      <c r="W272" s="12">
        <f>SUMPRODUCT('Logistic Regression'!B$2:T$2,'Test Set'!A272:S272)+'Logistic Regression'!U$2</f>
        <v>-4.8175068030448323</v>
      </c>
      <c r="X272" s="22">
        <f t="shared" si="4"/>
        <v>8.0220506046444814E-3</v>
      </c>
    </row>
    <row r="273" spans="1:24" x14ac:dyDescent="0.3">
      <c r="A273" s="19">
        <v>0</v>
      </c>
      <c r="B273" s="19">
        <v>1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1</v>
      </c>
      <c r="P273" s="19">
        <v>0</v>
      </c>
      <c r="Q273" s="19">
        <v>0</v>
      </c>
      <c r="R273" s="19">
        <v>0</v>
      </c>
      <c r="S273" s="19">
        <v>0</v>
      </c>
      <c r="T273" s="19"/>
      <c r="U273" s="20">
        <v>0</v>
      </c>
      <c r="V273" s="21">
        <f>SUMPRODUCT('Linear Model'!$B$2:$T$2,'Test Set'!A273:S273)+'Linear Model'!$U$2</f>
        <v>0.25687090186073358</v>
      </c>
      <c r="W273" s="12">
        <f>SUMPRODUCT('Logistic Regression'!B$2:T$2,'Test Set'!A273:S273)+'Logistic Regression'!U$2</f>
        <v>-2.0341494073439428</v>
      </c>
      <c r="X273" s="22">
        <f t="shared" si="4"/>
        <v>0.11566381970265355</v>
      </c>
    </row>
    <row r="274" spans="1:24" x14ac:dyDescent="0.3">
      <c r="A274" s="19">
        <v>1</v>
      </c>
      <c r="B274" s="19">
        <v>0</v>
      </c>
      <c r="C274" s="19">
        <v>1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1</v>
      </c>
      <c r="R274" s="19">
        <v>0</v>
      </c>
      <c r="S274" s="19">
        <v>0</v>
      </c>
      <c r="T274" s="19"/>
      <c r="U274" s="20">
        <v>0</v>
      </c>
      <c r="V274" s="21">
        <f>SUMPRODUCT('Linear Model'!$B$2:$T$2,'Test Set'!A274:S274)+'Linear Model'!$U$2</f>
        <v>0.55709090947066098</v>
      </c>
      <c r="W274" s="12">
        <f>SUMPRODUCT('Logistic Regression'!B$2:T$2,'Test Set'!A274:S274)+'Logistic Regression'!U$2</f>
        <v>0.30648601991682795</v>
      </c>
      <c r="X274" s="22">
        <f t="shared" si="4"/>
        <v>0.57602730754085851</v>
      </c>
    </row>
    <row r="275" spans="1:24" x14ac:dyDescent="0.3">
      <c r="A275" s="19">
        <v>0</v>
      </c>
      <c r="B275" s="19">
        <v>1</v>
      </c>
      <c r="C275" s="19">
        <v>1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/>
      <c r="U275" s="20">
        <v>0</v>
      </c>
      <c r="V275" s="21">
        <f>SUMPRODUCT('Linear Model'!$B$2:$T$2,'Test Set'!A275:S275)+'Linear Model'!$U$2</f>
        <v>0.43925792060136953</v>
      </c>
      <c r="W275" s="12">
        <f>SUMPRODUCT('Logistic Regression'!B$2:T$2,'Test Set'!A275:S275)+'Logistic Regression'!U$2</f>
        <v>-0.63752783253394574</v>
      </c>
      <c r="X275" s="22">
        <f t="shared" si="4"/>
        <v>0.34580558982224191</v>
      </c>
    </row>
    <row r="276" spans="1:24" x14ac:dyDescent="0.3">
      <c r="A276" s="19">
        <v>0</v>
      </c>
      <c r="B276" s="19">
        <v>1</v>
      </c>
      <c r="C276" s="19">
        <v>0</v>
      </c>
      <c r="D276" s="19">
        <v>0</v>
      </c>
      <c r="E276" s="19">
        <v>0</v>
      </c>
      <c r="F276" s="19">
        <v>1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/>
      <c r="U276" s="20">
        <v>0</v>
      </c>
      <c r="V276" s="21">
        <f>SUMPRODUCT('Linear Model'!$B$2:$T$2,'Test Set'!A276:S276)+'Linear Model'!$U$2</f>
        <v>0.14837241426831543</v>
      </c>
      <c r="W276" s="12">
        <f>SUMPRODUCT('Logistic Regression'!B$2:T$2,'Test Set'!A276:S276)+'Logistic Regression'!U$2</f>
        <v>-3.3975702909594925</v>
      </c>
      <c r="X276" s="22">
        <f t="shared" si="4"/>
        <v>3.2371485453175891E-2</v>
      </c>
    </row>
    <row r="277" spans="1:24" x14ac:dyDescent="0.3">
      <c r="A277" s="19">
        <v>1</v>
      </c>
      <c r="B277" s="19">
        <v>0</v>
      </c>
      <c r="C277" s="19">
        <v>1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1</v>
      </c>
      <c r="P277" s="19">
        <v>0</v>
      </c>
      <c r="Q277" s="19">
        <v>1</v>
      </c>
      <c r="R277" s="19">
        <v>0</v>
      </c>
      <c r="S277" s="19">
        <v>1</v>
      </c>
      <c r="T277" s="19"/>
      <c r="U277" s="20">
        <v>0</v>
      </c>
      <c r="V277" s="21">
        <f>SUMPRODUCT('Linear Model'!$B$2:$T$2,'Test Set'!A277:S277)+'Linear Model'!$U$2</f>
        <v>0.63694797958795757</v>
      </c>
      <c r="W277" s="12">
        <f>SUMPRODUCT('Logistic Regression'!B$2:T$2,'Test Set'!A277:S277)+'Logistic Regression'!U$2</f>
        <v>0.98120403923702271</v>
      </c>
      <c r="X277" s="22">
        <f t="shared" si="4"/>
        <v>0.72734705870409855</v>
      </c>
    </row>
    <row r="278" spans="1:24" x14ac:dyDescent="0.3">
      <c r="A278" s="19">
        <v>1</v>
      </c>
      <c r="B278" s="19">
        <v>0</v>
      </c>
      <c r="C278" s="19">
        <v>1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1</v>
      </c>
      <c r="P278" s="19">
        <v>0</v>
      </c>
      <c r="Q278" s="19">
        <v>0</v>
      </c>
      <c r="R278" s="19">
        <v>0</v>
      </c>
      <c r="S278" s="19">
        <v>0</v>
      </c>
      <c r="T278" s="19"/>
      <c r="U278" s="20">
        <v>0</v>
      </c>
      <c r="V278" s="21">
        <f>SUMPRODUCT('Linear Model'!$B$2:$T$2,'Test Set'!A278:S278)+'Linear Model'!$U$2</f>
        <v>0.21162042432227995</v>
      </c>
      <c r="W278" s="12">
        <f>SUMPRODUCT('Logistic Regression'!B$2:T$2,'Test Set'!A278:S278)+'Logistic Regression'!U$2</f>
        <v>-2.3636102935503214</v>
      </c>
      <c r="X278" s="22">
        <f t="shared" si="4"/>
        <v>8.5990016374650133E-2</v>
      </c>
    </row>
    <row r="279" spans="1:24" x14ac:dyDescent="0.3">
      <c r="A279" s="19">
        <v>1</v>
      </c>
      <c r="B279" s="19">
        <v>0</v>
      </c>
      <c r="C279" s="19">
        <v>0</v>
      </c>
      <c r="D279" s="19">
        <v>0</v>
      </c>
      <c r="E279" s="19">
        <v>0</v>
      </c>
      <c r="F279" s="19">
        <v>1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1</v>
      </c>
      <c r="S279" s="19">
        <v>0</v>
      </c>
      <c r="T279" s="19"/>
      <c r="U279" s="20">
        <v>0</v>
      </c>
      <c r="V279" s="21">
        <f>SUMPRODUCT('Linear Model'!$B$2:$T$2,'Test Set'!A279:S279)+'Linear Model'!$U$2</f>
        <v>-0.12820985229595416</v>
      </c>
      <c r="W279" s="12">
        <f>SUMPRODUCT('Logistic Regression'!B$2:T$2,'Test Set'!A279:S279)+'Logistic Regression'!U$2</f>
        <v>-5.1618262031761013</v>
      </c>
      <c r="X279" s="22">
        <f t="shared" si="4"/>
        <v>5.6985639986668422E-3</v>
      </c>
    </row>
    <row r="280" spans="1:24" x14ac:dyDescent="0.3">
      <c r="A280" s="19">
        <v>0</v>
      </c>
      <c r="B280" s="19">
        <v>1</v>
      </c>
      <c r="C280" s="19">
        <v>1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1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/>
      <c r="U280" s="20">
        <v>0</v>
      </c>
      <c r="V280" s="21">
        <f>SUMPRODUCT('Linear Model'!$B$2:$T$2,'Test Set'!A280:S280)+'Linear Model'!$U$2</f>
        <v>0.6724105686386368</v>
      </c>
      <c r="W280" s="12">
        <f>SUMPRODUCT('Logistic Regression'!B$2:T$2,'Test Set'!A280:S280)+'Logistic Regression'!U$2</f>
        <v>1.2737360433583964</v>
      </c>
      <c r="X280" s="22">
        <f t="shared" si="4"/>
        <v>0.78138162608443806</v>
      </c>
    </row>
    <row r="281" spans="1:24" x14ac:dyDescent="0.3">
      <c r="A281" s="19">
        <v>1</v>
      </c>
      <c r="B281" s="19">
        <v>0</v>
      </c>
      <c r="C281" s="19">
        <v>0</v>
      </c>
      <c r="D281" s="19">
        <v>1</v>
      </c>
      <c r="E281" s="19">
        <v>0</v>
      </c>
      <c r="F281" s="19">
        <v>0</v>
      </c>
      <c r="G281" s="19">
        <v>1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1</v>
      </c>
      <c r="P281" s="19">
        <v>0</v>
      </c>
      <c r="Q281" s="19">
        <v>0</v>
      </c>
      <c r="R281" s="19">
        <v>0</v>
      </c>
      <c r="S281" s="19">
        <v>0</v>
      </c>
      <c r="T281" s="19"/>
      <c r="U281" s="20">
        <v>0</v>
      </c>
      <c r="V281" s="21">
        <f>SUMPRODUCT('Linear Model'!$B$2:$T$2,'Test Set'!A281:S281)+'Linear Model'!$U$2</f>
        <v>-1.1899827276307562E-2</v>
      </c>
      <c r="W281" s="12">
        <f>SUMPRODUCT('Logistic Regression'!B$2:T$2,'Test Set'!A281:S281)+'Logistic Regression'!U$2</f>
        <v>-3.9670473860570632</v>
      </c>
      <c r="X281" s="22">
        <f t="shared" si="4"/>
        <v>1.8577581913104581E-2</v>
      </c>
    </row>
    <row r="282" spans="1:24" x14ac:dyDescent="0.3">
      <c r="A282" s="19">
        <v>0</v>
      </c>
      <c r="B282" s="19">
        <v>0</v>
      </c>
      <c r="C282" s="19">
        <v>0</v>
      </c>
      <c r="D282" s="19">
        <v>1</v>
      </c>
      <c r="E282" s="19">
        <v>0</v>
      </c>
      <c r="F282" s="19">
        <v>0</v>
      </c>
      <c r="G282" s="19">
        <v>1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/>
      <c r="U282" s="20">
        <v>0</v>
      </c>
      <c r="V282" s="21">
        <f>SUMPRODUCT('Linear Model'!$B$2:$T$2,'Test Set'!A282:S282)+'Linear Model'!$U$2</f>
        <v>0.17597533476005878</v>
      </c>
      <c r="W282" s="12">
        <f>SUMPRODUCT('Logistic Regression'!B$2:T$2,'Test Set'!A282:S282)+'Logistic Regression'!U$2</f>
        <v>-2.0755889747047962</v>
      </c>
      <c r="X282" s="22">
        <f t="shared" si="4"/>
        <v>0.11149218200998957</v>
      </c>
    </row>
    <row r="283" spans="1:24" x14ac:dyDescent="0.3">
      <c r="A283" s="19">
        <v>1</v>
      </c>
      <c r="B283" s="19">
        <v>0</v>
      </c>
      <c r="C283" s="19">
        <v>1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/>
      <c r="U283" s="20">
        <v>0</v>
      </c>
      <c r="V283" s="21">
        <f>SUMPRODUCT('Linear Model'!$B$2:$T$2,'Test Set'!A283:S283)+'Linear Model'!$U$2</f>
        <v>0.36901676812113277</v>
      </c>
      <c r="W283" s="12">
        <f>SUMPRODUCT('Logistic Regression'!B$2:T$2,'Test Set'!A283:S283)+'Logistic Regression'!U$2</f>
        <v>-0.97441797570276978</v>
      </c>
      <c r="X283" s="22">
        <f t="shared" si="4"/>
        <v>0.27400078231586483</v>
      </c>
    </row>
    <row r="284" spans="1:24" x14ac:dyDescent="0.3">
      <c r="A284" s="19">
        <v>1</v>
      </c>
      <c r="B284" s="19">
        <v>0</v>
      </c>
      <c r="C284" s="19">
        <v>0</v>
      </c>
      <c r="D284" s="19">
        <v>1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1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/>
      <c r="U284" s="20">
        <v>0</v>
      </c>
      <c r="V284" s="21">
        <f>SUMPRODUCT('Linear Model'!$B$2:$T$2,'Test Set'!A284:S284)+'Linear Model'!$U$2</f>
        <v>0.61503668833924363</v>
      </c>
      <c r="W284" s="12">
        <f>SUMPRODUCT('Logistic Regression'!B$2:T$2,'Test Set'!A284:S284)+'Logistic Regression'!U$2</f>
        <v>1.2252514565768833</v>
      </c>
      <c r="X284" s="22">
        <f t="shared" si="4"/>
        <v>0.77298638763152416</v>
      </c>
    </row>
    <row r="285" spans="1:24" x14ac:dyDescent="0.3">
      <c r="A285" s="19">
        <v>1</v>
      </c>
      <c r="B285" s="19">
        <v>0</v>
      </c>
      <c r="C285" s="19">
        <v>1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/>
      <c r="U285" s="20">
        <v>0</v>
      </c>
      <c r="V285" s="21">
        <f>SUMPRODUCT('Linear Model'!$B$2:$T$2,'Test Set'!A285:S285)+'Linear Model'!$U$2</f>
        <v>0.36901676812113277</v>
      </c>
      <c r="W285" s="12">
        <f>SUMPRODUCT('Logistic Regression'!B$2:T$2,'Test Set'!A285:S285)+'Logistic Regression'!U$2</f>
        <v>-0.97441797570276978</v>
      </c>
      <c r="X285" s="22">
        <f t="shared" si="4"/>
        <v>0.27400078231586483</v>
      </c>
    </row>
    <row r="286" spans="1:24" x14ac:dyDescent="0.3">
      <c r="A286" s="19">
        <v>1</v>
      </c>
      <c r="B286" s="19">
        <v>0</v>
      </c>
      <c r="C286" s="19">
        <v>0</v>
      </c>
      <c r="D286" s="19">
        <v>1</v>
      </c>
      <c r="E286" s="19">
        <v>0</v>
      </c>
      <c r="F286" s="19">
        <v>0</v>
      </c>
      <c r="G286" s="19">
        <v>1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1</v>
      </c>
      <c r="S286" s="19">
        <v>0</v>
      </c>
      <c r="T286" s="19"/>
      <c r="U286" s="20">
        <v>0</v>
      </c>
      <c r="V286" s="21">
        <f>SUMPRODUCT('Linear Model'!$B$2:$T$2,'Test Set'!A286:S286)+'Linear Model'!$U$2</f>
        <v>-6.0844597561487634E-2</v>
      </c>
      <c r="W286" s="12">
        <f>SUMPRODUCT('Logistic Regression'!B$2:T$2,'Test Set'!A286:S286)+'Logistic Regression'!U$2</f>
        <v>-4.0052208372572968</v>
      </c>
      <c r="X286" s="22">
        <f t="shared" si="4"/>
        <v>1.7894227531576982E-2</v>
      </c>
    </row>
    <row r="287" spans="1:24" x14ac:dyDescent="0.3">
      <c r="A287" s="19">
        <v>0</v>
      </c>
      <c r="B287" s="19">
        <v>1</v>
      </c>
      <c r="C287" s="19">
        <v>0</v>
      </c>
      <c r="D287" s="19">
        <v>1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1</v>
      </c>
      <c r="S287" s="19">
        <v>1</v>
      </c>
      <c r="T287" s="19"/>
      <c r="U287" s="20">
        <v>0</v>
      </c>
      <c r="V287" s="21">
        <f>SUMPRODUCT('Linear Model'!$B$2:$T$2,'Test Set'!A287:S287)+'Linear Model'!$U$2</f>
        <v>0.48303749261432971</v>
      </c>
      <c r="W287" s="12">
        <f>SUMPRODUCT('Logistic Regression'!B$2:T$2,'Test Set'!A287:S287)+'Logistic Regression'!U$2</f>
        <v>0.28742229197332575</v>
      </c>
      <c r="X287" s="22">
        <f t="shared" si="4"/>
        <v>0.57136495053938652</v>
      </c>
    </row>
    <row r="288" spans="1:24" x14ac:dyDescent="0.3">
      <c r="A288" s="19">
        <v>1</v>
      </c>
      <c r="B288" s="19">
        <v>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/>
      <c r="U288" s="20">
        <v>0</v>
      </c>
      <c r="V288" s="21">
        <f>SUMPRODUCT('Linear Model'!$B$2:$T$2,'Test Set'!A288:S288)+'Linear Model'!$U$2</f>
        <v>0.34402609317934962</v>
      </c>
      <c r="W288" s="12">
        <f>SUMPRODUCT('Logistic Regression'!B$2:T$2,'Test Set'!A288:S288)+'Logistic Regression'!U$2</f>
        <v>-0.98184723266521545</v>
      </c>
      <c r="X288" s="22">
        <f t="shared" si="4"/>
        <v>0.27252540612866183</v>
      </c>
    </row>
    <row r="289" spans="1:24" x14ac:dyDescent="0.3">
      <c r="A289" s="19">
        <v>0</v>
      </c>
      <c r="B289" s="19">
        <v>1</v>
      </c>
      <c r="C289" s="19">
        <v>1</v>
      </c>
      <c r="D289" s="19">
        <v>0</v>
      </c>
      <c r="E289" s="19">
        <v>0</v>
      </c>
      <c r="F289" s="19">
        <v>0</v>
      </c>
      <c r="G289" s="19">
        <v>1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1</v>
      </c>
      <c r="P289" s="19">
        <v>0</v>
      </c>
      <c r="Q289" s="19">
        <v>0</v>
      </c>
      <c r="R289" s="19">
        <v>0</v>
      </c>
      <c r="S289" s="19">
        <v>0</v>
      </c>
      <c r="T289" s="19"/>
      <c r="U289" s="20">
        <v>0</v>
      </c>
      <c r="V289" s="21">
        <f>SUMPRODUCT('Linear Model'!$B$2:$T$2,'Test Set'!A289:S289)+'Linear Model'!$U$2</f>
        <v>4.5474053023085603E-2</v>
      </c>
      <c r="W289" s="12">
        <f>SUMPRODUCT('Logistic Regression'!B$2:T$2,'Test Set'!A289:S289)+'Logistic Regression'!U$2</f>
        <v>-3.9185627992755498</v>
      </c>
      <c r="X289" s="22">
        <f t="shared" si="4"/>
        <v>1.9482520392442422E-2</v>
      </c>
    </row>
    <row r="290" spans="1:24" x14ac:dyDescent="0.3">
      <c r="A290" s="19">
        <v>1</v>
      </c>
      <c r="B290" s="19">
        <v>0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/>
      <c r="U290" s="20">
        <v>0</v>
      </c>
      <c r="V290" s="21">
        <f>SUMPRODUCT('Linear Model'!$B$2:$T$2,'Test Set'!A290:S290)+'Linear Model'!$U$2</f>
        <v>0.34402609317934962</v>
      </c>
      <c r="W290" s="12">
        <f>SUMPRODUCT('Logistic Regression'!B$2:T$2,'Test Set'!A290:S290)+'Logistic Regression'!U$2</f>
        <v>-0.98184723266521545</v>
      </c>
      <c r="X290" s="22">
        <f t="shared" si="4"/>
        <v>0.27252540612866183</v>
      </c>
    </row>
    <row r="291" spans="1:24" x14ac:dyDescent="0.3">
      <c r="A291" s="19">
        <v>0</v>
      </c>
      <c r="B291" s="19">
        <v>0</v>
      </c>
      <c r="C291" s="19">
        <v>0</v>
      </c>
      <c r="D291" s="19">
        <v>1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1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1</v>
      </c>
      <c r="S291" s="19">
        <v>0</v>
      </c>
      <c r="T291" s="19"/>
      <c r="U291" s="20">
        <v>0</v>
      </c>
      <c r="V291" s="21">
        <f>SUMPRODUCT('Linear Model'!$B$2:$T$2,'Test Set'!A291:S291)+'Linear Model'!$U$2</f>
        <v>0.43917439249272427</v>
      </c>
      <c r="W291" s="12">
        <f>SUMPRODUCT('Logistic Regression'!B$2:T$2,'Test Set'!A291:S291)+'Logistic Regression'!U$2</f>
        <v>0.3001517810338134</v>
      </c>
      <c r="X291" s="22">
        <f t="shared" si="4"/>
        <v>0.57447962052762691</v>
      </c>
    </row>
    <row r="292" spans="1:24" x14ac:dyDescent="0.3">
      <c r="A292" s="19">
        <v>0</v>
      </c>
      <c r="B292" s="19">
        <v>0</v>
      </c>
      <c r="C292" s="19">
        <v>1</v>
      </c>
      <c r="D292" s="19">
        <v>0</v>
      </c>
      <c r="E292" s="19">
        <v>0</v>
      </c>
      <c r="F292" s="19">
        <v>0</v>
      </c>
      <c r="G292" s="19">
        <v>1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/>
      <c r="U292" s="20">
        <v>0</v>
      </c>
      <c r="V292" s="21">
        <f>SUMPRODUCT('Linear Model'!$B$2:$T$2,'Test Set'!A292:S292)+'Linear Model'!$U$2</f>
        <v>0.16310806257921515</v>
      </c>
      <c r="W292" s="12">
        <f>SUMPRODUCT('Logistic Regression'!B$2:T$2,'Test Set'!A292:S292)+'Logistic Regression'!U$2</f>
        <v>-2.3639945310921071</v>
      </c>
      <c r="X292" s="22">
        <f t="shared" si="4"/>
        <v>8.5959821746909054E-2</v>
      </c>
    </row>
    <row r="293" spans="1:24" x14ac:dyDescent="0.3">
      <c r="A293" s="19">
        <v>0</v>
      </c>
      <c r="B293" s="19">
        <v>1</v>
      </c>
      <c r="C293" s="19">
        <v>1</v>
      </c>
      <c r="D293" s="19">
        <v>0</v>
      </c>
      <c r="E293" s="19">
        <v>0</v>
      </c>
      <c r="F293" s="19">
        <v>0</v>
      </c>
      <c r="G293" s="19">
        <v>1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1</v>
      </c>
      <c r="S293" s="19">
        <v>1</v>
      </c>
      <c r="T293" s="19"/>
      <c r="U293" s="20">
        <v>0</v>
      </c>
      <c r="V293" s="21">
        <f>SUMPRODUCT('Linear Model'!$B$2:$T$2,'Test Set'!A293:S293)+'Linear Model'!$U$2</f>
        <v>0.23378269665405493</v>
      </c>
      <c r="W293" s="12">
        <f>SUMPRODUCT('Logistic Regression'!B$2:T$2,'Test Set'!A293:S293)+'Logistic Regression'!U$2</f>
        <v>-1.8928259133080376</v>
      </c>
      <c r="X293" s="22">
        <f t="shared" si="4"/>
        <v>0.13092259624442867</v>
      </c>
    </row>
    <row r="294" spans="1:24" x14ac:dyDescent="0.3">
      <c r="A294" s="19">
        <v>1</v>
      </c>
      <c r="B294" s="19">
        <v>0</v>
      </c>
      <c r="C294" s="19">
        <v>1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1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/>
      <c r="U294" s="20">
        <v>0</v>
      </c>
      <c r="V294" s="21">
        <f>SUMPRODUCT('Linear Model'!$B$2:$T$2,'Test Set'!A294:S294)+'Linear Model'!$U$2</f>
        <v>0.6607346000135359</v>
      </c>
      <c r="W294" s="12">
        <f>SUMPRODUCT('Logistic Regression'!B$2:T$2,'Test Set'!A294:S294)+'Logistic Regression'!U$2</f>
        <v>1.5531487704314599</v>
      </c>
      <c r="X294" s="22">
        <f t="shared" si="4"/>
        <v>0.8253680469331961</v>
      </c>
    </row>
    <row r="295" spans="1:24" x14ac:dyDescent="0.3">
      <c r="A295" s="19">
        <v>0</v>
      </c>
      <c r="B295" s="19">
        <v>0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/>
      <c r="U295" s="20">
        <v>0</v>
      </c>
      <c r="V295" s="21">
        <f>SUMPRODUCT('Linear Model'!$B$2:$T$2,'Test Set'!A295:S295)+'Linear Model'!$U$2</f>
        <v>0.37450491141686315</v>
      </c>
      <c r="W295" s="12">
        <f>SUMPRODUCT('Logistic Regression'!B$2:T$2,'Test Set'!A295:S295)+'Logistic Regression'!U$2</f>
        <v>-0.47958113916049988</v>
      </c>
      <c r="X295" s="22">
        <f t="shared" si="4"/>
        <v>0.38235103799547093</v>
      </c>
    </row>
    <row r="296" spans="1:24" x14ac:dyDescent="0.3">
      <c r="A296" s="19">
        <v>0</v>
      </c>
      <c r="B296" s="19">
        <v>0</v>
      </c>
      <c r="C296" s="19">
        <v>0</v>
      </c>
      <c r="D296" s="19">
        <v>1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/>
      <c r="U296" s="20">
        <v>0</v>
      </c>
      <c r="V296" s="21">
        <f>SUMPRODUCT('Linear Model'!$B$2:$T$2,'Test Set'!A296:S296)+'Linear Model'!$U$2</f>
        <v>0.4123628585394899</v>
      </c>
      <c r="W296" s="12">
        <f>SUMPRODUCT('Logistic Regression'!B$2:T$2,'Test Set'!A296:S296)+'Logistic Regression'!U$2</f>
        <v>-0.1837463258107434</v>
      </c>
      <c r="X296" s="22">
        <f t="shared" si="4"/>
        <v>0.45419222896432404</v>
      </c>
    </row>
    <row r="297" spans="1:24" x14ac:dyDescent="0.3">
      <c r="A297" s="19">
        <v>1</v>
      </c>
      <c r="B297" s="19">
        <v>0</v>
      </c>
      <c r="C297" s="19">
        <v>0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/>
      <c r="U297" s="20">
        <v>0</v>
      </c>
      <c r="V297" s="21">
        <f>SUMPRODUCT('Linear Model'!$B$2:$T$2,'Test Set'!A297:S297)+'Linear Model'!$U$2</f>
        <v>0.34402609317934962</v>
      </c>
      <c r="W297" s="12">
        <f>SUMPRODUCT('Logistic Regression'!B$2:T$2,'Test Set'!A297:S297)+'Logistic Regression'!U$2</f>
        <v>-0.98184723266521545</v>
      </c>
      <c r="X297" s="22">
        <f t="shared" si="4"/>
        <v>0.27252540612866183</v>
      </c>
    </row>
    <row r="298" spans="1:24" x14ac:dyDescent="0.3">
      <c r="A298" s="19">
        <v>1</v>
      </c>
      <c r="B298" s="19">
        <v>0</v>
      </c>
      <c r="C298" s="19">
        <v>0</v>
      </c>
      <c r="D298" s="19">
        <v>1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/>
      <c r="U298" s="20">
        <v>0</v>
      </c>
      <c r="V298" s="21">
        <f>SUMPRODUCT('Linear Model'!$B$2:$T$2,'Test Set'!A298:S298)+'Linear Model'!$U$2</f>
        <v>0.38188404030197637</v>
      </c>
      <c r="W298" s="12">
        <f>SUMPRODUCT('Logistic Regression'!B$2:T$2,'Test Set'!A298:S298)+'Logistic Regression'!U$2</f>
        <v>-0.68601241931545909</v>
      </c>
      <c r="X298" s="22">
        <f t="shared" si="4"/>
        <v>0.33492071669854434</v>
      </c>
    </row>
    <row r="299" spans="1:24" x14ac:dyDescent="0.3">
      <c r="A299" s="19">
        <v>0</v>
      </c>
      <c r="B299" s="19">
        <v>1</v>
      </c>
      <c r="C299" s="19">
        <v>0</v>
      </c>
      <c r="D299" s="19">
        <v>1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/>
      <c r="U299" s="20">
        <v>0</v>
      </c>
      <c r="V299" s="21">
        <f>SUMPRODUCT('Linear Model'!$B$2:$T$2,'Test Set'!A299:S299)+'Linear Model'!$U$2</f>
        <v>0.45212519278221314</v>
      </c>
      <c r="W299" s="12">
        <f>SUMPRODUCT('Logistic Regression'!B$2:T$2,'Test Set'!A299:S299)+'Logistic Regression'!U$2</f>
        <v>-0.34912227614663494</v>
      </c>
      <c r="X299" s="22">
        <f t="shared" si="4"/>
        <v>0.41359528300010162</v>
      </c>
    </row>
    <row r="300" spans="1:24" x14ac:dyDescent="0.3">
      <c r="A300" s="19">
        <v>0</v>
      </c>
      <c r="B300" s="19">
        <v>1</v>
      </c>
      <c r="C300" s="19">
        <v>0</v>
      </c>
      <c r="D300" s="19">
        <v>0</v>
      </c>
      <c r="E300" s="19">
        <v>0</v>
      </c>
      <c r="F300" s="19">
        <v>0</v>
      </c>
      <c r="G300" s="19">
        <v>1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/>
      <c r="U300" s="20">
        <v>0</v>
      </c>
      <c r="V300" s="21">
        <f>SUMPRODUCT('Linear Model'!$B$2:$T$2,'Test Set'!A300:S300)+'Linear Model'!$U$2</f>
        <v>0.17787972188015522</v>
      </c>
      <c r="W300" s="12">
        <f>SUMPRODUCT('Logistic Regression'!B$2:T$2,'Test Set'!A300:S300)+'Logistic Regression'!U$2</f>
        <v>-2.5367997383904441</v>
      </c>
      <c r="X300" s="22">
        <f t="shared" si="4"/>
        <v>7.3318311268114542E-2</v>
      </c>
    </row>
    <row r="301" spans="1:24" x14ac:dyDescent="0.3">
      <c r="A301" s="19">
        <v>0</v>
      </c>
      <c r="B301" s="19">
        <v>1</v>
      </c>
      <c r="C301" s="19">
        <v>0</v>
      </c>
      <c r="D301" s="19">
        <v>1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1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/>
      <c r="U301" s="20">
        <v>0</v>
      </c>
      <c r="V301" s="21">
        <f>SUMPRODUCT('Linear Model'!$B$2:$T$2,'Test Set'!A301:S301)+'Linear Model'!$U$2</f>
        <v>0.61820890220079772</v>
      </c>
      <c r="W301" s="12">
        <f>SUMPRODUCT('Logistic Regression'!B$2:T$2,'Test Set'!A301:S301)+'Logistic Regression'!U$2</f>
        <v>1.0979804895704934</v>
      </c>
      <c r="X301" s="22">
        <f t="shared" si="4"/>
        <v>0.74988151895908439</v>
      </c>
    </row>
    <row r="302" spans="1:24" x14ac:dyDescent="0.3">
      <c r="A302" s="19">
        <v>0</v>
      </c>
      <c r="B302" s="19">
        <v>1</v>
      </c>
      <c r="C302" s="19">
        <v>1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/>
      <c r="U302" s="20">
        <v>0</v>
      </c>
      <c r="V302" s="21">
        <f>SUMPRODUCT('Linear Model'!$B$2:$T$2,'Test Set'!A302:S302)+'Linear Model'!$U$2</f>
        <v>0.43925792060136953</v>
      </c>
      <c r="W302" s="12">
        <f>SUMPRODUCT('Logistic Regression'!B$2:T$2,'Test Set'!A302:S302)+'Logistic Regression'!U$2</f>
        <v>-0.63752783253394574</v>
      </c>
      <c r="X302" s="22">
        <f t="shared" si="4"/>
        <v>0.34580558982224191</v>
      </c>
    </row>
    <row r="303" spans="1:24" x14ac:dyDescent="0.3">
      <c r="A303" s="19">
        <v>1</v>
      </c>
      <c r="B303" s="19">
        <v>0</v>
      </c>
      <c r="C303" s="19">
        <v>0</v>
      </c>
      <c r="D303" s="19">
        <v>1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/>
      <c r="U303" s="20">
        <v>0</v>
      </c>
      <c r="V303" s="21">
        <f>SUMPRODUCT('Linear Model'!$B$2:$T$2,'Test Set'!A303:S303)+'Linear Model'!$U$2</f>
        <v>0.38188404030197637</v>
      </c>
      <c r="W303" s="12">
        <f>SUMPRODUCT('Logistic Regression'!B$2:T$2,'Test Set'!A303:S303)+'Logistic Regression'!U$2</f>
        <v>-0.68601241931545909</v>
      </c>
      <c r="X303" s="22">
        <f t="shared" si="4"/>
        <v>0.33492071669854434</v>
      </c>
    </row>
    <row r="304" spans="1:24" x14ac:dyDescent="0.3">
      <c r="A304" s="19">
        <v>0</v>
      </c>
      <c r="B304" s="19">
        <v>0</v>
      </c>
      <c r="C304" s="19">
        <v>0</v>
      </c>
      <c r="D304" s="19">
        <v>1</v>
      </c>
      <c r="E304" s="19">
        <v>0</v>
      </c>
      <c r="F304" s="19">
        <v>1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1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/>
      <c r="U304" s="20">
        <v>0</v>
      </c>
      <c r="V304" s="21">
        <f>SUMPRODUCT('Linear Model'!$B$2:$T$2,'Test Set'!A304:S304)+'Linear Model'!$U$2</f>
        <v>0.31255173656680352</v>
      </c>
      <c r="W304" s="12">
        <f>SUMPRODUCT('Logistic Regression'!B$2:T$2,'Test Set'!A304:S304)+'Logistic Regression'!U$2</f>
        <v>-1.489256761556716</v>
      </c>
      <c r="X304" s="22">
        <f t="shared" si="4"/>
        <v>0.18403330964898931</v>
      </c>
    </row>
    <row r="305" spans="1:24" x14ac:dyDescent="0.3">
      <c r="A305" s="19">
        <v>0</v>
      </c>
      <c r="B305" s="19">
        <v>1</v>
      </c>
      <c r="C305" s="19">
        <v>1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/>
      <c r="U305" s="20">
        <v>0</v>
      </c>
      <c r="V305" s="21">
        <f>SUMPRODUCT('Linear Model'!$B$2:$T$2,'Test Set'!A305:S305)+'Linear Model'!$U$2</f>
        <v>0.43925792060136953</v>
      </c>
      <c r="W305" s="12">
        <f>SUMPRODUCT('Logistic Regression'!B$2:T$2,'Test Set'!A305:S305)+'Logistic Regression'!U$2</f>
        <v>-0.63752783253394574</v>
      </c>
      <c r="X305" s="22">
        <f t="shared" si="4"/>
        <v>0.34580558982224191</v>
      </c>
    </row>
    <row r="306" spans="1:24" x14ac:dyDescent="0.3">
      <c r="A306" s="19">
        <v>0</v>
      </c>
      <c r="B306" s="19">
        <v>1</v>
      </c>
      <c r="C306" s="19">
        <v>0</v>
      </c>
      <c r="D306" s="19">
        <v>1</v>
      </c>
      <c r="E306" s="19">
        <v>0</v>
      </c>
      <c r="F306" s="19">
        <v>0</v>
      </c>
      <c r="G306" s="19">
        <v>1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/>
      <c r="U306" s="20">
        <v>0</v>
      </c>
      <c r="V306" s="21">
        <f>SUMPRODUCT('Linear Model'!$B$2:$T$2,'Test Set'!A306:S306)+'Linear Model'!$U$2</f>
        <v>0.21573766900278199</v>
      </c>
      <c r="W306" s="12">
        <f>SUMPRODUCT('Logistic Regression'!B$2:T$2,'Test Set'!A306:S306)+'Logistic Regression'!U$2</f>
        <v>-2.2409649250406876</v>
      </c>
      <c r="X306" s="22">
        <f t="shared" si="4"/>
        <v>9.6131666337838789E-2</v>
      </c>
    </row>
    <row r="307" spans="1:24" x14ac:dyDescent="0.3">
      <c r="A307" s="19">
        <v>1</v>
      </c>
      <c r="B307" s="19">
        <v>0</v>
      </c>
      <c r="C307" s="19">
        <v>1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/>
      <c r="U307" s="20">
        <v>0</v>
      </c>
      <c r="V307" s="21">
        <f>SUMPRODUCT('Linear Model'!$B$2:$T$2,'Test Set'!A307:S307)+'Linear Model'!$U$2</f>
        <v>0.36901676812113277</v>
      </c>
      <c r="W307" s="12">
        <f>SUMPRODUCT('Logistic Regression'!B$2:T$2,'Test Set'!A307:S307)+'Logistic Regression'!U$2</f>
        <v>-0.97441797570276978</v>
      </c>
      <c r="X307" s="22">
        <f t="shared" si="4"/>
        <v>0.27400078231586483</v>
      </c>
    </row>
    <row r="308" spans="1:24" x14ac:dyDescent="0.3">
      <c r="A308" s="19">
        <v>0</v>
      </c>
      <c r="B308" s="19">
        <v>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/>
      <c r="U308" s="20">
        <v>0</v>
      </c>
      <c r="V308" s="21">
        <f>SUMPRODUCT('Linear Model'!$B$2:$T$2,'Test Set'!A308:S308)+'Linear Model'!$U$2</f>
        <v>0.37450491141686315</v>
      </c>
      <c r="W308" s="12">
        <f>SUMPRODUCT('Logistic Regression'!B$2:T$2,'Test Set'!A308:S308)+'Logistic Regression'!U$2</f>
        <v>-0.47958113916049988</v>
      </c>
      <c r="X308" s="22">
        <f t="shared" si="4"/>
        <v>0.38235103799547093</v>
      </c>
    </row>
    <row r="309" spans="1:24" x14ac:dyDescent="0.3">
      <c r="A309" s="19">
        <v>1</v>
      </c>
      <c r="B309" s="19">
        <v>0</v>
      </c>
      <c r="C309" s="19">
        <v>1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1</v>
      </c>
      <c r="R309" s="19">
        <v>1</v>
      </c>
      <c r="S309" s="19">
        <v>0</v>
      </c>
      <c r="T309" s="19"/>
      <c r="U309" s="20">
        <v>0</v>
      </c>
      <c r="V309" s="21">
        <f>SUMPRODUCT('Linear Model'!$B$2:$T$2,'Test Set'!A309:S309)+'Linear Model'!$U$2</f>
        <v>0.35074979538662809</v>
      </c>
      <c r="W309" s="12">
        <f>SUMPRODUCT('Logistic Regression'!B$2:T$2,'Test Set'!A309:S309)+'Logistic Regression'!U$2</f>
        <v>-1.1208797491309574</v>
      </c>
      <c r="X309" s="22">
        <f t="shared" si="4"/>
        <v>0.24584813558593696</v>
      </c>
    </row>
    <row r="310" spans="1:24" x14ac:dyDescent="0.3">
      <c r="A310" s="19">
        <v>0</v>
      </c>
      <c r="B310" s="19">
        <v>0</v>
      </c>
      <c r="C310" s="19">
        <v>1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/>
      <c r="U310" s="20">
        <v>0</v>
      </c>
      <c r="V310" s="21">
        <f>SUMPRODUCT('Linear Model'!$B$2:$T$2,'Test Set'!A310:S310)+'Linear Model'!$U$2</f>
        <v>0.39949558635864629</v>
      </c>
      <c r="W310" s="12">
        <f>SUMPRODUCT('Logistic Regression'!B$2:T$2,'Test Set'!A310:S310)+'Logistic Regression'!U$2</f>
        <v>-0.47215188219805421</v>
      </c>
      <c r="X310" s="22">
        <f t="shared" si="4"/>
        <v>0.38410704857761513</v>
      </c>
    </row>
    <row r="311" spans="1:24" x14ac:dyDescent="0.3">
      <c r="A311" s="19">
        <v>0</v>
      </c>
      <c r="B311" s="19">
        <v>1</v>
      </c>
      <c r="C311" s="19">
        <v>1</v>
      </c>
      <c r="D311" s="19">
        <v>0</v>
      </c>
      <c r="E311" s="19">
        <v>0</v>
      </c>
      <c r="F311" s="19">
        <v>0</v>
      </c>
      <c r="G311" s="19">
        <v>1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/>
      <c r="U311" s="20">
        <v>0</v>
      </c>
      <c r="V311" s="21">
        <f>SUMPRODUCT('Linear Model'!$B$2:$T$2,'Test Set'!A311:S311)+'Linear Model'!$U$2</f>
        <v>0.20287039682193839</v>
      </c>
      <c r="W311" s="12">
        <f>SUMPRODUCT('Logistic Regression'!B$2:T$2,'Test Set'!A311:S311)+'Logistic Regression'!U$2</f>
        <v>-2.5293704814279985</v>
      </c>
      <c r="X311" s="22">
        <f t="shared" si="4"/>
        <v>7.3824678133743604E-2</v>
      </c>
    </row>
    <row r="312" spans="1:24" x14ac:dyDescent="0.3">
      <c r="A312" s="19">
        <v>1</v>
      </c>
      <c r="B312" s="19">
        <v>0</v>
      </c>
      <c r="C312" s="19">
        <v>1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1</v>
      </c>
      <c r="R312" s="19">
        <v>0</v>
      </c>
      <c r="S312" s="19">
        <v>0</v>
      </c>
      <c r="T312" s="19"/>
      <c r="U312" s="20">
        <v>0</v>
      </c>
      <c r="V312" s="21">
        <f>SUMPRODUCT('Linear Model'!$B$2:$T$2,'Test Set'!A312:S312)+'Linear Model'!$U$2</f>
        <v>0.55709090947066098</v>
      </c>
      <c r="W312" s="12">
        <f>SUMPRODUCT('Logistic Regression'!B$2:T$2,'Test Set'!A312:S312)+'Logistic Regression'!U$2</f>
        <v>0.30648601991682795</v>
      </c>
      <c r="X312" s="22">
        <f t="shared" si="4"/>
        <v>0.57602730754085851</v>
      </c>
    </row>
    <row r="313" spans="1:24" x14ac:dyDescent="0.3">
      <c r="A313" s="19">
        <v>0</v>
      </c>
      <c r="B313" s="19">
        <v>0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1</v>
      </c>
      <c r="P313" s="19">
        <v>0</v>
      </c>
      <c r="Q313" s="19">
        <v>0</v>
      </c>
      <c r="R313" s="19">
        <v>0</v>
      </c>
      <c r="S313" s="19">
        <v>0</v>
      </c>
      <c r="T313" s="19"/>
      <c r="U313" s="20">
        <v>0</v>
      </c>
      <c r="V313" s="21">
        <f>SUMPRODUCT('Linear Model'!$B$2:$T$2,'Test Set'!A313:S313)+'Linear Model'!$U$2</f>
        <v>0.21710856761801034</v>
      </c>
      <c r="W313" s="12">
        <f>SUMPRODUCT('Logistic Regression'!B$2:T$2,'Test Set'!A313:S313)+'Logistic Regression'!U$2</f>
        <v>-1.8687734570080512</v>
      </c>
      <c r="X313" s="22">
        <f t="shared" si="4"/>
        <v>0.13368370757674591</v>
      </c>
    </row>
    <row r="314" spans="1:24" x14ac:dyDescent="0.3">
      <c r="A314" s="19">
        <v>1</v>
      </c>
      <c r="B314" s="19">
        <v>0</v>
      </c>
      <c r="C314" s="19">
        <v>1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/>
      <c r="U314" s="20">
        <v>0</v>
      </c>
      <c r="V314" s="21">
        <f>SUMPRODUCT('Linear Model'!$B$2:$T$2,'Test Set'!A314:S314)+'Linear Model'!$U$2</f>
        <v>0.36901676812113277</v>
      </c>
      <c r="W314" s="12">
        <f>SUMPRODUCT('Logistic Regression'!B$2:T$2,'Test Set'!A314:S314)+'Logistic Regression'!U$2</f>
        <v>-0.97441797570276978</v>
      </c>
      <c r="X314" s="22">
        <f t="shared" si="4"/>
        <v>0.27400078231586483</v>
      </c>
    </row>
    <row r="315" spans="1:24" x14ac:dyDescent="0.3">
      <c r="A315" s="19">
        <v>0</v>
      </c>
      <c r="B315" s="19">
        <v>0</v>
      </c>
      <c r="C315" s="19">
        <v>1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/>
      <c r="U315" s="20">
        <v>0</v>
      </c>
      <c r="V315" s="21">
        <f>SUMPRODUCT('Linear Model'!$B$2:$T$2,'Test Set'!A315:S315)+'Linear Model'!$U$2</f>
        <v>0.39949558635864629</v>
      </c>
      <c r="W315" s="12">
        <f>SUMPRODUCT('Logistic Regression'!B$2:T$2,'Test Set'!A315:S315)+'Logistic Regression'!U$2</f>
        <v>-0.47215188219805421</v>
      </c>
      <c r="X315" s="22">
        <f t="shared" si="4"/>
        <v>0.38410704857761513</v>
      </c>
    </row>
    <row r="316" spans="1:24" x14ac:dyDescent="0.3">
      <c r="A316" s="19">
        <v>1</v>
      </c>
      <c r="B316" s="19">
        <v>0</v>
      </c>
      <c r="C316" s="19">
        <v>0</v>
      </c>
      <c r="D316" s="19">
        <v>0</v>
      </c>
      <c r="E316" s="19">
        <v>0</v>
      </c>
      <c r="F316" s="19">
        <v>1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/>
      <c r="U316" s="20">
        <v>0</v>
      </c>
      <c r="V316" s="21">
        <f>SUMPRODUCT('Linear Model'!$B$2:$T$2,'Test Set'!A316:S316)+'Linear Model'!$U$2</f>
        <v>7.8131261788078665E-2</v>
      </c>
      <c r="W316" s="12">
        <f>SUMPRODUCT('Logistic Regression'!B$2:T$2,'Test Set'!A316:S316)+'Logistic Regression'!U$2</f>
        <v>-3.7344604341283167</v>
      </c>
      <c r="X316" s="22">
        <f t="shared" si="4"/>
        <v>2.3328822147773539E-2</v>
      </c>
    </row>
    <row r="317" spans="1:24" x14ac:dyDescent="0.3">
      <c r="A317" s="19">
        <v>0</v>
      </c>
      <c r="B317" s="19">
        <v>0</v>
      </c>
      <c r="C317" s="19">
        <v>0</v>
      </c>
      <c r="D317" s="19">
        <v>0</v>
      </c>
      <c r="E317" s="19">
        <v>0</v>
      </c>
      <c r="F317" s="19">
        <v>1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1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/>
      <c r="U317" s="20">
        <v>0</v>
      </c>
      <c r="V317" s="21">
        <f>SUMPRODUCT('Linear Model'!$B$2:$T$2,'Test Set'!A317:S317)+'Linear Model'!$U$2</f>
        <v>0.27469378944417677</v>
      </c>
      <c r="W317" s="12">
        <f>SUMPRODUCT('Logistic Regression'!B$2:T$2,'Test Set'!A317:S317)+'Logistic Regression'!U$2</f>
        <v>-1.7850915749064726</v>
      </c>
      <c r="X317" s="22">
        <f t="shared" si="4"/>
        <v>0.14367556566510623</v>
      </c>
    </row>
    <row r="318" spans="1:24" x14ac:dyDescent="0.3">
      <c r="A318" s="19">
        <v>0</v>
      </c>
      <c r="B318" s="19">
        <v>0</v>
      </c>
      <c r="C318" s="19">
        <v>1</v>
      </c>
      <c r="D318" s="19">
        <v>0</v>
      </c>
      <c r="E318" s="19">
        <v>1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/>
      <c r="U318" s="20">
        <v>0</v>
      </c>
      <c r="V318" s="21">
        <f>SUMPRODUCT('Linear Model'!$B$2:$T$2,'Test Set'!A318:S318)+'Linear Model'!$U$2</f>
        <v>0.61594950110042335</v>
      </c>
      <c r="W318" s="12">
        <f>SUMPRODUCT('Logistic Regression'!B$2:T$2,'Test Set'!A318:S318)+'Logistic Regression'!U$2</f>
        <v>2.3221836856505904</v>
      </c>
      <c r="X318" s="22">
        <f t="shared" si="4"/>
        <v>0.91069769349703289</v>
      </c>
    </row>
    <row r="319" spans="1:24" x14ac:dyDescent="0.3">
      <c r="A319" s="19">
        <v>1</v>
      </c>
      <c r="B319" s="19">
        <v>0</v>
      </c>
      <c r="C319" s="19">
        <v>1</v>
      </c>
      <c r="D319" s="19">
        <v>0</v>
      </c>
      <c r="E319" s="19">
        <v>0</v>
      </c>
      <c r="F319" s="19">
        <v>1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1</v>
      </c>
      <c r="R319" s="19">
        <v>0</v>
      </c>
      <c r="S319" s="19">
        <v>0</v>
      </c>
      <c r="T319" s="19"/>
      <c r="U319" s="20">
        <v>0</v>
      </c>
      <c r="V319" s="21">
        <f>SUMPRODUCT('Linear Model'!$B$2:$T$2,'Test Set'!A319:S319)+'Linear Model'!$U$2</f>
        <v>0.29119607807939002</v>
      </c>
      <c r="W319" s="12">
        <f>SUMPRODUCT('Logistic Regression'!B$2:T$2,'Test Set'!A319:S319)+'Logistic Regression'!U$2</f>
        <v>-2.4461271815462733</v>
      </c>
      <c r="X319" s="22">
        <f t="shared" si="4"/>
        <v>7.9722222588615083E-2</v>
      </c>
    </row>
    <row r="320" spans="1:24" x14ac:dyDescent="0.3">
      <c r="A320" s="19">
        <v>1</v>
      </c>
      <c r="B320" s="19">
        <v>0</v>
      </c>
      <c r="C320" s="19">
        <v>1</v>
      </c>
      <c r="D320" s="19">
        <v>0</v>
      </c>
      <c r="E320" s="19">
        <v>0</v>
      </c>
      <c r="F320" s="19">
        <v>1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1</v>
      </c>
      <c r="P320" s="19">
        <v>0</v>
      </c>
      <c r="Q320" s="19">
        <v>0</v>
      </c>
      <c r="R320" s="19">
        <v>0</v>
      </c>
      <c r="S320" s="19">
        <v>0</v>
      </c>
      <c r="T320" s="19"/>
      <c r="U320" s="20">
        <v>0</v>
      </c>
      <c r="V320" s="21">
        <f>SUMPRODUCT('Linear Model'!$B$2:$T$2,'Test Set'!A320:S320)+'Linear Model'!$U$2</f>
        <v>-5.4274407068991004E-2</v>
      </c>
      <c r="W320" s="12">
        <f>SUMPRODUCT('Logistic Regression'!B$2:T$2,'Test Set'!A320:S320)+'Logistic Regression'!U$2</f>
        <v>-5.116223495013422</v>
      </c>
      <c r="X320" s="22">
        <f t="shared" si="4"/>
        <v>5.9628649989715574E-3</v>
      </c>
    </row>
    <row r="321" spans="1:24" x14ac:dyDescent="0.3">
      <c r="A321" s="19">
        <v>1</v>
      </c>
      <c r="B321" s="19">
        <v>0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1</v>
      </c>
      <c r="R321" s="19">
        <v>0</v>
      </c>
      <c r="S321" s="19">
        <v>0</v>
      </c>
      <c r="T321" s="19"/>
      <c r="U321" s="20">
        <v>0</v>
      </c>
      <c r="V321" s="21">
        <f>SUMPRODUCT('Linear Model'!$B$2:$T$2,'Test Set'!A321:S321)+'Linear Model'!$U$2</f>
        <v>0.53210023452887789</v>
      </c>
      <c r="W321" s="12">
        <f>SUMPRODUCT('Logistic Regression'!B$2:T$2,'Test Set'!A321:S321)+'Logistic Regression'!U$2</f>
        <v>0.29905676295438227</v>
      </c>
      <c r="X321" s="22">
        <f t="shared" si="4"/>
        <v>0.57421191850115239</v>
      </c>
    </row>
    <row r="322" spans="1:24" x14ac:dyDescent="0.3">
      <c r="A322" s="19">
        <v>0</v>
      </c>
      <c r="B322" s="19">
        <v>0</v>
      </c>
      <c r="C322" s="19">
        <v>1</v>
      </c>
      <c r="D322" s="19">
        <v>0</v>
      </c>
      <c r="E322" s="19">
        <v>0</v>
      </c>
      <c r="F322" s="19">
        <v>0</v>
      </c>
      <c r="G322" s="19">
        <v>1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1</v>
      </c>
      <c r="P322" s="19">
        <v>0</v>
      </c>
      <c r="Q322" s="19">
        <v>0</v>
      </c>
      <c r="R322" s="19">
        <v>0</v>
      </c>
      <c r="S322" s="19">
        <v>0</v>
      </c>
      <c r="T322" s="19"/>
      <c r="U322" s="20">
        <v>0</v>
      </c>
      <c r="V322" s="21">
        <f>SUMPRODUCT('Linear Model'!$B$2:$T$2,'Test Set'!A322:S322)+'Linear Model'!$U$2</f>
        <v>5.7117187803623626E-3</v>
      </c>
      <c r="W322" s="12">
        <f>SUMPRODUCT('Logistic Regression'!B$2:T$2,'Test Set'!A322:S322)+'Logistic Regression'!U$2</f>
        <v>-3.7531868489396585</v>
      </c>
      <c r="X322" s="22">
        <f t="shared" si="4"/>
        <v>2.2905935685052694E-2</v>
      </c>
    </row>
    <row r="323" spans="1:24" x14ac:dyDescent="0.3">
      <c r="A323" s="19">
        <v>1</v>
      </c>
      <c r="B323" s="19">
        <v>0</v>
      </c>
      <c r="C323" s="19">
        <v>1</v>
      </c>
      <c r="D323" s="19">
        <v>0</v>
      </c>
      <c r="E323" s="19">
        <v>0</v>
      </c>
      <c r="F323" s="19">
        <v>1</v>
      </c>
      <c r="G323" s="19">
        <v>1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/>
      <c r="U323" s="20">
        <v>0</v>
      </c>
      <c r="V323" s="21">
        <f>SUMPRODUCT('Linear Model'!$B$2:$T$2,'Test Set'!A323:S323)+'Linear Model'!$U$2</f>
        <v>-0.13326558704956937</v>
      </c>
      <c r="W323" s="12">
        <f>SUMPRODUCT('Logistic Regression'!B$2:T$2,'Test Set'!A323:S323)+'Logistic Regression'!U$2</f>
        <v>-5.6188738260599234</v>
      </c>
      <c r="X323" s="22">
        <f t="shared" ref="X323:X386" si="5">EXP(W323)/(1+EXP(W323))</f>
        <v>3.6156053457962549E-3</v>
      </c>
    </row>
    <row r="324" spans="1:24" x14ac:dyDescent="0.3">
      <c r="A324" s="19">
        <v>1</v>
      </c>
      <c r="B324" s="19">
        <v>0</v>
      </c>
      <c r="C324" s="19">
        <v>1</v>
      </c>
      <c r="D324" s="19">
        <v>0</v>
      </c>
      <c r="E324" s="19">
        <v>0</v>
      </c>
      <c r="F324" s="19">
        <v>1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/>
      <c r="U324" s="20">
        <v>0</v>
      </c>
      <c r="V324" s="21">
        <f>SUMPRODUCT('Linear Model'!$B$2:$T$2,'Test Set'!A324:S324)+'Linear Model'!$U$2</f>
        <v>0.10312193672986181</v>
      </c>
      <c r="W324" s="12">
        <f>SUMPRODUCT('Logistic Regression'!B$2:T$2,'Test Set'!A324:S324)+'Logistic Regression'!U$2</f>
        <v>-3.7270311771658711</v>
      </c>
      <c r="X324" s="22">
        <f t="shared" si="5"/>
        <v>2.3498695501661893E-2</v>
      </c>
    </row>
    <row r="325" spans="1:24" x14ac:dyDescent="0.3">
      <c r="A325" s="19">
        <v>0</v>
      </c>
      <c r="B325" s="19">
        <v>1</v>
      </c>
      <c r="C325" s="19">
        <v>1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/>
      <c r="U325" s="20">
        <v>0</v>
      </c>
      <c r="V325" s="21">
        <f>SUMPRODUCT('Linear Model'!$B$2:$T$2,'Test Set'!A325:S325)+'Linear Model'!$U$2</f>
        <v>0.43925792060136953</v>
      </c>
      <c r="W325" s="12">
        <f>SUMPRODUCT('Logistic Regression'!B$2:T$2,'Test Set'!A325:S325)+'Logistic Regression'!U$2</f>
        <v>-0.63752783253394574</v>
      </c>
      <c r="X325" s="22">
        <f t="shared" si="5"/>
        <v>0.34580558982224191</v>
      </c>
    </row>
    <row r="326" spans="1:24" x14ac:dyDescent="0.3">
      <c r="A326" s="19">
        <v>0</v>
      </c>
      <c r="B326" s="19">
        <v>1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1</v>
      </c>
      <c r="P326" s="19">
        <v>0</v>
      </c>
      <c r="Q326" s="19">
        <v>0</v>
      </c>
      <c r="R326" s="19">
        <v>0</v>
      </c>
      <c r="S326" s="19">
        <v>0</v>
      </c>
      <c r="T326" s="19"/>
      <c r="U326" s="20">
        <v>0</v>
      </c>
      <c r="V326" s="21">
        <f>SUMPRODUCT('Linear Model'!$B$2:$T$2,'Test Set'!A326:S326)+'Linear Model'!$U$2</f>
        <v>0.25687090186073358</v>
      </c>
      <c r="W326" s="12">
        <f>SUMPRODUCT('Logistic Regression'!B$2:T$2,'Test Set'!A326:S326)+'Logistic Regression'!U$2</f>
        <v>-2.0341494073439428</v>
      </c>
      <c r="X326" s="22">
        <f t="shared" si="5"/>
        <v>0.11566381970265355</v>
      </c>
    </row>
    <row r="327" spans="1:24" x14ac:dyDescent="0.3">
      <c r="A327" s="19">
        <v>1</v>
      </c>
      <c r="B327" s="19">
        <v>0</v>
      </c>
      <c r="C327" s="19">
        <v>0</v>
      </c>
      <c r="D327" s="19">
        <v>0</v>
      </c>
      <c r="E327" s="19">
        <v>0</v>
      </c>
      <c r="F327" s="19">
        <v>1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/>
      <c r="U327" s="20">
        <v>0</v>
      </c>
      <c r="V327" s="21">
        <f>SUMPRODUCT('Linear Model'!$B$2:$T$2,'Test Set'!A327:S327)+'Linear Model'!$U$2</f>
        <v>7.8131261788078665E-2</v>
      </c>
      <c r="W327" s="12">
        <f>SUMPRODUCT('Logistic Regression'!B$2:T$2,'Test Set'!A327:S327)+'Logistic Regression'!U$2</f>
        <v>-3.7344604341283167</v>
      </c>
      <c r="X327" s="22">
        <f t="shared" si="5"/>
        <v>2.3328822147773539E-2</v>
      </c>
    </row>
    <row r="328" spans="1:24" x14ac:dyDescent="0.3">
      <c r="A328" s="19">
        <v>1</v>
      </c>
      <c r="B328" s="19">
        <v>0</v>
      </c>
      <c r="C328" s="19">
        <v>1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1</v>
      </c>
      <c r="P328" s="19">
        <v>0</v>
      </c>
      <c r="Q328" s="19">
        <v>0</v>
      </c>
      <c r="R328" s="19">
        <v>0</v>
      </c>
      <c r="S328" s="19">
        <v>0</v>
      </c>
      <c r="T328" s="19"/>
      <c r="U328" s="20">
        <v>0</v>
      </c>
      <c r="V328" s="21">
        <f>SUMPRODUCT('Linear Model'!$B$2:$T$2,'Test Set'!A328:S328)+'Linear Model'!$U$2</f>
        <v>0.21162042432227995</v>
      </c>
      <c r="W328" s="12">
        <f>SUMPRODUCT('Logistic Regression'!B$2:T$2,'Test Set'!A328:S328)+'Logistic Regression'!U$2</f>
        <v>-2.3636102935503214</v>
      </c>
      <c r="X328" s="22">
        <f t="shared" si="5"/>
        <v>8.5990016374650133E-2</v>
      </c>
    </row>
    <row r="329" spans="1:24" x14ac:dyDescent="0.3">
      <c r="A329" s="19">
        <v>1</v>
      </c>
      <c r="B329" s="19">
        <v>0</v>
      </c>
      <c r="C329" s="19">
        <v>1</v>
      </c>
      <c r="D329" s="19">
        <v>0</v>
      </c>
      <c r="E329" s="19">
        <v>0</v>
      </c>
      <c r="F329" s="19">
        <v>0</v>
      </c>
      <c r="G329" s="19">
        <v>1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/>
      <c r="U329" s="20">
        <v>0</v>
      </c>
      <c r="V329" s="21">
        <f>SUMPRODUCT('Linear Model'!$B$2:$T$2,'Test Set'!A329:S329)+'Linear Model'!$U$2</f>
        <v>0.13262924434170162</v>
      </c>
      <c r="W329" s="12">
        <f>SUMPRODUCT('Logistic Regression'!B$2:T$2,'Test Set'!A329:S329)+'Logistic Regression'!U$2</f>
        <v>-2.8662606245968227</v>
      </c>
      <c r="X329" s="22">
        <f t="shared" si="5"/>
        <v>5.38468457947942E-2</v>
      </c>
    </row>
    <row r="330" spans="1:24" x14ac:dyDescent="0.3">
      <c r="A330" s="19">
        <v>0</v>
      </c>
      <c r="B330" s="19">
        <v>0</v>
      </c>
      <c r="C330" s="19">
        <v>0</v>
      </c>
      <c r="D330" s="19">
        <v>0</v>
      </c>
      <c r="E330" s="19">
        <v>0</v>
      </c>
      <c r="F330" s="19">
        <v>1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/>
      <c r="U330" s="20">
        <v>0</v>
      </c>
      <c r="V330" s="21">
        <f>SUMPRODUCT('Linear Model'!$B$2:$T$2,'Test Set'!A330:S330)+'Linear Model'!$U$2</f>
        <v>0.10861008002559219</v>
      </c>
      <c r="W330" s="12">
        <f>SUMPRODUCT('Logistic Regression'!B$2:T$2,'Test Set'!A330:S330)+'Logistic Regression'!U$2</f>
        <v>-3.2321943406236011</v>
      </c>
      <c r="X330" s="22">
        <f t="shared" si="5"/>
        <v>3.7972006196536089E-2</v>
      </c>
    </row>
    <row r="331" spans="1:24" x14ac:dyDescent="0.3">
      <c r="A331" s="19">
        <v>0</v>
      </c>
      <c r="B331" s="19">
        <v>1</v>
      </c>
      <c r="C331" s="19">
        <v>0</v>
      </c>
      <c r="D331" s="19">
        <v>1</v>
      </c>
      <c r="E331" s="19">
        <v>0</v>
      </c>
      <c r="F331" s="19">
        <v>0</v>
      </c>
      <c r="G331" s="19">
        <v>1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1</v>
      </c>
      <c r="S331" s="19">
        <v>0</v>
      </c>
      <c r="T331" s="19"/>
      <c r="U331" s="20">
        <v>0</v>
      </c>
      <c r="V331" s="21">
        <f>SUMPRODUCT('Linear Model'!$B$2:$T$2,'Test Set'!A331:S331)+'Linear Model'!$U$2</f>
        <v>9.3965549187491337E-3</v>
      </c>
      <c r="W331" s="12">
        <f>SUMPRODUCT('Logistic Regression'!B$2:T$2,'Test Set'!A331:S331)+'Logistic Regression'!U$2</f>
        <v>-3.6683306940884735</v>
      </c>
      <c r="X331" s="22">
        <f t="shared" si="5"/>
        <v>2.4884017410929014E-2</v>
      </c>
    </row>
    <row r="332" spans="1:24" x14ac:dyDescent="0.3">
      <c r="A332" s="19">
        <v>0</v>
      </c>
      <c r="B332" s="19">
        <v>1</v>
      </c>
      <c r="C332" s="19">
        <v>1</v>
      </c>
      <c r="D332" s="19">
        <v>0</v>
      </c>
      <c r="E332" s="19">
        <v>0</v>
      </c>
      <c r="F332" s="19">
        <v>1</v>
      </c>
      <c r="G332" s="19">
        <v>1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/>
      <c r="U332" s="20">
        <v>0</v>
      </c>
      <c r="V332" s="21">
        <f>SUMPRODUCT('Linear Model'!$B$2:$T$2,'Test Set'!A332:S332)+'Linear Model'!$U$2</f>
        <v>-6.3024434569332599E-2</v>
      </c>
      <c r="W332" s="12">
        <f>SUMPRODUCT('Logistic Regression'!B$2:T$2,'Test Set'!A332:S332)+'Logistic Regression'!U$2</f>
        <v>-5.2819836828910987</v>
      </c>
      <c r="X332" s="22">
        <f t="shared" si="5"/>
        <v>5.0566394813567096E-3</v>
      </c>
    </row>
    <row r="333" spans="1:24" x14ac:dyDescent="0.3">
      <c r="A333" s="19">
        <v>0</v>
      </c>
      <c r="B333" s="19">
        <v>0</v>
      </c>
      <c r="C333" s="19">
        <v>1</v>
      </c>
      <c r="D333" s="19">
        <v>0</v>
      </c>
      <c r="E333" s="19">
        <v>0</v>
      </c>
      <c r="F333" s="19">
        <v>1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/>
      <c r="U333" s="20">
        <v>0</v>
      </c>
      <c r="V333" s="21">
        <f>SUMPRODUCT('Linear Model'!$B$2:$T$2,'Test Set'!A333:S333)+'Linear Model'!$U$2</f>
        <v>0.13360075496737533</v>
      </c>
      <c r="W333" s="12">
        <f>SUMPRODUCT('Logistic Regression'!B$2:T$2,'Test Set'!A333:S333)+'Logistic Regression'!U$2</f>
        <v>-3.2247650836611554</v>
      </c>
      <c r="X333" s="22">
        <f t="shared" si="5"/>
        <v>3.8244331451640252E-2</v>
      </c>
    </row>
    <row r="334" spans="1:24" x14ac:dyDescent="0.3">
      <c r="A334" s="19">
        <v>1</v>
      </c>
      <c r="B334" s="19">
        <v>0</v>
      </c>
      <c r="C334" s="19">
        <v>1</v>
      </c>
      <c r="D334" s="19">
        <v>0</v>
      </c>
      <c r="E334" s="19">
        <v>0</v>
      </c>
      <c r="F334" s="19">
        <v>1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/>
      <c r="U334" s="20">
        <v>0</v>
      </c>
      <c r="V334" s="21">
        <f>SUMPRODUCT('Linear Model'!$B$2:$T$2,'Test Set'!A334:S334)+'Linear Model'!$U$2</f>
        <v>0.10312193672986181</v>
      </c>
      <c r="W334" s="12">
        <f>SUMPRODUCT('Logistic Regression'!B$2:T$2,'Test Set'!A334:S334)+'Logistic Regression'!U$2</f>
        <v>-3.7270311771658711</v>
      </c>
      <c r="X334" s="22">
        <f t="shared" si="5"/>
        <v>2.3498695501661893E-2</v>
      </c>
    </row>
    <row r="335" spans="1:24" x14ac:dyDescent="0.3">
      <c r="A335" s="19">
        <v>1</v>
      </c>
      <c r="B335" s="19">
        <v>0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1</v>
      </c>
      <c r="P335" s="19">
        <v>0</v>
      </c>
      <c r="Q335" s="19">
        <v>0</v>
      </c>
      <c r="R335" s="19">
        <v>0</v>
      </c>
      <c r="S335" s="19">
        <v>0</v>
      </c>
      <c r="T335" s="19"/>
      <c r="U335" s="20">
        <v>0</v>
      </c>
      <c r="V335" s="21">
        <f>SUMPRODUCT('Linear Model'!$B$2:$T$2,'Test Set'!A335:S335)+'Linear Model'!$U$2</f>
        <v>0.18662974938049681</v>
      </c>
      <c r="W335" s="12">
        <f>SUMPRODUCT('Logistic Regression'!B$2:T$2,'Test Set'!A335:S335)+'Logistic Regression'!U$2</f>
        <v>-2.371039550512767</v>
      </c>
      <c r="X335" s="22">
        <f t="shared" si="5"/>
        <v>8.540790161281929E-2</v>
      </c>
    </row>
    <row r="336" spans="1:24" x14ac:dyDescent="0.3">
      <c r="A336" s="19">
        <v>1</v>
      </c>
      <c r="B336" s="19">
        <v>0</v>
      </c>
      <c r="C336" s="19">
        <v>1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1</v>
      </c>
      <c r="S336" s="19">
        <v>0</v>
      </c>
      <c r="T336" s="19"/>
      <c r="U336" s="20">
        <v>0</v>
      </c>
      <c r="V336" s="21">
        <f>SUMPRODUCT('Linear Model'!$B$2:$T$2,'Test Set'!A336:S336)+'Linear Model'!$U$2</f>
        <v>0.16267565403709991</v>
      </c>
      <c r="W336" s="12">
        <f>SUMPRODUCT('Logistic Regression'!B$2:T$2,'Test Set'!A336:S336)+'Logistic Regression'!U$2</f>
        <v>-2.4017837447505554</v>
      </c>
      <c r="X336" s="22">
        <f t="shared" si="5"/>
        <v>8.3036778132836497E-2</v>
      </c>
    </row>
    <row r="337" spans="1:24" x14ac:dyDescent="0.3">
      <c r="A337" s="19">
        <v>1</v>
      </c>
      <c r="B337" s="19">
        <v>0</v>
      </c>
      <c r="C337" s="19">
        <v>1</v>
      </c>
      <c r="D337" s="19">
        <v>0</v>
      </c>
      <c r="E337" s="19">
        <v>0</v>
      </c>
      <c r="F337" s="19">
        <v>1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/>
      <c r="U337" s="20">
        <v>0</v>
      </c>
      <c r="V337" s="21">
        <f>SUMPRODUCT('Linear Model'!$B$2:$T$2,'Test Set'!A337:S337)+'Linear Model'!$U$2</f>
        <v>0.10312193672986181</v>
      </c>
      <c r="W337" s="12">
        <f>SUMPRODUCT('Logistic Regression'!B$2:T$2,'Test Set'!A337:S337)+'Logistic Regression'!U$2</f>
        <v>-3.7270311771658711</v>
      </c>
      <c r="X337" s="22">
        <f t="shared" si="5"/>
        <v>2.3498695501661893E-2</v>
      </c>
    </row>
    <row r="338" spans="1:24" x14ac:dyDescent="0.3">
      <c r="A338" s="19">
        <v>1</v>
      </c>
      <c r="B338" s="19">
        <v>0</v>
      </c>
      <c r="C338" s="19">
        <v>1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1</v>
      </c>
      <c r="P338" s="19">
        <v>0</v>
      </c>
      <c r="Q338" s="19">
        <v>0</v>
      </c>
      <c r="R338" s="19">
        <v>1</v>
      </c>
      <c r="S338" s="19">
        <v>0</v>
      </c>
      <c r="T338" s="19"/>
      <c r="U338" s="20">
        <v>0</v>
      </c>
      <c r="V338" s="21">
        <f>SUMPRODUCT('Linear Model'!$B$2:$T$2,'Test Set'!A338:S338)+'Linear Model'!$U$2</f>
        <v>5.2793102382471258E-3</v>
      </c>
      <c r="W338" s="12">
        <f>SUMPRODUCT('Logistic Regression'!B$2:T$2,'Test Set'!A338:S338)+'Logistic Regression'!U$2</f>
        <v>-3.7909760625981068</v>
      </c>
      <c r="X338" s="22">
        <f t="shared" si="5"/>
        <v>2.2075241155036236E-2</v>
      </c>
    </row>
    <row r="339" spans="1:24" x14ac:dyDescent="0.3">
      <c r="A339" s="19">
        <v>0</v>
      </c>
      <c r="B339" s="19">
        <v>1</v>
      </c>
      <c r="C339" s="19">
        <v>0</v>
      </c>
      <c r="D339" s="19">
        <v>1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1</v>
      </c>
      <c r="P339" s="19">
        <v>0</v>
      </c>
      <c r="Q339" s="19">
        <v>0</v>
      </c>
      <c r="R339" s="19">
        <v>0</v>
      </c>
      <c r="S339" s="19">
        <v>0</v>
      </c>
      <c r="T339" s="19"/>
      <c r="U339" s="20">
        <v>0</v>
      </c>
      <c r="V339" s="21">
        <f>SUMPRODUCT('Linear Model'!$B$2:$T$2,'Test Set'!A339:S339)+'Linear Model'!$U$2</f>
        <v>0.29472884898336033</v>
      </c>
      <c r="W339" s="12">
        <f>SUMPRODUCT('Logistic Regression'!B$2:T$2,'Test Set'!A339:S339)+'Logistic Regression'!U$2</f>
        <v>-1.7383145939941862</v>
      </c>
      <c r="X339" s="22">
        <f t="shared" si="5"/>
        <v>0.14952713896683106</v>
      </c>
    </row>
    <row r="340" spans="1:24" x14ac:dyDescent="0.3">
      <c r="A340" s="19">
        <v>1</v>
      </c>
      <c r="B340" s="19">
        <v>0</v>
      </c>
      <c r="C340" s="19">
        <v>0</v>
      </c>
      <c r="D340" s="19">
        <v>1</v>
      </c>
      <c r="E340" s="19">
        <v>0</v>
      </c>
      <c r="F340" s="19">
        <v>0</v>
      </c>
      <c r="G340" s="19">
        <v>1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/>
      <c r="U340" s="20">
        <v>0</v>
      </c>
      <c r="V340" s="21">
        <f>SUMPRODUCT('Linear Model'!$B$2:$T$2,'Test Set'!A340:S340)+'Linear Model'!$U$2</f>
        <v>0.14549651652254522</v>
      </c>
      <c r="W340" s="12">
        <f>SUMPRODUCT('Logistic Regression'!B$2:T$2,'Test Set'!A340:S340)+'Logistic Regression'!U$2</f>
        <v>-2.5778550682095118</v>
      </c>
      <c r="X340" s="22">
        <f t="shared" si="5"/>
        <v>7.0577300619917405E-2</v>
      </c>
    </row>
    <row r="341" spans="1:24" x14ac:dyDescent="0.3">
      <c r="A341" s="19">
        <v>1</v>
      </c>
      <c r="B341" s="19">
        <v>0</v>
      </c>
      <c r="C341" s="19">
        <v>1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/>
      <c r="U341" s="20">
        <v>0</v>
      </c>
      <c r="V341" s="21">
        <f>SUMPRODUCT('Linear Model'!$B$2:$T$2,'Test Set'!A341:S341)+'Linear Model'!$U$2</f>
        <v>0.36901676812113277</v>
      </c>
      <c r="W341" s="12">
        <f>SUMPRODUCT('Logistic Regression'!B$2:T$2,'Test Set'!A341:S341)+'Logistic Regression'!U$2</f>
        <v>-0.97441797570276978</v>
      </c>
      <c r="X341" s="22">
        <f t="shared" si="5"/>
        <v>0.27400078231586483</v>
      </c>
    </row>
    <row r="342" spans="1:24" x14ac:dyDescent="0.3">
      <c r="A342" s="19">
        <v>1</v>
      </c>
      <c r="B342" s="19">
        <v>0</v>
      </c>
      <c r="C342" s="19">
        <v>0</v>
      </c>
      <c r="D342" s="19">
        <v>0</v>
      </c>
      <c r="E342" s="19">
        <v>0</v>
      </c>
      <c r="F342" s="19">
        <v>1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/>
      <c r="U342" s="20">
        <v>0</v>
      </c>
      <c r="V342" s="21">
        <f>SUMPRODUCT('Linear Model'!$B$2:$T$2,'Test Set'!A342:S342)+'Linear Model'!$U$2</f>
        <v>7.8131261788078665E-2</v>
      </c>
      <c r="W342" s="12">
        <f>SUMPRODUCT('Logistic Regression'!B$2:T$2,'Test Set'!A342:S342)+'Logistic Regression'!U$2</f>
        <v>-3.7344604341283167</v>
      </c>
      <c r="X342" s="22">
        <f t="shared" si="5"/>
        <v>2.3328822147773539E-2</v>
      </c>
    </row>
    <row r="343" spans="1:24" x14ac:dyDescent="0.3">
      <c r="A343" s="19">
        <v>1</v>
      </c>
      <c r="B343" s="19">
        <v>0</v>
      </c>
      <c r="C343" s="19">
        <v>1</v>
      </c>
      <c r="D343" s="19">
        <v>0</v>
      </c>
      <c r="E343" s="19">
        <v>0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/>
      <c r="U343" s="20">
        <v>0</v>
      </c>
      <c r="V343" s="21">
        <f>SUMPRODUCT('Linear Model'!$B$2:$T$2,'Test Set'!A343:S343)+'Linear Model'!$U$2</f>
        <v>0.36901676812113277</v>
      </c>
      <c r="W343" s="12">
        <f>SUMPRODUCT('Logistic Regression'!B$2:T$2,'Test Set'!A343:S343)+'Logistic Regression'!U$2</f>
        <v>-0.97441797570276978</v>
      </c>
      <c r="X343" s="22">
        <f t="shared" si="5"/>
        <v>0.27400078231586483</v>
      </c>
    </row>
    <row r="344" spans="1:24" x14ac:dyDescent="0.3">
      <c r="A344" s="19">
        <v>1</v>
      </c>
      <c r="B344" s="19">
        <v>0</v>
      </c>
      <c r="C344" s="19">
        <v>0</v>
      </c>
      <c r="D344" s="19">
        <v>1</v>
      </c>
      <c r="E344" s="19">
        <v>0</v>
      </c>
      <c r="F344" s="19">
        <v>0</v>
      </c>
      <c r="G344" s="19">
        <v>1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1</v>
      </c>
      <c r="S344" s="19">
        <v>0</v>
      </c>
      <c r="T344" s="19"/>
      <c r="U344" s="20">
        <v>0</v>
      </c>
      <c r="V344" s="21">
        <f>SUMPRODUCT('Linear Model'!$B$2:$T$2,'Test Set'!A344:S344)+'Linear Model'!$U$2</f>
        <v>-6.0844597561487634E-2</v>
      </c>
      <c r="W344" s="12">
        <f>SUMPRODUCT('Logistic Regression'!B$2:T$2,'Test Set'!A344:S344)+'Logistic Regression'!U$2</f>
        <v>-4.0052208372572968</v>
      </c>
      <c r="X344" s="22">
        <f t="shared" si="5"/>
        <v>1.7894227531576982E-2</v>
      </c>
    </row>
    <row r="345" spans="1:24" x14ac:dyDescent="0.3">
      <c r="A345" s="19">
        <v>0</v>
      </c>
      <c r="B345" s="19">
        <v>0</v>
      </c>
      <c r="C345" s="19">
        <v>0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/>
      <c r="U345" s="20">
        <v>0</v>
      </c>
      <c r="V345" s="21">
        <f>SUMPRODUCT('Linear Model'!$B$2:$T$2,'Test Set'!A345:S345)+'Linear Model'!$U$2</f>
        <v>0.37450491141686315</v>
      </c>
      <c r="W345" s="12">
        <f>SUMPRODUCT('Logistic Regression'!B$2:T$2,'Test Set'!A345:S345)+'Logistic Regression'!U$2</f>
        <v>-0.47958113916049988</v>
      </c>
      <c r="X345" s="22">
        <f t="shared" si="5"/>
        <v>0.38235103799547093</v>
      </c>
    </row>
    <row r="346" spans="1:24" x14ac:dyDescent="0.3">
      <c r="A346" s="19">
        <v>1</v>
      </c>
      <c r="B346" s="19">
        <v>0</v>
      </c>
      <c r="C346" s="19">
        <v>1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1</v>
      </c>
      <c r="S346" s="19">
        <v>0</v>
      </c>
      <c r="T346" s="19"/>
      <c r="U346" s="20">
        <v>0</v>
      </c>
      <c r="V346" s="21">
        <f>SUMPRODUCT('Linear Model'!$B$2:$T$2,'Test Set'!A346:S346)+'Linear Model'!$U$2</f>
        <v>0.16267565403709991</v>
      </c>
      <c r="W346" s="12">
        <f>SUMPRODUCT('Logistic Regression'!B$2:T$2,'Test Set'!A346:S346)+'Logistic Regression'!U$2</f>
        <v>-2.4017837447505554</v>
      </c>
      <c r="X346" s="22">
        <f t="shared" si="5"/>
        <v>8.3036778132836497E-2</v>
      </c>
    </row>
    <row r="347" spans="1:24" x14ac:dyDescent="0.3">
      <c r="A347" s="19">
        <v>1</v>
      </c>
      <c r="B347" s="19">
        <v>0</v>
      </c>
      <c r="C347" s="19">
        <v>0</v>
      </c>
      <c r="D347" s="19">
        <v>0</v>
      </c>
      <c r="E347" s="19">
        <v>0</v>
      </c>
      <c r="F347" s="19">
        <v>1</v>
      </c>
      <c r="G347" s="19">
        <v>1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/>
      <c r="U347" s="20">
        <v>0</v>
      </c>
      <c r="V347" s="21">
        <f>SUMPRODUCT('Linear Model'!$B$2:$T$2,'Test Set'!A347:S347)+'Linear Model'!$U$2</f>
        <v>-0.15825626199135245</v>
      </c>
      <c r="W347" s="12">
        <f>SUMPRODUCT('Logistic Regression'!B$2:T$2,'Test Set'!A347:S347)+'Logistic Regression'!U$2</f>
        <v>-5.6263030830223695</v>
      </c>
      <c r="X347" s="22">
        <f t="shared" si="5"/>
        <v>3.58893966380342E-3</v>
      </c>
    </row>
    <row r="348" spans="1:24" x14ac:dyDescent="0.3">
      <c r="A348" s="19">
        <v>1</v>
      </c>
      <c r="B348" s="19">
        <v>0</v>
      </c>
      <c r="C348" s="19">
        <v>1</v>
      </c>
      <c r="D348" s="19">
        <v>0</v>
      </c>
      <c r="E348" s="19">
        <v>0</v>
      </c>
      <c r="F348" s="19">
        <v>1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1</v>
      </c>
      <c r="S348" s="19">
        <v>0</v>
      </c>
      <c r="T348" s="19"/>
      <c r="U348" s="20">
        <v>0</v>
      </c>
      <c r="V348" s="21">
        <f>SUMPRODUCT('Linear Model'!$B$2:$T$2,'Test Set'!A348:S348)+'Linear Model'!$U$2</f>
        <v>-0.10321917735417108</v>
      </c>
      <c r="W348" s="12">
        <f>SUMPRODUCT('Logistic Regression'!B$2:T$2,'Test Set'!A348:S348)+'Logistic Regression'!U$2</f>
        <v>-5.1543969462136561</v>
      </c>
      <c r="X348" s="22">
        <f t="shared" si="5"/>
        <v>5.7408137992696054E-3</v>
      </c>
    </row>
    <row r="349" spans="1:24" x14ac:dyDescent="0.3">
      <c r="A349" s="19">
        <v>0</v>
      </c>
      <c r="B349" s="19">
        <v>0</v>
      </c>
      <c r="C349" s="19">
        <v>1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1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/>
      <c r="U349" s="20">
        <v>0</v>
      </c>
      <c r="V349" s="21">
        <f>SUMPRODUCT('Linear Model'!$B$2:$T$2,'Test Set'!A349:S349)+'Linear Model'!$U$2</f>
        <v>0.63264823439591356</v>
      </c>
      <c r="W349" s="12">
        <f>SUMPRODUCT('Logistic Regression'!B$2:T$2,'Test Set'!A349:S349)+'Logistic Regression'!U$2</f>
        <v>1.439111993694288</v>
      </c>
      <c r="X349" s="22">
        <f t="shared" si="5"/>
        <v>0.8083171009082053</v>
      </c>
    </row>
    <row r="350" spans="1:24" x14ac:dyDescent="0.3">
      <c r="A350" s="19">
        <v>1</v>
      </c>
      <c r="B350" s="19">
        <v>0</v>
      </c>
      <c r="C350" s="19">
        <v>1</v>
      </c>
      <c r="D350" s="19">
        <v>0</v>
      </c>
      <c r="E350" s="19">
        <v>0</v>
      </c>
      <c r="F350" s="19">
        <v>0</v>
      </c>
      <c r="G350" s="19">
        <v>1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1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/>
      <c r="U350" s="20">
        <v>0</v>
      </c>
      <c r="V350" s="21">
        <f>SUMPRODUCT('Linear Model'!$B$2:$T$2,'Test Set'!A350:S350)+'Linear Model'!$U$2</f>
        <v>0.29871295376028617</v>
      </c>
      <c r="W350" s="12">
        <f>SUMPRODUCT('Logistic Regression'!B$2:T$2,'Test Set'!A350:S350)+'Logistic Regression'!U$2</f>
        <v>-1.4191578588796943</v>
      </c>
      <c r="X350" s="22">
        <f t="shared" si="5"/>
        <v>0.19479363869951005</v>
      </c>
    </row>
    <row r="351" spans="1:24" x14ac:dyDescent="0.3">
      <c r="A351" s="19">
        <v>0</v>
      </c>
      <c r="B351" s="19">
        <v>1</v>
      </c>
      <c r="C351" s="19">
        <v>1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1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1</v>
      </c>
      <c r="T351" s="19"/>
      <c r="U351" s="20">
        <v>0</v>
      </c>
      <c r="V351" s="21">
        <f>SUMPRODUCT('Linear Model'!$B$2:$T$2,'Test Set'!A351:S351)+'Linear Model'!$U$2</f>
        <v>0.96822916640992196</v>
      </c>
      <c r="W351" s="12">
        <f>SUMPRODUCT('Logistic Regression'!B$2:T$2,'Test Set'!A351:S351)+'Logistic Regression'!U$2</f>
        <v>3.9539492507680296</v>
      </c>
      <c r="X351" s="22">
        <f t="shared" si="5"/>
        <v>0.98118209494142661</v>
      </c>
    </row>
    <row r="352" spans="1:24" x14ac:dyDescent="0.3">
      <c r="A352" s="19">
        <v>0</v>
      </c>
      <c r="B352" s="19">
        <v>0</v>
      </c>
      <c r="C352" s="19">
        <v>0</v>
      </c>
      <c r="D352" s="19">
        <v>1</v>
      </c>
      <c r="E352" s="19">
        <v>0</v>
      </c>
      <c r="F352" s="19">
        <v>1</v>
      </c>
      <c r="G352" s="19">
        <v>1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1</v>
      </c>
      <c r="P352" s="19">
        <v>0</v>
      </c>
      <c r="Q352" s="19">
        <v>0</v>
      </c>
      <c r="R352" s="19">
        <v>0</v>
      </c>
      <c r="S352" s="19">
        <v>0</v>
      </c>
      <c r="T352" s="19"/>
      <c r="U352" s="20">
        <v>0</v>
      </c>
      <c r="V352" s="21">
        <f>SUMPRODUCT('Linear Model'!$B$2:$T$2,'Test Set'!A352:S352)+'Linear Model'!$U$2</f>
        <v>-0.24731584043006494</v>
      </c>
      <c r="W352" s="12">
        <f>SUMPRODUCT('Logistic Regression'!B$2:T$2,'Test Set'!A352:S352)+'Logistic Regression'!U$2</f>
        <v>-6.2173944940154486</v>
      </c>
      <c r="X352" s="22">
        <f t="shared" si="5"/>
        <v>1.9904651123897441E-3</v>
      </c>
    </row>
    <row r="353" spans="1:24" x14ac:dyDescent="0.3">
      <c r="A353" s="19">
        <v>0</v>
      </c>
      <c r="B353" s="19">
        <v>1</v>
      </c>
      <c r="C353" s="19">
        <v>0</v>
      </c>
      <c r="D353" s="19">
        <v>1</v>
      </c>
      <c r="E353" s="19">
        <v>0</v>
      </c>
      <c r="F353" s="19">
        <v>0</v>
      </c>
      <c r="G353" s="19">
        <v>1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1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/>
      <c r="U353" s="20">
        <v>0</v>
      </c>
      <c r="V353" s="21">
        <f>SUMPRODUCT('Linear Model'!$B$2:$T$2,'Test Set'!A353:S353)+'Linear Model'!$U$2</f>
        <v>0.36760579933438664</v>
      </c>
      <c r="W353" s="12">
        <f>SUMPRODUCT('Logistic Regression'!B$2:T$2,'Test Set'!A353:S353)+'Logistic Regression'!U$2</f>
        <v>-0.80857896297944687</v>
      </c>
      <c r="X353" s="22">
        <f t="shared" si="5"/>
        <v>0.30819339271178603</v>
      </c>
    </row>
    <row r="354" spans="1:24" x14ac:dyDescent="0.3">
      <c r="A354" s="19">
        <v>0</v>
      </c>
      <c r="B354" s="19">
        <v>0</v>
      </c>
      <c r="C354" s="19">
        <v>0</v>
      </c>
      <c r="D354" s="19">
        <v>1</v>
      </c>
      <c r="E354" s="19">
        <v>0</v>
      </c>
      <c r="F354" s="19">
        <v>1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/>
      <c r="U354" s="20">
        <v>0</v>
      </c>
      <c r="V354" s="21">
        <f>SUMPRODUCT('Linear Model'!$B$2:$T$2,'Test Set'!A354:S354)+'Linear Model'!$U$2</f>
        <v>0.14646802714821897</v>
      </c>
      <c r="W354" s="12">
        <f>SUMPRODUCT('Logistic Regression'!B$2:T$2,'Test Set'!A354:S354)+'Logistic Regression'!U$2</f>
        <v>-2.9363595272738445</v>
      </c>
      <c r="X354" s="22">
        <f t="shared" si="5"/>
        <v>5.0385172260981187E-2</v>
      </c>
    </row>
    <row r="355" spans="1:24" x14ac:dyDescent="0.3">
      <c r="A355" s="19">
        <v>1</v>
      </c>
      <c r="B355" s="19">
        <v>0</v>
      </c>
      <c r="C355" s="19">
        <v>0</v>
      </c>
      <c r="D355" s="19">
        <v>1</v>
      </c>
      <c r="E355" s="19">
        <v>0</v>
      </c>
      <c r="F355" s="19">
        <v>1</v>
      </c>
      <c r="G355" s="19">
        <v>1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/>
      <c r="U355" s="20">
        <v>0</v>
      </c>
      <c r="V355" s="21">
        <f>SUMPRODUCT('Linear Model'!$B$2:$T$2,'Test Set'!A355:S355)+'Linear Model'!$U$2</f>
        <v>-0.12039831486872576</v>
      </c>
      <c r="W355" s="12">
        <f>SUMPRODUCT('Logistic Regression'!B$2:T$2,'Test Set'!A355:S355)+'Logistic Regression'!U$2</f>
        <v>-5.3304682696726129</v>
      </c>
      <c r="X355" s="22">
        <f t="shared" si="5"/>
        <v>4.8184721231972179E-3</v>
      </c>
    </row>
    <row r="356" spans="1:24" x14ac:dyDescent="0.3">
      <c r="A356" s="19">
        <v>0</v>
      </c>
      <c r="B356" s="19">
        <v>0</v>
      </c>
      <c r="C356" s="19">
        <v>1</v>
      </c>
      <c r="D356" s="19">
        <v>0</v>
      </c>
      <c r="E356" s="19">
        <v>0</v>
      </c>
      <c r="F356" s="19">
        <v>0</v>
      </c>
      <c r="G356" s="19">
        <v>1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1</v>
      </c>
      <c r="S356" s="19">
        <v>0</v>
      </c>
      <c r="T356" s="19"/>
      <c r="U356" s="20">
        <v>0</v>
      </c>
      <c r="V356" s="21">
        <f>SUMPRODUCT('Linear Model'!$B$2:$T$2,'Test Set'!A356:S356)+'Linear Model'!$U$2</f>
        <v>-4.323305150481771E-2</v>
      </c>
      <c r="W356" s="12">
        <f>SUMPRODUCT('Logistic Regression'!B$2:T$2,'Test Set'!A356:S356)+'Logistic Regression'!U$2</f>
        <v>-3.7913603001398926</v>
      </c>
      <c r="X356" s="22">
        <f t="shared" si="5"/>
        <v>2.2066947786915189E-2</v>
      </c>
    </row>
    <row r="357" spans="1:24" x14ac:dyDescent="0.3">
      <c r="A357" s="19">
        <v>1</v>
      </c>
      <c r="B357" s="19">
        <v>0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1</v>
      </c>
      <c r="T357" s="19"/>
      <c r="U357" s="20">
        <v>0</v>
      </c>
      <c r="V357" s="21">
        <f>SUMPRODUCT('Linear Model'!$B$2:$T$2,'Test Set'!A357:S357)+'Linear Model'!$U$2</f>
        <v>0.58127950709549903</v>
      </c>
      <c r="W357" s="12">
        <f>SUMPRODUCT('Logistic Regression'!B$2:T$2,'Test Set'!A357:S357)+'Logistic Regression'!U$2</f>
        <v>1.0820631045025306</v>
      </c>
      <c r="X357" s="22">
        <f t="shared" si="5"/>
        <v>0.74688420812683387</v>
      </c>
    </row>
    <row r="358" spans="1:24" x14ac:dyDescent="0.3">
      <c r="A358" s="19">
        <v>0</v>
      </c>
      <c r="B358" s="19">
        <v>0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1</v>
      </c>
      <c r="N358" s="19">
        <v>1</v>
      </c>
      <c r="O358" s="19">
        <v>0</v>
      </c>
      <c r="P358" s="19">
        <v>0</v>
      </c>
      <c r="Q358" s="19">
        <v>0</v>
      </c>
      <c r="R358" s="19">
        <v>1</v>
      </c>
      <c r="S358" s="19">
        <v>1</v>
      </c>
      <c r="T358" s="19"/>
      <c r="U358" s="20">
        <v>0</v>
      </c>
      <c r="V358" s="21">
        <f>SUMPRODUCT('Linear Model'!$B$2:$T$2,'Test Set'!A358:S358)+'Linear Model'!$U$2</f>
        <v>0.72336905099916882</v>
      </c>
      <c r="W358" s="12">
        <f>SUMPRODUCT('Logistic Regression'!B$2:T$2,'Test Set'!A358:S358)+'Logistic Regression'!U$2</f>
        <v>3.0364521567378295</v>
      </c>
      <c r="X358" s="22">
        <f t="shared" si="5"/>
        <v>0.95419401042746566</v>
      </c>
    </row>
    <row r="359" spans="1:24" x14ac:dyDescent="0.3">
      <c r="A359" s="19">
        <v>0</v>
      </c>
      <c r="B359" s="19">
        <v>0</v>
      </c>
      <c r="C359" s="19">
        <v>1</v>
      </c>
      <c r="D359" s="19">
        <v>0</v>
      </c>
      <c r="E359" s="19">
        <v>0</v>
      </c>
      <c r="F359" s="19">
        <v>1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/>
      <c r="U359" s="20">
        <v>0</v>
      </c>
      <c r="V359" s="21">
        <f>SUMPRODUCT('Linear Model'!$B$2:$T$2,'Test Set'!A359:S359)+'Linear Model'!$U$2</f>
        <v>0.13360075496737533</v>
      </c>
      <c r="W359" s="12">
        <f>SUMPRODUCT('Logistic Regression'!B$2:T$2,'Test Set'!A359:S359)+'Logistic Regression'!U$2</f>
        <v>-3.2247650836611554</v>
      </c>
      <c r="X359" s="22">
        <f t="shared" si="5"/>
        <v>3.8244331451640252E-2</v>
      </c>
    </row>
    <row r="360" spans="1:24" x14ac:dyDescent="0.3">
      <c r="A360" s="19">
        <v>0</v>
      </c>
      <c r="B360" s="19">
        <v>0</v>
      </c>
      <c r="C360" s="19">
        <v>1</v>
      </c>
      <c r="D360" s="19">
        <v>0</v>
      </c>
      <c r="E360" s="19">
        <v>0</v>
      </c>
      <c r="F360" s="19">
        <v>0</v>
      </c>
      <c r="G360" s="19">
        <v>1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/>
      <c r="U360" s="20">
        <v>0</v>
      </c>
      <c r="V360" s="21">
        <f>SUMPRODUCT('Linear Model'!$B$2:$T$2,'Test Set'!A360:S360)+'Linear Model'!$U$2</f>
        <v>0.16310806257921515</v>
      </c>
      <c r="W360" s="12">
        <f>SUMPRODUCT('Logistic Regression'!B$2:T$2,'Test Set'!A360:S360)+'Logistic Regression'!U$2</f>
        <v>-2.3639945310921071</v>
      </c>
      <c r="X360" s="22">
        <f t="shared" si="5"/>
        <v>8.5959821746909054E-2</v>
      </c>
    </row>
    <row r="361" spans="1:24" x14ac:dyDescent="0.3">
      <c r="A361" s="19">
        <v>1</v>
      </c>
      <c r="B361" s="19">
        <v>0</v>
      </c>
      <c r="C361" s="19">
        <v>1</v>
      </c>
      <c r="D361" s="19">
        <v>0</v>
      </c>
      <c r="E361" s="19">
        <v>0</v>
      </c>
      <c r="F361" s="19">
        <v>1</v>
      </c>
      <c r="G361" s="19">
        <v>1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/>
      <c r="U361" s="20">
        <v>0</v>
      </c>
      <c r="V361" s="21">
        <f>SUMPRODUCT('Linear Model'!$B$2:$T$2,'Test Set'!A361:S361)+'Linear Model'!$U$2</f>
        <v>-0.13326558704956937</v>
      </c>
      <c r="W361" s="12">
        <f>SUMPRODUCT('Logistic Regression'!B$2:T$2,'Test Set'!A361:S361)+'Logistic Regression'!U$2</f>
        <v>-5.6188738260599234</v>
      </c>
      <c r="X361" s="22">
        <f t="shared" si="5"/>
        <v>3.6156053457962549E-3</v>
      </c>
    </row>
    <row r="362" spans="1:24" x14ac:dyDescent="0.3">
      <c r="A362" s="19">
        <v>1</v>
      </c>
      <c r="B362" s="19">
        <v>0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/>
      <c r="U362" s="20">
        <v>0</v>
      </c>
      <c r="V362" s="21">
        <f>SUMPRODUCT('Linear Model'!$B$2:$T$2,'Test Set'!A362:S362)+'Linear Model'!$U$2</f>
        <v>0.34402609317934962</v>
      </c>
      <c r="W362" s="12">
        <f>SUMPRODUCT('Logistic Regression'!B$2:T$2,'Test Set'!A362:S362)+'Logistic Regression'!U$2</f>
        <v>-0.98184723266521545</v>
      </c>
      <c r="X362" s="22">
        <f t="shared" si="5"/>
        <v>0.27252540612866183</v>
      </c>
    </row>
    <row r="363" spans="1:24" x14ac:dyDescent="0.3">
      <c r="A363" s="19">
        <v>1</v>
      </c>
      <c r="B363" s="19">
        <v>0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/>
      <c r="U363" s="20">
        <v>0</v>
      </c>
      <c r="V363" s="21">
        <f>SUMPRODUCT('Linear Model'!$B$2:$T$2,'Test Set'!A363:S363)+'Linear Model'!$U$2</f>
        <v>0.34402609317934962</v>
      </c>
      <c r="W363" s="12">
        <f>SUMPRODUCT('Logistic Regression'!B$2:T$2,'Test Set'!A363:S363)+'Logistic Regression'!U$2</f>
        <v>-0.98184723266521545</v>
      </c>
      <c r="X363" s="22">
        <f t="shared" si="5"/>
        <v>0.27252540612866183</v>
      </c>
    </row>
    <row r="364" spans="1:24" x14ac:dyDescent="0.3">
      <c r="A364" s="19">
        <v>1</v>
      </c>
      <c r="B364" s="19">
        <v>0</v>
      </c>
      <c r="C364" s="19">
        <v>0</v>
      </c>
      <c r="D364" s="19">
        <v>1</v>
      </c>
      <c r="E364" s="19">
        <v>0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1</v>
      </c>
      <c r="R364" s="19">
        <v>0</v>
      </c>
      <c r="S364" s="19">
        <v>0</v>
      </c>
      <c r="T364" s="19"/>
      <c r="U364" s="20">
        <v>0</v>
      </c>
      <c r="V364" s="21">
        <f>SUMPRODUCT('Linear Model'!$B$2:$T$2,'Test Set'!A364:S364)+'Linear Model'!$U$2</f>
        <v>0.56995818165150458</v>
      </c>
      <c r="W364" s="12">
        <f>SUMPRODUCT('Logistic Regression'!B$2:T$2,'Test Set'!A364:S364)+'Logistic Regression'!U$2</f>
        <v>0.59489157630413891</v>
      </c>
      <c r="X364" s="22">
        <f t="shared" si="5"/>
        <v>0.64448671166903582</v>
      </c>
    </row>
    <row r="365" spans="1:24" x14ac:dyDescent="0.3">
      <c r="A365" s="19">
        <v>1</v>
      </c>
      <c r="B365" s="19">
        <v>0</v>
      </c>
      <c r="C365" s="19">
        <v>1</v>
      </c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1</v>
      </c>
      <c r="T365" s="19"/>
      <c r="U365" s="20">
        <v>0</v>
      </c>
      <c r="V365" s="21">
        <f>SUMPRODUCT('Linear Model'!$B$2:$T$2,'Test Set'!A365:S365)+'Linear Model'!$U$2</f>
        <v>0.60627018203728222</v>
      </c>
      <c r="W365" s="12">
        <f>SUMPRODUCT('Logistic Regression'!B$2:T$2,'Test Set'!A365:S365)+'Logistic Regression'!U$2</f>
        <v>1.0894923614649763</v>
      </c>
      <c r="X365" s="22">
        <f t="shared" si="5"/>
        <v>0.74828611790848854</v>
      </c>
    </row>
    <row r="366" spans="1:24" x14ac:dyDescent="0.3">
      <c r="A366" s="19">
        <v>0</v>
      </c>
      <c r="B366" s="19">
        <v>0</v>
      </c>
      <c r="C366" s="19">
        <v>1</v>
      </c>
      <c r="D366" s="19">
        <v>0</v>
      </c>
      <c r="E366" s="19">
        <v>0</v>
      </c>
      <c r="F366" s="19">
        <v>0</v>
      </c>
      <c r="G366" s="19">
        <v>1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/>
      <c r="U366" s="20">
        <v>0</v>
      </c>
      <c r="V366" s="21">
        <f>SUMPRODUCT('Linear Model'!$B$2:$T$2,'Test Set'!A366:S366)+'Linear Model'!$U$2</f>
        <v>0.16310806257921515</v>
      </c>
      <c r="W366" s="12">
        <f>SUMPRODUCT('Logistic Regression'!B$2:T$2,'Test Set'!A366:S366)+'Logistic Regression'!U$2</f>
        <v>-2.3639945310921071</v>
      </c>
      <c r="X366" s="22">
        <f t="shared" si="5"/>
        <v>8.5959821746909054E-2</v>
      </c>
    </row>
    <row r="367" spans="1:24" x14ac:dyDescent="0.3">
      <c r="A367" s="19">
        <v>0</v>
      </c>
      <c r="B367" s="19">
        <v>0</v>
      </c>
      <c r="C367" s="19">
        <v>1</v>
      </c>
      <c r="D367" s="19">
        <v>0</v>
      </c>
      <c r="E367" s="19">
        <v>0</v>
      </c>
      <c r="F367" s="19">
        <v>1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/>
      <c r="U367" s="20">
        <v>0</v>
      </c>
      <c r="V367" s="21">
        <f>SUMPRODUCT('Linear Model'!$B$2:$T$2,'Test Set'!A367:S367)+'Linear Model'!$U$2</f>
        <v>0.13360075496737533</v>
      </c>
      <c r="W367" s="12">
        <f>SUMPRODUCT('Logistic Regression'!B$2:T$2,'Test Set'!A367:S367)+'Logistic Regression'!U$2</f>
        <v>-3.2247650836611554</v>
      </c>
      <c r="X367" s="22">
        <f t="shared" si="5"/>
        <v>3.8244331451640252E-2</v>
      </c>
    </row>
    <row r="368" spans="1:24" x14ac:dyDescent="0.3">
      <c r="A368" s="19">
        <v>0</v>
      </c>
      <c r="B368" s="19">
        <v>1</v>
      </c>
      <c r="C368" s="19">
        <v>1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1</v>
      </c>
      <c r="P368" s="19">
        <v>0</v>
      </c>
      <c r="Q368" s="19">
        <v>0</v>
      </c>
      <c r="R368" s="19">
        <v>0</v>
      </c>
      <c r="S368" s="19">
        <v>0</v>
      </c>
      <c r="T368" s="19"/>
      <c r="U368" s="20">
        <v>0</v>
      </c>
      <c r="V368" s="21">
        <f>SUMPRODUCT('Linear Model'!$B$2:$T$2,'Test Set'!A368:S368)+'Linear Model'!$U$2</f>
        <v>0.28186157680251672</v>
      </c>
      <c r="W368" s="12">
        <f>SUMPRODUCT('Logistic Regression'!B$2:T$2,'Test Set'!A368:S368)+'Logistic Regression'!U$2</f>
        <v>-2.0267201503814971</v>
      </c>
      <c r="X368" s="22">
        <f t="shared" si="5"/>
        <v>0.11642589893960516</v>
      </c>
    </row>
    <row r="369" spans="1:24" x14ac:dyDescent="0.3">
      <c r="A369" s="19">
        <v>1</v>
      </c>
      <c r="B369" s="19">
        <v>0</v>
      </c>
      <c r="C369" s="19">
        <v>1</v>
      </c>
      <c r="D369" s="19">
        <v>0</v>
      </c>
      <c r="E369" s="19">
        <v>0</v>
      </c>
      <c r="F369" s="19">
        <v>1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/>
      <c r="U369" s="20">
        <v>0</v>
      </c>
      <c r="V369" s="21">
        <f>SUMPRODUCT('Linear Model'!$B$2:$T$2,'Test Set'!A369:S369)+'Linear Model'!$U$2</f>
        <v>0.10312193672986181</v>
      </c>
      <c r="W369" s="12">
        <f>SUMPRODUCT('Logistic Regression'!B$2:T$2,'Test Set'!A369:S369)+'Logistic Regression'!U$2</f>
        <v>-3.7270311771658711</v>
      </c>
      <c r="X369" s="22">
        <f t="shared" si="5"/>
        <v>2.3498695501661893E-2</v>
      </c>
    </row>
    <row r="370" spans="1:24" x14ac:dyDescent="0.3">
      <c r="A370" s="19">
        <v>0</v>
      </c>
      <c r="B370" s="19">
        <v>0</v>
      </c>
      <c r="C370" s="19">
        <v>1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1</v>
      </c>
      <c r="S370" s="19">
        <v>0</v>
      </c>
      <c r="T370" s="19"/>
      <c r="U370" s="20">
        <v>0</v>
      </c>
      <c r="V370" s="21">
        <f>SUMPRODUCT('Linear Model'!$B$2:$T$2,'Test Set'!A370:S370)+'Linear Model'!$U$2</f>
        <v>0.19315447227461344</v>
      </c>
      <c r="W370" s="12">
        <f>SUMPRODUCT('Logistic Regression'!B$2:T$2,'Test Set'!A370:S370)+'Logistic Regression'!U$2</f>
        <v>-1.8995176512458396</v>
      </c>
      <c r="X370" s="22">
        <f t="shared" si="5"/>
        <v>0.13016307646091677</v>
      </c>
    </row>
    <row r="371" spans="1:24" x14ac:dyDescent="0.3">
      <c r="A371" s="19">
        <v>0</v>
      </c>
      <c r="B371" s="19">
        <v>0</v>
      </c>
      <c r="C371" s="19">
        <v>0</v>
      </c>
      <c r="D371" s="19">
        <v>0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1</v>
      </c>
      <c r="O371" s="19">
        <v>0</v>
      </c>
      <c r="P371" s="19">
        <v>0</v>
      </c>
      <c r="Q371" s="19">
        <v>0</v>
      </c>
      <c r="R371" s="19">
        <v>1</v>
      </c>
      <c r="S371" s="19">
        <v>0</v>
      </c>
      <c r="T371" s="19"/>
      <c r="U371" s="20">
        <v>0</v>
      </c>
      <c r="V371" s="21">
        <f>SUMPRODUCT('Linear Model'!$B$2:$T$2,'Test Set'!A371:S371)+'Linear Model'!$U$2</f>
        <v>0.33424750675141485</v>
      </c>
      <c r="W371" s="12">
        <f>SUMPRODUCT('Logistic Regression'!B$2:T$2,'Test Set'!A371:S371)+'Logistic Regression'!U$2</f>
        <v>-0.45984414249115707</v>
      </c>
      <c r="X371" s="22">
        <f t="shared" si="5"/>
        <v>0.38702279824517205</v>
      </c>
    </row>
    <row r="372" spans="1:24" x14ac:dyDescent="0.3">
      <c r="A372" s="19">
        <v>1</v>
      </c>
      <c r="B372" s="19">
        <v>0</v>
      </c>
      <c r="C372" s="19">
        <v>0</v>
      </c>
      <c r="D372" s="19">
        <v>1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/>
      <c r="U372" s="20">
        <v>0</v>
      </c>
      <c r="V372" s="21">
        <f>SUMPRODUCT('Linear Model'!$B$2:$T$2,'Test Set'!A372:S372)+'Linear Model'!$U$2</f>
        <v>0.38188404030197637</v>
      </c>
      <c r="W372" s="12">
        <f>SUMPRODUCT('Logistic Regression'!B$2:T$2,'Test Set'!A372:S372)+'Logistic Regression'!U$2</f>
        <v>-0.68601241931545909</v>
      </c>
      <c r="X372" s="22">
        <f t="shared" si="5"/>
        <v>0.33492071669854434</v>
      </c>
    </row>
    <row r="373" spans="1:24" x14ac:dyDescent="0.3">
      <c r="A373" s="19">
        <v>1</v>
      </c>
      <c r="B373" s="19">
        <v>0</v>
      </c>
      <c r="C373" s="19">
        <v>1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/>
      <c r="U373" s="20">
        <v>0</v>
      </c>
      <c r="V373" s="21">
        <f>SUMPRODUCT('Linear Model'!$B$2:$T$2,'Test Set'!A373:S373)+'Linear Model'!$U$2</f>
        <v>0.36901676812113277</v>
      </c>
      <c r="W373" s="12">
        <f>SUMPRODUCT('Logistic Regression'!B$2:T$2,'Test Set'!A373:S373)+'Logistic Regression'!U$2</f>
        <v>-0.97441797570276978</v>
      </c>
      <c r="X373" s="22">
        <f t="shared" si="5"/>
        <v>0.27400078231586483</v>
      </c>
    </row>
    <row r="374" spans="1:24" x14ac:dyDescent="0.3">
      <c r="A374" s="19">
        <v>0</v>
      </c>
      <c r="B374" s="19">
        <v>0</v>
      </c>
      <c r="C374" s="19">
        <v>0</v>
      </c>
      <c r="D374" s="19">
        <v>0</v>
      </c>
      <c r="E374" s="19">
        <v>0</v>
      </c>
      <c r="F374" s="19">
        <v>0</v>
      </c>
      <c r="G374" s="19">
        <v>1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/>
      <c r="U374" s="20">
        <v>0</v>
      </c>
      <c r="V374" s="21">
        <f>SUMPRODUCT('Linear Model'!$B$2:$T$2,'Test Set'!A374:S374)+'Linear Model'!$U$2</f>
        <v>0.138117387637432</v>
      </c>
      <c r="W374" s="12">
        <f>SUMPRODUCT('Logistic Regression'!B$2:T$2,'Test Set'!A374:S374)+'Logistic Regression'!U$2</f>
        <v>-2.3714237880545528</v>
      </c>
      <c r="X374" s="22">
        <f t="shared" si="5"/>
        <v>8.5377892296022828E-2</v>
      </c>
    </row>
    <row r="375" spans="1:24" x14ac:dyDescent="0.3">
      <c r="A375" s="19">
        <v>0</v>
      </c>
      <c r="B375" s="19">
        <v>1</v>
      </c>
      <c r="C375" s="19">
        <v>0</v>
      </c>
      <c r="D375" s="19">
        <v>0</v>
      </c>
      <c r="E375" s="19">
        <v>0</v>
      </c>
      <c r="F375" s="19">
        <v>0</v>
      </c>
      <c r="G375" s="19">
        <v>1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1</v>
      </c>
      <c r="P375" s="19">
        <v>0</v>
      </c>
      <c r="Q375" s="19">
        <v>0</v>
      </c>
      <c r="R375" s="19">
        <v>0</v>
      </c>
      <c r="S375" s="19">
        <v>0</v>
      </c>
      <c r="T375" s="19"/>
      <c r="U375" s="20">
        <v>0</v>
      </c>
      <c r="V375" s="21">
        <f>SUMPRODUCT('Linear Model'!$B$2:$T$2,'Test Set'!A375:S375)+'Linear Model'!$U$2</f>
        <v>2.0483378081302406E-2</v>
      </c>
      <c r="W375" s="12">
        <f>SUMPRODUCT('Logistic Regression'!B$2:T$2,'Test Set'!A375:S375)+'Logistic Regression'!U$2</f>
        <v>-3.9259920562379955</v>
      </c>
      <c r="X375" s="22">
        <f t="shared" si="5"/>
        <v>1.9341105141860757E-2</v>
      </c>
    </row>
    <row r="376" spans="1:24" x14ac:dyDescent="0.3">
      <c r="A376" s="19">
        <v>0</v>
      </c>
      <c r="B376" s="19">
        <v>1</v>
      </c>
      <c r="C376" s="19">
        <v>0</v>
      </c>
      <c r="D376" s="19">
        <v>1</v>
      </c>
      <c r="E376" s="19">
        <v>0</v>
      </c>
      <c r="F376" s="19">
        <v>0</v>
      </c>
      <c r="G376" s="19">
        <v>1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/>
      <c r="U376" s="20">
        <v>0</v>
      </c>
      <c r="V376" s="21">
        <f>SUMPRODUCT('Linear Model'!$B$2:$T$2,'Test Set'!A376:S376)+'Linear Model'!$U$2</f>
        <v>0.21573766900278199</v>
      </c>
      <c r="W376" s="12">
        <f>SUMPRODUCT('Logistic Regression'!B$2:T$2,'Test Set'!A376:S376)+'Logistic Regression'!U$2</f>
        <v>-2.2409649250406876</v>
      </c>
      <c r="X376" s="22">
        <f t="shared" si="5"/>
        <v>9.6131666337838789E-2</v>
      </c>
    </row>
    <row r="377" spans="1:24" x14ac:dyDescent="0.3">
      <c r="A377" s="19">
        <v>0</v>
      </c>
      <c r="B377" s="19">
        <v>0</v>
      </c>
      <c r="C377" s="19">
        <v>1</v>
      </c>
      <c r="D377" s="19">
        <v>0</v>
      </c>
      <c r="E377" s="19">
        <v>0</v>
      </c>
      <c r="F377" s="19">
        <v>1</v>
      </c>
      <c r="G377" s="19">
        <v>1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1</v>
      </c>
      <c r="P377" s="19">
        <v>0</v>
      </c>
      <c r="Q377" s="19">
        <v>0</v>
      </c>
      <c r="R377" s="19">
        <v>0</v>
      </c>
      <c r="S377" s="19">
        <v>1</v>
      </c>
      <c r="T377" s="19"/>
      <c r="U377" s="20">
        <v>0</v>
      </c>
      <c r="V377" s="21">
        <f>SUMPRODUCT('Linear Model'!$B$2:$T$2,'Test Set'!A377:S377)+'Linear Model'!$U$2</f>
        <v>-2.2929698694759248E-2</v>
      </c>
      <c r="W377" s="12">
        <f>SUMPRODUCT('Logistic Regression'!B$2:T$2,'Test Set'!A377:S377)+'Logistic Regression'!U$2</f>
        <v>-4.441889713235013</v>
      </c>
      <c r="X377" s="22">
        <f t="shared" si="5"/>
        <v>1.1636662419837495E-2</v>
      </c>
    </row>
    <row r="378" spans="1:24" x14ac:dyDescent="0.3">
      <c r="A378" s="19">
        <v>0</v>
      </c>
      <c r="B378" s="19">
        <v>0</v>
      </c>
      <c r="C378" s="19">
        <v>0</v>
      </c>
      <c r="D378" s="19">
        <v>0</v>
      </c>
      <c r="E378" s="19">
        <v>0</v>
      </c>
      <c r="F378" s="19">
        <v>1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/>
      <c r="U378" s="20">
        <v>0</v>
      </c>
      <c r="V378" s="21">
        <f>SUMPRODUCT('Linear Model'!$B$2:$T$2,'Test Set'!A378:S378)+'Linear Model'!$U$2</f>
        <v>0.10861008002559219</v>
      </c>
      <c r="W378" s="12">
        <f>SUMPRODUCT('Logistic Regression'!B$2:T$2,'Test Set'!A378:S378)+'Logistic Regression'!U$2</f>
        <v>-3.2321943406236011</v>
      </c>
      <c r="X378" s="22">
        <f t="shared" si="5"/>
        <v>3.7972006196536089E-2</v>
      </c>
    </row>
    <row r="379" spans="1:24" x14ac:dyDescent="0.3">
      <c r="A379" s="19">
        <v>1</v>
      </c>
      <c r="B379" s="19">
        <v>0</v>
      </c>
      <c r="C379" s="19">
        <v>0</v>
      </c>
      <c r="D379" s="19">
        <v>1</v>
      </c>
      <c r="E379" s="19">
        <v>0</v>
      </c>
      <c r="F379" s="19">
        <v>0</v>
      </c>
      <c r="G379" s="19">
        <v>1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/>
      <c r="U379" s="20">
        <v>0</v>
      </c>
      <c r="V379" s="21">
        <f>SUMPRODUCT('Linear Model'!$B$2:$T$2,'Test Set'!A379:S379)+'Linear Model'!$U$2</f>
        <v>0.14549651652254522</v>
      </c>
      <c r="W379" s="12">
        <f>SUMPRODUCT('Logistic Regression'!B$2:T$2,'Test Set'!A379:S379)+'Logistic Regression'!U$2</f>
        <v>-2.5778550682095118</v>
      </c>
      <c r="X379" s="22">
        <f t="shared" si="5"/>
        <v>7.0577300619917405E-2</v>
      </c>
    </row>
    <row r="380" spans="1:24" x14ac:dyDescent="0.3">
      <c r="A380" s="19">
        <v>0</v>
      </c>
      <c r="B380" s="19">
        <v>0</v>
      </c>
      <c r="C380" s="19">
        <v>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1</v>
      </c>
      <c r="S380" s="19">
        <v>0</v>
      </c>
      <c r="T380" s="19"/>
      <c r="U380" s="20">
        <v>0</v>
      </c>
      <c r="V380" s="21">
        <f>SUMPRODUCT('Linear Model'!$B$2:$T$2,'Test Set'!A380:S380)+'Linear Model'!$U$2</f>
        <v>0.16816379733283029</v>
      </c>
      <c r="W380" s="12">
        <f>SUMPRODUCT('Logistic Regression'!B$2:T$2,'Test Set'!A380:S380)+'Logistic Regression'!U$2</f>
        <v>-1.9069469082082853</v>
      </c>
      <c r="X380" s="22">
        <f t="shared" si="5"/>
        <v>0.12932423981584604</v>
      </c>
    </row>
    <row r="381" spans="1:24" x14ac:dyDescent="0.3">
      <c r="A381" s="19">
        <v>0</v>
      </c>
      <c r="B381" s="19">
        <v>1</v>
      </c>
      <c r="C381" s="19">
        <v>1</v>
      </c>
      <c r="D381" s="19">
        <v>0</v>
      </c>
      <c r="E381" s="19">
        <v>0</v>
      </c>
      <c r="F381" s="19">
        <v>1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/>
      <c r="U381" s="20">
        <v>0</v>
      </c>
      <c r="V381" s="21">
        <f>SUMPRODUCT('Linear Model'!$B$2:$T$2,'Test Set'!A381:S381)+'Linear Model'!$U$2</f>
        <v>0.17336308921009858</v>
      </c>
      <c r="W381" s="12">
        <f>SUMPRODUCT('Logistic Regression'!B$2:T$2,'Test Set'!A381:S381)+'Logistic Regression'!U$2</f>
        <v>-3.3901410339970468</v>
      </c>
      <c r="X381" s="22">
        <f t="shared" si="5"/>
        <v>3.2605006530452577E-2</v>
      </c>
    </row>
    <row r="382" spans="1:24" x14ac:dyDescent="0.3">
      <c r="A382" s="19">
        <v>1</v>
      </c>
      <c r="B382" s="19">
        <v>0</v>
      </c>
      <c r="C382" s="19">
        <v>0</v>
      </c>
      <c r="D382" s="19">
        <v>0</v>
      </c>
      <c r="E382" s="19">
        <v>0</v>
      </c>
      <c r="F382" s="19">
        <v>0</v>
      </c>
      <c r="G382" s="19">
        <v>1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/>
      <c r="U382" s="20">
        <v>0</v>
      </c>
      <c r="V382" s="21">
        <f>SUMPRODUCT('Linear Model'!$B$2:$T$2,'Test Set'!A382:S382)+'Linear Model'!$U$2</f>
        <v>0.10763856939991845</v>
      </c>
      <c r="W382" s="12">
        <f>SUMPRODUCT('Logistic Regression'!B$2:T$2,'Test Set'!A382:S382)+'Logistic Regression'!U$2</f>
        <v>-2.8736898815592684</v>
      </c>
      <c r="X382" s="22">
        <f t="shared" si="5"/>
        <v>5.3469596902769527E-2</v>
      </c>
    </row>
    <row r="383" spans="1:24" x14ac:dyDescent="0.3">
      <c r="A383" s="19">
        <v>0</v>
      </c>
      <c r="B383" s="19">
        <v>1</v>
      </c>
      <c r="C383" s="19">
        <v>1</v>
      </c>
      <c r="D383" s="19">
        <v>0</v>
      </c>
      <c r="E383" s="19">
        <v>0</v>
      </c>
      <c r="F383" s="19">
        <v>0</v>
      </c>
      <c r="G383" s="19">
        <v>1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/>
      <c r="U383" s="20">
        <v>0</v>
      </c>
      <c r="V383" s="21">
        <f>SUMPRODUCT('Linear Model'!$B$2:$T$2,'Test Set'!A383:S383)+'Linear Model'!$U$2</f>
        <v>0.20287039682193839</v>
      </c>
      <c r="W383" s="12">
        <f>SUMPRODUCT('Logistic Regression'!B$2:T$2,'Test Set'!A383:S383)+'Logistic Regression'!U$2</f>
        <v>-2.5293704814279985</v>
      </c>
      <c r="X383" s="22">
        <f t="shared" si="5"/>
        <v>7.3824678133743604E-2</v>
      </c>
    </row>
    <row r="384" spans="1:24" x14ac:dyDescent="0.3">
      <c r="A384" s="19">
        <v>0</v>
      </c>
      <c r="B384" s="19">
        <v>1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/>
      <c r="U384" s="20">
        <v>0</v>
      </c>
      <c r="V384" s="21">
        <f>SUMPRODUCT('Linear Model'!$B$2:$T$2,'Test Set'!A384:S384)+'Linear Model'!$U$2</f>
        <v>0.41426724565958639</v>
      </c>
      <c r="W384" s="12">
        <f>SUMPRODUCT('Logistic Regression'!B$2:T$2,'Test Set'!A384:S384)+'Logistic Regression'!U$2</f>
        <v>-0.64495708949639141</v>
      </c>
      <c r="X384" s="22">
        <f t="shared" si="5"/>
        <v>0.34412684378079611</v>
      </c>
    </row>
    <row r="385" spans="1:24" x14ac:dyDescent="0.3">
      <c r="A385" s="19">
        <v>1</v>
      </c>
      <c r="B385" s="19">
        <v>0</v>
      </c>
      <c r="C385" s="19">
        <v>0</v>
      </c>
      <c r="D385" s="19">
        <v>0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1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/>
      <c r="U385" s="20">
        <v>0</v>
      </c>
      <c r="V385" s="21">
        <f>SUMPRODUCT('Linear Model'!$B$2:$T$2,'Test Set'!A385:S385)+'Linear Model'!$U$2</f>
        <v>0.79363265595839394</v>
      </c>
      <c r="W385" s="12">
        <f>SUMPRODUCT('Logistic Regression'!B$2:T$2,'Test Set'!A385:S385)+'Logistic Regression'!U$2</f>
        <v>3.7237522110757708</v>
      </c>
      <c r="X385" s="22">
        <f t="shared" si="5"/>
        <v>0.97642594600564436</v>
      </c>
    </row>
    <row r="386" spans="1:24" x14ac:dyDescent="0.3">
      <c r="A386" s="19">
        <v>1</v>
      </c>
      <c r="B386" s="19">
        <v>0</v>
      </c>
      <c r="C386" s="19">
        <v>0</v>
      </c>
      <c r="D386" s="19">
        <v>0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1</v>
      </c>
      <c r="P386" s="19">
        <v>0</v>
      </c>
      <c r="Q386" s="19">
        <v>0</v>
      </c>
      <c r="R386" s="19">
        <v>0</v>
      </c>
      <c r="S386" s="19">
        <v>0</v>
      </c>
      <c r="T386" s="19"/>
      <c r="U386" s="20">
        <v>0</v>
      </c>
      <c r="V386" s="21">
        <f>SUMPRODUCT('Linear Model'!$B$2:$T$2,'Test Set'!A386:S386)+'Linear Model'!$U$2</f>
        <v>0.18662974938049681</v>
      </c>
      <c r="W386" s="12">
        <f>SUMPRODUCT('Logistic Regression'!B$2:T$2,'Test Set'!A386:S386)+'Logistic Regression'!U$2</f>
        <v>-2.371039550512767</v>
      </c>
      <c r="X386" s="22">
        <f t="shared" si="5"/>
        <v>8.540790161281929E-2</v>
      </c>
    </row>
    <row r="387" spans="1:24" x14ac:dyDescent="0.3">
      <c r="A387" s="19">
        <v>1</v>
      </c>
      <c r="B387" s="19">
        <v>0</v>
      </c>
      <c r="C387" s="19">
        <v>1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1</v>
      </c>
      <c r="P387" s="19">
        <v>0</v>
      </c>
      <c r="Q387" s="19">
        <v>0</v>
      </c>
      <c r="R387" s="19">
        <v>1</v>
      </c>
      <c r="S387" s="19">
        <v>0</v>
      </c>
      <c r="T387" s="19"/>
      <c r="U387" s="20">
        <v>0</v>
      </c>
      <c r="V387" s="21">
        <f>SUMPRODUCT('Linear Model'!$B$2:$T$2,'Test Set'!A387:S387)+'Linear Model'!$U$2</f>
        <v>5.2793102382471258E-3</v>
      </c>
      <c r="W387" s="12">
        <f>SUMPRODUCT('Logistic Regression'!B$2:T$2,'Test Set'!A387:S387)+'Logistic Regression'!U$2</f>
        <v>-3.7909760625981068</v>
      </c>
      <c r="X387" s="22">
        <f t="shared" ref="X387:X450" si="6">EXP(W387)/(1+EXP(W387))</f>
        <v>2.2075241155036236E-2</v>
      </c>
    </row>
    <row r="388" spans="1:24" x14ac:dyDescent="0.3">
      <c r="A388" s="19">
        <v>1</v>
      </c>
      <c r="B388" s="19">
        <v>0</v>
      </c>
      <c r="C388" s="19">
        <v>1</v>
      </c>
      <c r="D388" s="19">
        <v>0</v>
      </c>
      <c r="E388" s="19">
        <v>0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/>
      <c r="U388" s="20">
        <v>0</v>
      </c>
      <c r="V388" s="21">
        <f>SUMPRODUCT('Linear Model'!$B$2:$T$2,'Test Set'!A388:S388)+'Linear Model'!$U$2</f>
        <v>0.36901676812113277</v>
      </c>
      <c r="W388" s="12">
        <f>SUMPRODUCT('Logistic Regression'!B$2:T$2,'Test Set'!A388:S388)+'Logistic Regression'!U$2</f>
        <v>-0.97441797570276978</v>
      </c>
      <c r="X388" s="22">
        <f t="shared" si="6"/>
        <v>0.27400078231586483</v>
      </c>
    </row>
    <row r="389" spans="1:24" x14ac:dyDescent="0.3">
      <c r="A389" s="19">
        <v>0</v>
      </c>
      <c r="B389" s="19">
        <v>0</v>
      </c>
      <c r="C389" s="19">
        <v>0</v>
      </c>
      <c r="D389" s="19">
        <v>0</v>
      </c>
      <c r="E389" s="19">
        <v>0</v>
      </c>
      <c r="F389" s="19">
        <v>1</v>
      </c>
      <c r="G389" s="19">
        <v>1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1</v>
      </c>
      <c r="P389" s="19">
        <v>0</v>
      </c>
      <c r="Q389" s="19">
        <v>0</v>
      </c>
      <c r="R389" s="19">
        <v>0</v>
      </c>
      <c r="S389" s="19">
        <v>0</v>
      </c>
      <c r="T389" s="19"/>
      <c r="U389" s="20">
        <v>0</v>
      </c>
      <c r="V389" s="21">
        <f>SUMPRODUCT('Linear Model'!$B$2:$T$2,'Test Set'!A389:S389)+'Linear Model'!$U$2</f>
        <v>-0.28517378755269174</v>
      </c>
      <c r="W389" s="12">
        <f>SUMPRODUCT('Logistic Regression'!B$2:T$2,'Test Set'!A389:S389)+'Logistic Regression'!U$2</f>
        <v>-6.5132293073652052</v>
      </c>
      <c r="X389" s="22">
        <f t="shared" si="6"/>
        <v>1.4814826701584935E-3</v>
      </c>
    </row>
    <row r="390" spans="1:24" x14ac:dyDescent="0.3">
      <c r="A390" s="19">
        <v>0</v>
      </c>
      <c r="B390" s="19">
        <v>1</v>
      </c>
      <c r="C390" s="19">
        <v>1</v>
      </c>
      <c r="D390" s="19">
        <v>0</v>
      </c>
      <c r="E390" s="19">
        <v>0</v>
      </c>
      <c r="F390" s="19">
        <v>1</v>
      </c>
      <c r="G390" s="19">
        <v>1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1</v>
      </c>
      <c r="P390" s="19">
        <v>0</v>
      </c>
      <c r="Q390" s="19">
        <v>0</v>
      </c>
      <c r="R390" s="19">
        <v>0</v>
      </c>
      <c r="S390" s="19">
        <v>0</v>
      </c>
      <c r="T390" s="19"/>
      <c r="U390" s="20">
        <v>0</v>
      </c>
      <c r="V390" s="21">
        <f>SUMPRODUCT('Linear Model'!$B$2:$T$2,'Test Set'!A390:S390)+'Linear Model'!$U$2</f>
        <v>-0.22042077836818541</v>
      </c>
      <c r="W390" s="12">
        <f>SUMPRODUCT('Logistic Regression'!B$2:T$2,'Test Set'!A390:S390)+'Logistic Regression'!U$2</f>
        <v>-6.67117600073865</v>
      </c>
      <c r="X390" s="22">
        <f t="shared" si="6"/>
        <v>1.2653049649093756E-3</v>
      </c>
    </row>
    <row r="391" spans="1:24" x14ac:dyDescent="0.3">
      <c r="A391" s="19">
        <v>0</v>
      </c>
      <c r="B391" s="19">
        <v>1</v>
      </c>
      <c r="C391" s="19">
        <v>1</v>
      </c>
      <c r="D391" s="19">
        <v>0</v>
      </c>
      <c r="E391" s="19">
        <v>0</v>
      </c>
      <c r="F391" s="19">
        <v>1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/>
      <c r="U391" s="20">
        <v>0</v>
      </c>
      <c r="V391" s="21">
        <f>SUMPRODUCT('Linear Model'!$B$2:$T$2,'Test Set'!A391:S391)+'Linear Model'!$U$2</f>
        <v>0.17336308921009858</v>
      </c>
      <c r="W391" s="12">
        <f>SUMPRODUCT('Logistic Regression'!B$2:T$2,'Test Set'!A391:S391)+'Logistic Regression'!U$2</f>
        <v>-3.3901410339970468</v>
      </c>
      <c r="X391" s="22">
        <f t="shared" si="6"/>
        <v>3.2605006530452577E-2</v>
      </c>
    </row>
    <row r="392" spans="1:24" x14ac:dyDescent="0.3">
      <c r="A392" s="19">
        <v>0</v>
      </c>
      <c r="B392" s="19">
        <v>0</v>
      </c>
      <c r="C392" s="19">
        <v>1</v>
      </c>
      <c r="D392" s="19">
        <v>0</v>
      </c>
      <c r="E392" s="19">
        <v>0</v>
      </c>
      <c r="F392" s="19">
        <v>0</v>
      </c>
      <c r="G392" s="19">
        <v>1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/>
      <c r="U392" s="20">
        <v>0</v>
      </c>
      <c r="V392" s="21">
        <f>SUMPRODUCT('Linear Model'!$B$2:$T$2,'Test Set'!A392:S392)+'Linear Model'!$U$2</f>
        <v>0.16310806257921515</v>
      </c>
      <c r="W392" s="12">
        <f>SUMPRODUCT('Logistic Regression'!B$2:T$2,'Test Set'!A392:S392)+'Logistic Regression'!U$2</f>
        <v>-2.3639945310921071</v>
      </c>
      <c r="X392" s="22">
        <f t="shared" si="6"/>
        <v>8.5959821746909054E-2</v>
      </c>
    </row>
    <row r="393" spans="1:24" x14ac:dyDescent="0.3">
      <c r="A393" s="19">
        <v>1</v>
      </c>
      <c r="B393" s="19">
        <v>0</v>
      </c>
      <c r="C393" s="19">
        <v>0</v>
      </c>
      <c r="D393" s="19">
        <v>1</v>
      </c>
      <c r="E393" s="19">
        <v>0</v>
      </c>
      <c r="F393" s="19">
        <v>0</v>
      </c>
      <c r="G393" s="19">
        <v>1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/>
      <c r="U393" s="20">
        <v>0</v>
      </c>
      <c r="V393" s="21">
        <f>SUMPRODUCT('Linear Model'!$B$2:$T$2,'Test Set'!A393:S393)+'Linear Model'!$U$2</f>
        <v>0.14549651652254522</v>
      </c>
      <c r="W393" s="12">
        <f>SUMPRODUCT('Logistic Regression'!B$2:T$2,'Test Set'!A393:S393)+'Logistic Regression'!U$2</f>
        <v>-2.5778550682095118</v>
      </c>
      <c r="X393" s="22">
        <f t="shared" si="6"/>
        <v>7.0577300619917405E-2</v>
      </c>
    </row>
    <row r="394" spans="1:24" x14ac:dyDescent="0.3">
      <c r="A394" s="19">
        <v>0</v>
      </c>
      <c r="B394" s="19">
        <v>0</v>
      </c>
      <c r="C394" s="19">
        <v>0</v>
      </c>
      <c r="D394" s="19">
        <v>1</v>
      </c>
      <c r="E394" s="19">
        <v>0</v>
      </c>
      <c r="F394" s="19">
        <v>0</v>
      </c>
      <c r="G394" s="19">
        <v>1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1</v>
      </c>
      <c r="P394" s="19">
        <v>0</v>
      </c>
      <c r="Q394" s="19">
        <v>0</v>
      </c>
      <c r="R394" s="19">
        <v>1</v>
      </c>
      <c r="S394" s="19">
        <v>0</v>
      </c>
      <c r="T394" s="19"/>
      <c r="U394" s="20">
        <v>0</v>
      </c>
      <c r="V394" s="21">
        <f>SUMPRODUCT('Linear Model'!$B$2:$T$2,'Test Set'!A394:S394)+'Linear Model'!$U$2</f>
        <v>-0.18776212312282692</v>
      </c>
      <c r="W394" s="12">
        <f>SUMPRODUCT('Logistic Regression'!B$2:T$2,'Test Set'!A394:S394)+'Logistic Regression'!U$2</f>
        <v>-4.8921470616001326</v>
      </c>
      <c r="X394" s="22">
        <f t="shared" si="6"/>
        <v>7.449381070100014E-3</v>
      </c>
    </row>
    <row r="395" spans="1:24" x14ac:dyDescent="0.3">
      <c r="A395" s="19">
        <v>1</v>
      </c>
      <c r="B395" s="19">
        <v>0</v>
      </c>
      <c r="C395" s="19">
        <v>0</v>
      </c>
      <c r="D395" s="19">
        <v>0</v>
      </c>
      <c r="E395" s="19">
        <v>0</v>
      </c>
      <c r="F395" s="19">
        <v>1</v>
      </c>
      <c r="G395" s="19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1</v>
      </c>
      <c r="P395" s="19">
        <v>0</v>
      </c>
      <c r="Q395" s="19">
        <v>0</v>
      </c>
      <c r="R395" s="19">
        <v>0</v>
      </c>
      <c r="S395" s="19">
        <v>0</v>
      </c>
      <c r="T395" s="19"/>
      <c r="U395" s="20">
        <v>0</v>
      </c>
      <c r="V395" s="21">
        <f>SUMPRODUCT('Linear Model'!$B$2:$T$2,'Test Set'!A395:S395)+'Linear Model'!$U$2</f>
        <v>-7.9265082010774146E-2</v>
      </c>
      <c r="W395" s="12">
        <f>SUMPRODUCT('Logistic Regression'!B$2:T$2,'Test Set'!A395:S395)+'Logistic Regression'!U$2</f>
        <v>-5.1236527519758681</v>
      </c>
      <c r="X395" s="22">
        <f t="shared" si="6"/>
        <v>5.9189907303237857E-3</v>
      </c>
    </row>
    <row r="396" spans="1:24" x14ac:dyDescent="0.3">
      <c r="A396" s="19">
        <v>0</v>
      </c>
      <c r="B396" s="19">
        <v>1</v>
      </c>
      <c r="C396" s="19">
        <v>0</v>
      </c>
      <c r="D396" s="19">
        <v>0</v>
      </c>
      <c r="E396" s="19">
        <v>0</v>
      </c>
      <c r="F396" s="19">
        <v>0</v>
      </c>
      <c r="G396" s="19">
        <v>1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/>
      <c r="U396" s="20">
        <v>0</v>
      </c>
      <c r="V396" s="21">
        <f>SUMPRODUCT('Linear Model'!$B$2:$T$2,'Test Set'!A396:S396)+'Linear Model'!$U$2</f>
        <v>0.17787972188015522</v>
      </c>
      <c r="W396" s="12">
        <f>SUMPRODUCT('Logistic Regression'!B$2:T$2,'Test Set'!A396:S396)+'Logistic Regression'!U$2</f>
        <v>-2.5367997383904441</v>
      </c>
      <c r="X396" s="22">
        <f t="shared" si="6"/>
        <v>7.3318311268114542E-2</v>
      </c>
    </row>
    <row r="397" spans="1:24" x14ac:dyDescent="0.3">
      <c r="A397" s="19">
        <v>1</v>
      </c>
      <c r="B397" s="19">
        <v>0</v>
      </c>
      <c r="C397" s="19">
        <v>0</v>
      </c>
      <c r="D397" s="19">
        <v>0</v>
      </c>
      <c r="E397" s="19">
        <v>0</v>
      </c>
      <c r="F397" s="19">
        <v>1</v>
      </c>
      <c r="G397" s="19">
        <v>1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/>
      <c r="U397" s="20">
        <v>0</v>
      </c>
      <c r="V397" s="21">
        <f>SUMPRODUCT('Linear Model'!$B$2:$T$2,'Test Set'!A397:S397)+'Linear Model'!$U$2</f>
        <v>-0.15825626199135245</v>
      </c>
      <c r="W397" s="12">
        <f>SUMPRODUCT('Logistic Regression'!B$2:T$2,'Test Set'!A397:S397)+'Logistic Regression'!U$2</f>
        <v>-5.6263030830223695</v>
      </c>
      <c r="X397" s="22">
        <f t="shared" si="6"/>
        <v>3.58893966380342E-3</v>
      </c>
    </row>
    <row r="398" spans="1:24" x14ac:dyDescent="0.3">
      <c r="A398" s="19">
        <v>1</v>
      </c>
      <c r="B398" s="19">
        <v>0</v>
      </c>
      <c r="C398" s="19">
        <v>0</v>
      </c>
      <c r="D398" s="19">
        <v>1</v>
      </c>
      <c r="E398" s="19">
        <v>0</v>
      </c>
      <c r="F398" s="19">
        <v>1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1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/>
      <c r="U398" s="20">
        <v>0</v>
      </c>
      <c r="V398" s="21">
        <f>SUMPRODUCT('Linear Model'!$B$2:$T$2,'Test Set'!A398:S398)+'Linear Model'!$U$2</f>
        <v>0.34914185694797262</v>
      </c>
      <c r="W398" s="12">
        <f>SUMPRODUCT('Logistic Regression'!B$2:T$2,'Test Set'!A398:S398)+'Logistic Regression'!U$2</f>
        <v>-1.5273617448862178</v>
      </c>
      <c r="X398" s="22">
        <f t="shared" si="6"/>
        <v>0.17838002197524266</v>
      </c>
    </row>
    <row r="399" spans="1:24" x14ac:dyDescent="0.3">
      <c r="A399" s="19">
        <v>1</v>
      </c>
      <c r="B399" s="19">
        <v>0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1</v>
      </c>
      <c r="S399" s="19">
        <v>0</v>
      </c>
      <c r="T399" s="19"/>
      <c r="U399" s="20">
        <v>0</v>
      </c>
      <c r="V399" s="21">
        <f>SUMPRODUCT('Linear Model'!$B$2:$T$2,'Test Set'!A399:S399)+'Linear Model'!$U$2</f>
        <v>0.13768497909531677</v>
      </c>
      <c r="W399" s="12">
        <f>SUMPRODUCT('Logistic Regression'!B$2:T$2,'Test Set'!A399:S399)+'Logistic Regression'!U$2</f>
        <v>-2.4092130017130011</v>
      </c>
      <c r="X399" s="22">
        <f t="shared" si="6"/>
        <v>8.2472851573150041E-2</v>
      </c>
    </row>
    <row r="400" spans="1:24" x14ac:dyDescent="0.3">
      <c r="A400" s="19">
        <v>0</v>
      </c>
      <c r="B400" s="19">
        <v>0</v>
      </c>
      <c r="C400" s="19">
        <v>0</v>
      </c>
      <c r="D400" s="19">
        <v>1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/>
      <c r="U400" s="20">
        <v>0</v>
      </c>
      <c r="V400" s="21">
        <f>SUMPRODUCT('Linear Model'!$B$2:$T$2,'Test Set'!A400:S400)+'Linear Model'!$U$2</f>
        <v>0.4123628585394899</v>
      </c>
      <c r="W400" s="12">
        <f>SUMPRODUCT('Logistic Regression'!B$2:T$2,'Test Set'!A400:S400)+'Logistic Regression'!U$2</f>
        <v>-0.1837463258107434</v>
      </c>
      <c r="X400" s="22">
        <f t="shared" si="6"/>
        <v>0.45419222896432404</v>
      </c>
    </row>
    <row r="401" spans="1:24" x14ac:dyDescent="0.3">
      <c r="A401" s="19">
        <v>0</v>
      </c>
      <c r="B401" s="19">
        <v>1</v>
      </c>
      <c r="C401" s="19">
        <v>1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/>
      <c r="U401" s="20">
        <v>0</v>
      </c>
      <c r="V401" s="21">
        <f>SUMPRODUCT('Linear Model'!$B$2:$T$2,'Test Set'!A401:S401)+'Linear Model'!$U$2</f>
        <v>0.43925792060136953</v>
      </c>
      <c r="W401" s="12">
        <f>SUMPRODUCT('Logistic Regression'!B$2:T$2,'Test Set'!A401:S401)+'Logistic Regression'!U$2</f>
        <v>-0.63752783253394574</v>
      </c>
      <c r="X401" s="22">
        <f t="shared" si="6"/>
        <v>0.34580558982224191</v>
      </c>
    </row>
    <row r="402" spans="1:24" x14ac:dyDescent="0.3">
      <c r="A402" s="19">
        <v>1</v>
      </c>
      <c r="B402" s="19">
        <v>0</v>
      </c>
      <c r="C402" s="19">
        <v>0</v>
      </c>
      <c r="D402" s="19">
        <v>0</v>
      </c>
      <c r="E402" s="19">
        <v>0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/>
      <c r="U402" s="20">
        <v>0</v>
      </c>
      <c r="V402" s="21">
        <f>SUMPRODUCT('Linear Model'!$B$2:$T$2,'Test Set'!A402:S402)+'Linear Model'!$U$2</f>
        <v>0.34402609317934962</v>
      </c>
      <c r="W402" s="12">
        <f>SUMPRODUCT('Logistic Regression'!B$2:T$2,'Test Set'!A402:S402)+'Logistic Regression'!U$2</f>
        <v>-0.98184723266521545</v>
      </c>
      <c r="X402" s="22">
        <f t="shared" si="6"/>
        <v>0.27252540612866183</v>
      </c>
    </row>
    <row r="403" spans="1:24" x14ac:dyDescent="0.3">
      <c r="A403" s="19">
        <v>1</v>
      </c>
      <c r="B403" s="19">
        <v>0</v>
      </c>
      <c r="C403" s="19">
        <v>0</v>
      </c>
      <c r="D403" s="19">
        <v>1</v>
      </c>
      <c r="E403" s="19">
        <v>0</v>
      </c>
      <c r="F403" s="19">
        <v>0</v>
      </c>
      <c r="G403" s="19">
        <v>1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/>
      <c r="U403" s="20">
        <v>0</v>
      </c>
      <c r="V403" s="21">
        <f>SUMPRODUCT('Linear Model'!$B$2:$T$2,'Test Set'!A403:S403)+'Linear Model'!$U$2</f>
        <v>0.14549651652254522</v>
      </c>
      <c r="W403" s="12">
        <f>SUMPRODUCT('Logistic Regression'!B$2:T$2,'Test Set'!A403:S403)+'Logistic Regression'!U$2</f>
        <v>-2.5778550682095118</v>
      </c>
      <c r="X403" s="22">
        <f t="shared" si="6"/>
        <v>7.0577300619917405E-2</v>
      </c>
    </row>
    <row r="404" spans="1:24" x14ac:dyDescent="0.3">
      <c r="A404" s="19">
        <v>0</v>
      </c>
      <c r="B404" s="19">
        <v>0</v>
      </c>
      <c r="C404" s="19">
        <v>1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1</v>
      </c>
      <c r="O404" s="19">
        <v>0</v>
      </c>
      <c r="P404" s="19">
        <v>0</v>
      </c>
      <c r="Q404" s="19">
        <v>0</v>
      </c>
      <c r="R404" s="19">
        <v>1</v>
      </c>
      <c r="S404" s="19">
        <v>0</v>
      </c>
      <c r="T404" s="19"/>
      <c r="U404" s="20">
        <v>0</v>
      </c>
      <c r="V404" s="21">
        <f>SUMPRODUCT('Linear Model'!$B$2:$T$2,'Test Set'!A404:S404)+'Linear Model'!$U$2</f>
        <v>0.35923818169319799</v>
      </c>
      <c r="W404" s="12">
        <f>SUMPRODUCT('Logistic Regression'!B$2:T$2,'Test Set'!A404:S404)+'Logistic Regression'!U$2</f>
        <v>-0.4524148855287114</v>
      </c>
      <c r="X404" s="22">
        <f t="shared" si="6"/>
        <v>0.38878675902193954</v>
      </c>
    </row>
    <row r="405" spans="1:24" x14ac:dyDescent="0.3">
      <c r="A405" s="19">
        <v>0</v>
      </c>
      <c r="B405" s="19">
        <v>1</v>
      </c>
      <c r="C405" s="19">
        <v>1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1</v>
      </c>
      <c r="R405" s="19">
        <v>0</v>
      </c>
      <c r="S405" s="19">
        <v>0</v>
      </c>
      <c r="T405" s="19"/>
      <c r="U405" s="20">
        <v>0</v>
      </c>
      <c r="V405" s="21">
        <f>SUMPRODUCT('Linear Model'!$B$2:$T$2,'Test Set'!A405:S405)+'Linear Model'!$U$2</f>
        <v>0.62733206195089775</v>
      </c>
      <c r="W405" s="12">
        <f>SUMPRODUCT('Logistic Regression'!B$2:T$2,'Test Set'!A405:S405)+'Logistic Regression'!U$2</f>
        <v>0.64337616308565204</v>
      </c>
      <c r="X405" s="22">
        <f t="shared" si="6"/>
        <v>0.65551624762501015</v>
      </c>
    </row>
    <row r="406" spans="1:24" x14ac:dyDescent="0.3">
      <c r="A406" s="19">
        <v>0</v>
      </c>
      <c r="B406" s="19">
        <v>1</v>
      </c>
      <c r="C406" s="19">
        <v>0</v>
      </c>
      <c r="D406" s="19">
        <v>0</v>
      </c>
      <c r="E406" s="19">
        <v>0</v>
      </c>
      <c r="F406" s="19">
        <v>0</v>
      </c>
      <c r="G406" s="19">
        <v>1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/>
      <c r="U406" s="20">
        <v>0</v>
      </c>
      <c r="V406" s="21">
        <f>SUMPRODUCT('Linear Model'!$B$2:$T$2,'Test Set'!A406:S406)+'Linear Model'!$U$2</f>
        <v>0.17787972188015522</v>
      </c>
      <c r="W406" s="12">
        <f>SUMPRODUCT('Logistic Regression'!B$2:T$2,'Test Set'!A406:S406)+'Logistic Regression'!U$2</f>
        <v>-2.5367997383904441</v>
      </c>
      <c r="X406" s="22">
        <f t="shared" si="6"/>
        <v>7.3318311268114542E-2</v>
      </c>
    </row>
    <row r="407" spans="1:24" x14ac:dyDescent="0.3">
      <c r="A407" s="19">
        <v>0</v>
      </c>
      <c r="B407" s="19">
        <v>0</v>
      </c>
      <c r="C407" s="19">
        <v>1</v>
      </c>
      <c r="D407" s="19">
        <v>0</v>
      </c>
      <c r="E407" s="19">
        <v>0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1</v>
      </c>
      <c r="R407" s="19">
        <v>0</v>
      </c>
      <c r="S407" s="19">
        <v>0</v>
      </c>
      <c r="T407" s="19"/>
      <c r="U407" s="20">
        <v>0</v>
      </c>
      <c r="V407" s="21">
        <f>SUMPRODUCT('Linear Model'!$B$2:$T$2,'Test Set'!A407:S407)+'Linear Model'!$U$2</f>
        <v>0.58756972770817451</v>
      </c>
      <c r="W407" s="12">
        <f>SUMPRODUCT('Logistic Regression'!B$2:T$2,'Test Set'!A407:S407)+'Logistic Regression'!U$2</f>
        <v>0.80875211342154363</v>
      </c>
      <c r="X407" s="22">
        <f t="shared" si="6"/>
        <v>0.69184352350687017</v>
      </c>
    </row>
    <row r="408" spans="1:24" x14ac:dyDescent="0.3">
      <c r="A408" s="19">
        <v>0</v>
      </c>
      <c r="B408" s="19">
        <v>1</v>
      </c>
      <c r="C408" s="19">
        <v>1</v>
      </c>
      <c r="D408" s="19">
        <v>0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/>
      <c r="U408" s="20">
        <v>0</v>
      </c>
      <c r="V408" s="21">
        <f>SUMPRODUCT('Linear Model'!$B$2:$T$2,'Test Set'!A408:S408)+'Linear Model'!$U$2</f>
        <v>0.43925792060136953</v>
      </c>
      <c r="W408" s="12">
        <f>SUMPRODUCT('Logistic Regression'!B$2:T$2,'Test Set'!A408:S408)+'Logistic Regression'!U$2</f>
        <v>-0.63752783253394574</v>
      </c>
      <c r="X408" s="22">
        <f t="shared" si="6"/>
        <v>0.34580558982224191</v>
      </c>
    </row>
    <row r="409" spans="1:24" x14ac:dyDescent="0.3">
      <c r="A409" s="19">
        <v>1</v>
      </c>
      <c r="B409" s="19">
        <v>0</v>
      </c>
      <c r="C409" s="19">
        <v>1</v>
      </c>
      <c r="D409" s="19">
        <v>0</v>
      </c>
      <c r="E409" s="19">
        <v>0</v>
      </c>
      <c r="F409" s="19">
        <v>0</v>
      </c>
      <c r="G409" s="19">
        <v>1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1</v>
      </c>
      <c r="P409" s="19">
        <v>0</v>
      </c>
      <c r="Q409" s="19">
        <v>0</v>
      </c>
      <c r="R409" s="19">
        <v>1</v>
      </c>
      <c r="S409" s="19">
        <v>0</v>
      </c>
      <c r="T409" s="19"/>
      <c r="U409" s="20">
        <v>0</v>
      </c>
      <c r="V409" s="21">
        <f>SUMPRODUCT('Linear Model'!$B$2:$T$2,'Test Set'!A409:S409)+'Linear Model'!$U$2</f>
        <v>-0.23110821354118405</v>
      </c>
      <c r="W409" s="12">
        <f>SUMPRODUCT('Logistic Regression'!B$2:T$2,'Test Set'!A409:S409)+'Logistic Regression'!U$2</f>
        <v>-5.6828187114921587</v>
      </c>
      <c r="X409" s="22">
        <f t="shared" si="6"/>
        <v>3.3924025855338476E-3</v>
      </c>
    </row>
    <row r="410" spans="1:24" x14ac:dyDescent="0.3">
      <c r="A410" s="19">
        <v>1</v>
      </c>
      <c r="B410" s="19">
        <v>0</v>
      </c>
      <c r="C410" s="19">
        <v>1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1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/>
      <c r="U410" s="20">
        <v>0</v>
      </c>
      <c r="V410" s="21">
        <f>SUMPRODUCT('Linear Model'!$B$2:$T$2,'Test Set'!A410:S410)+'Linear Model'!$U$2</f>
        <v>0.53510047753971735</v>
      </c>
      <c r="W410" s="12">
        <f>SUMPRODUCT('Logistic Regression'!B$2:T$2,'Test Set'!A410:S410)+'Logistic Regression'!U$2</f>
        <v>0.47268479001435842</v>
      </c>
      <c r="X410" s="22">
        <f t="shared" si="6"/>
        <v>0.61601901300910777</v>
      </c>
    </row>
    <row r="411" spans="1:24" x14ac:dyDescent="0.3">
      <c r="A411" s="19">
        <v>0</v>
      </c>
      <c r="B411" s="19">
        <v>1</v>
      </c>
      <c r="C411" s="19">
        <v>1</v>
      </c>
      <c r="D411" s="19">
        <v>0</v>
      </c>
      <c r="E411" s="19">
        <v>0</v>
      </c>
      <c r="F411" s="19">
        <v>1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/>
      <c r="U411" s="20">
        <v>0</v>
      </c>
      <c r="V411" s="21">
        <f>SUMPRODUCT('Linear Model'!$B$2:$T$2,'Test Set'!A411:S411)+'Linear Model'!$U$2</f>
        <v>0.17336308921009858</v>
      </c>
      <c r="W411" s="12">
        <f>SUMPRODUCT('Logistic Regression'!B$2:T$2,'Test Set'!A411:S411)+'Logistic Regression'!U$2</f>
        <v>-3.3901410339970468</v>
      </c>
      <c r="X411" s="22">
        <f t="shared" si="6"/>
        <v>3.2605006530452577E-2</v>
      </c>
    </row>
    <row r="412" spans="1:24" x14ac:dyDescent="0.3">
      <c r="A412" s="19">
        <v>0</v>
      </c>
      <c r="B412" s="19">
        <v>0</v>
      </c>
      <c r="C412" s="19">
        <v>1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1</v>
      </c>
      <c r="O412" s="19">
        <v>1</v>
      </c>
      <c r="P412" s="19">
        <v>0</v>
      </c>
      <c r="Q412" s="19">
        <v>0</v>
      </c>
      <c r="R412" s="19">
        <v>1</v>
      </c>
      <c r="S412" s="19">
        <v>0</v>
      </c>
      <c r="T412" s="19"/>
      <c r="U412" s="20">
        <v>0</v>
      </c>
      <c r="V412" s="21">
        <f>SUMPRODUCT('Linear Model'!$B$2:$T$2,'Test Set'!A412:S412)+'Linear Model'!$U$2</f>
        <v>0.20184183789434518</v>
      </c>
      <c r="W412" s="12">
        <f>SUMPRODUCT('Logistic Regression'!B$2:T$2,'Test Set'!A412:S412)+'Logistic Regression'!U$2</f>
        <v>-1.8416072033762627</v>
      </c>
      <c r="X412" s="22">
        <f t="shared" si="6"/>
        <v>0.13686132232430423</v>
      </c>
    </row>
    <row r="413" spans="1:24" x14ac:dyDescent="0.3">
      <c r="A413" s="19">
        <v>1</v>
      </c>
      <c r="B413" s="19">
        <v>0</v>
      </c>
      <c r="C413" s="19">
        <v>0</v>
      </c>
      <c r="D413" s="19">
        <v>0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/>
      <c r="U413" s="20">
        <v>0</v>
      </c>
      <c r="V413" s="21">
        <f>SUMPRODUCT('Linear Model'!$B$2:$T$2,'Test Set'!A413:S413)+'Linear Model'!$U$2</f>
        <v>0.34402609317934962</v>
      </c>
      <c r="W413" s="12">
        <f>SUMPRODUCT('Logistic Regression'!B$2:T$2,'Test Set'!A413:S413)+'Logistic Regression'!U$2</f>
        <v>-0.98184723266521545</v>
      </c>
      <c r="X413" s="22">
        <f t="shared" si="6"/>
        <v>0.27252540612866183</v>
      </c>
    </row>
    <row r="414" spans="1:24" x14ac:dyDescent="0.3">
      <c r="A414" s="19">
        <v>0</v>
      </c>
      <c r="B414" s="19">
        <v>1</v>
      </c>
      <c r="C414" s="19">
        <v>0</v>
      </c>
      <c r="D414" s="19">
        <v>0</v>
      </c>
      <c r="E414" s="19">
        <v>0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1</v>
      </c>
      <c r="R414" s="19">
        <v>0</v>
      </c>
      <c r="S414" s="19">
        <v>0</v>
      </c>
      <c r="T414" s="19"/>
      <c r="U414" s="20">
        <v>0</v>
      </c>
      <c r="V414" s="21">
        <f>SUMPRODUCT('Linear Model'!$B$2:$T$2,'Test Set'!A414:S414)+'Linear Model'!$U$2</f>
        <v>0.60234138700911455</v>
      </c>
      <c r="W414" s="12">
        <f>SUMPRODUCT('Logistic Regression'!B$2:T$2,'Test Set'!A414:S414)+'Logistic Regression'!U$2</f>
        <v>0.63594690612320637</v>
      </c>
      <c r="X414" s="22">
        <f t="shared" si="6"/>
        <v>0.65383667941929735</v>
      </c>
    </row>
    <row r="415" spans="1:24" x14ac:dyDescent="0.3">
      <c r="A415" s="19">
        <v>0</v>
      </c>
      <c r="B415" s="19">
        <v>1</v>
      </c>
      <c r="C415" s="19">
        <v>1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/>
      <c r="U415" s="20">
        <v>0</v>
      </c>
      <c r="V415" s="21">
        <f>SUMPRODUCT('Linear Model'!$B$2:$T$2,'Test Set'!A415:S415)+'Linear Model'!$U$2</f>
        <v>0.43925792060136953</v>
      </c>
      <c r="W415" s="12">
        <f>SUMPRODUCT('Logistic Regression'!B$2:T$2,'Test Set'!A415:S415)+'Logistic Regression'!U$2</f>
        <v>-0.63752783253394574</v>
      </c>
      <c r="X415" s="22">
        <f t="shared" si="6"/>
        <v>0.34580558982224191</v>
      </c>
    </row>
    <row r="416" spans="1:24" x14ac:dyDescent="0.3">
      <c r="A416" s="19">
        <v>1</v>
      </c>
      <c r="B416" s="19">
        <v>0</v>
      </c>
      <c r="C416" s="19">
        <v>0</v>
      </c>
      <c r="D416" s="19">
        <v>1</v>
      </c>
      <c r="E416" s="19">
        <v>0</v>
      </c>
      <c r="F416" s="19">
        <v>1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1</v>
      </c>
      <c r="S416" s="19">
        <v>1</v>
      </c>
      <c r="T416" s="19"/>
      <c r="U416" s="20">
        <v>0</v>
      </c>
      <c r="V416" s="21">
        <f>SUMPRODUCT('Linear Model'!$B$2:$T$2,'Test Set'!A416:S416)+'Linear Model'!$U$2</f>
        <v>0.14690150874282193</v>
      </c>
      <c r="W416" s="12">
        <f>SUMPRODUCT('Logistic Regression'!B$2:T$2,'Test Set'!A416:S416)+'Logistic Regression'!U$2</f>
        <v>-2.8020810526585991</v>
      </c>
      <c r="X416" s="22">
        <f t="shared" si="6"/>
        <v>5.7211823279831465E-2</v>
      </c>
    </row>
    <row r="417" spans="1:24" x14ac:dyDescent="0.3">
      <c r="A417" s="19">
        <v>0</v>
      </c>
      <c r="B417" s="19">
        <v>0</v>
      </c>
      <c r="C417" s="19">
        <v>1</v>
      </c>
      <c r="D417" s="19">
        <v>0</v>
      </c>
      <c r="E417" s="19">
        <v>0</v>
      </c>
      <c r="F417" s="19">
        <v>0</v>
      </c>
      <c r="G417" s="19">
        <v>1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/>
      <c r="U417" s="20">
        <v>0</v>
      </c>
      <c r="V417" s="21">
        <f>SUMPRODUCT('Linear Model'!$B$2:$T$2,'Test Set'!A417:S417)+'Linear Model'!$U$2</f>
        <v>0.16310806257921515</v>
      </c>
      <c r="W417" s="12">
        <f>SUMPRODUCT('Logistic Regression'!B$2:T$2,'Test Set'!A417:S417)+'Logistic Regression'!U$2</f>
        <v>-2.3639945310921071</v>
      </c>
      <c r="X417" s="22">
        <f t="shared" si="6"/>
        <v>8.5959821746909054E-2</v>
      </c>
    </row>
    <row r="418" spans="1:24" x14ac:dyDescent="0.3">
      <c r="A418" s="19">
        <v>0</v>
      </c>
      <c r="B418" s="19">
        <v>1</v>
      </c>
      <c r="C418" s="19">
        <v>0</v>
      </c>
      <c r="D418" s="19">
        <v>1</v>
      </c>
      <c r="E418" s="19">
        <v>0</v>
      </c>
      <c r="F418" s="19">
        <v>1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1</v>
      </c>
      <c r="P418" s="19">
        <v>0</v>
      </c>
      <c r="Q418" s="19">
        <v>0</v>
      </c>
      <c r="R418" s="19">
        <v>0</v>
      </c>
      <c r="S418" s="19">
        <v>0</v>
      </c>
      <c r="T418" s="19"/>
      <c r="U418" s="20">
        <v>0</v>
      </c>
      <c r="V418" s="21">
        <f>SUMPRODUCT('Linear Model'!$B$2:$T$2,'Test Set'!A418:S418)+'Linear Model'!$U$2</f>
        <v>2.8834017592089367E-2</v>
      </c>
      <c r="W418" s="12">
        <f>SUMPRODUCT('Logistic Regression'!B$2:T$2,'Test Set'!A418:S418)+'Logistic Regression'!U$2</f>
        <v>-4.4909277954572868</v>
      </c>
      <c r="X418" s="22">
        <f t="shared" si="6"/>
        <v>1.1085961901811601E-2</v>
      </c>
    </row>
    <row r="419" spans="1:24" x14ac:dyDescent="0.3">
      <c r="A419" s="19">
        <v>1</v>
      </c>
      <c r="B419" s="19">
        <v>0</v>
      </c>
      <c r="C419" s="19">
        <v>1</v>
      </c>
      <c r="D419" s="19">
        <v>0</v>
      </c>
      <c r="E419" s="19">
        <v>0</v>
      </c>
      <c r="F419" s="19">
        <v>1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1</v>
      </c>
      <c r="S419" s="19">
        <v>0</v>
      </c>
      <c r="T419" s="19"/>
      <c r="U419" s="20">
        <v>0</v>
      </c>
      <c r="V419" s="21">
        <f>SUMPRODUCT('Linear Model'!$B$2:$T$2,'Test Set'!A419:S419)+'Linear Model'!$U$2</f>
        <v>-0.10321917735417108</v>
      </c>
      <c r="W419" s="12">
        <f>SUMPRODUCT('Logistic Regression'!B$2:T$2,'Test Set'!A419:S419)+'Logistic Regression'!U$2</f>
        <v>-5.1543969462136561</v>
      </c>
      <c r="X419" s="22">
        <f t="shared" si="6"/>
        <v>5.7408137992696054E-3</v>
      </c>
    </row>
    <row r="420" spans="1:24" x14ac:dyDescent="0.3">
      <c r="A420" s="19">
        <v>1</v>
      </c>
      <c r="B420" s="19">
        <v>0</v>
      </c>
      <c r="C420" s="19">
        <v>0</v>
      </c>
      <c r="D420" s="19">
        <v>0</v>
      </c>
      <c r="E420" s="19">
        <v>0</v>
      </c>
      <c r="F420" s="19">
        <v>0</v>
      </c>
      <c r="G420" s="19">
        <v>1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/>
      <c r="U420" s="20">
        <v>0</v>
      </c>
      <c r="V420" s="21">
        <f>SUMPRODUCT('Linear Model'!$B$2:$T$2,'Test Set'!A420:S420)+'Linear Model'!$U$2</f>
        <v>0.10763856939991845</v>
      </c>
      <c r="W420" s="12">
        <f>SUMPRODUCT('Logistic Regression'!B$2:T$2,'Test Set'!A420:S420)+'Logistic Regression'!U$2</f>
        <v>-2.8736898815592684</v>
      </c>
      <c r="X420" s="22">
        <f t="shared" si="6"/>
        <v>5.3469596902769527E-2</v>
      </c>
    </row>
    <row r="421" spans="1:24" x14ac:dyDescent="0.3">
      <c r="A421" s="19">
        <v>0</v>
      </c>
      <c r="B421" s="19">
        <v>1</v>
      </c>
      <c r="C421" s="19">
        <v>0</v>
      </c>
      <c r="D421" s="19">
        <v>1</v>
      </c>
      <c r="E421" s="19">
        <v>0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/>
      <c r="U421" s="20">
        <v>0</v>
      </c>
      <c r="V421" s="21">
        <f>SUMPRODUCT('Linear Model'!$B$2:$T$2,'Test Set'!A421:S421)+'Linear Model'!$U$2</f>
        <v>0.45212519278221314</v>
      </c>
      <c r="W421" s="12">
        <f>SUMPRODUCT('Logistic Regression'!B$2:T$2,'Test Set'!A421:S421)+'Logistic Regression'!U$2</f>
        <v>-0.34912227614663494</v>
      </c>
      <c r="X421" s="22">
        <f t="shared" si="6"/>
        <v>0.41359528300010162</v>
      </c>
    </row>
    <row r="422" spans="1:24" x14ac:dyDescent="0.3">
      <c r="A422" s="19">
        <v>1</v>
      </c>
      <c r="B422" s="19">
        <v>0</v>
      </c>
      <c r="C422" s="19">
        <v>0</v>
      </c>
      <c r="D422" s="19">
        <v>0</v>
      </c>
      <c r="E422" s="19">
        <v>0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/>
      <c r="U422" s="20">
        <v>0</v>
      </c>
      <c r="V422" s="21">
        <f>SUMPRODUCT('Linear Model'!$B$2:$T$2,'Test Set'!A422:S422)+'Linear Model'!$U$2</f>
        <v>0.34402609317934962</v>
      </c>
      <c r="W422" s="12">
        <f>SUMPRODUCT('Logistic Regression'!B$2:T$2,'Test Set'!A422:S422)+'Logistic Regression'!U$2</f>
        <v>-0.98184723266521545</v>
      </c>
      <c r="X422" s="22">
        <f t="shared" si="6"/>
        <v>0.27252540612866183</v>
      </c>
    </row>
    <row r="423" spans="1:24" x14ac:dyDescent="0.3">
      <c r="A423" s="19">
        <v>0</v>
      </c>
      <c r="B423" s="19">
        <v>1</v>
      </c>
      <c r="C423" s="19">
        <v>0</v>
      </c>
      <c r="D423" s="19">
        <v>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1</v>
      </c>
      <c r="T423" s="19"/>
      <c r="U423" s="20">
        <v>0</v>
      </c>
      <c r="V423" s="21">
        <f>SUMPRODUCT('Linear Model'!$B$2:$T$2,'Test Set'!A423:S423)+'Linear Model'!$U$2</f>
        <v>0.65152065957573579</v>
      </c>
      <c r="W423" s="12">
        <f>SUMPRODUCT('Logistic Regression'!B$2:T$2,'Test Set'!A423:S423)+'Logistic Regression'!U$2</f>
        <v>1.4189532476713547</v>
      </c>
      <c r="X423" s="22">
        <f t="shared" si="6"/>
        <v>0.80517426621713117</v>
      </c>
    </row>
    <row r="424" spans="1:24" x14ac:dyDescent="0.3">
      <c r="A424" s="19">
        <v>1</v>
      </c>
      <c r="B424" s="19">
        <v>0</v>
      </c>
      <c r="C424" s="19">
        <v>0</v>
      </c>
      <c r="D424" s="19">
        <v>0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1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/>
      <c r="U424" s="20">
        <v>0</v>
      </c>
      <c r="V424" s="21">
        <f>SUMPRODUCT('Linear Model'!$B$2:$T$2,'Test Set'!A424:S424)+'Linear Model'!$U$2</f>
        <v>0.57717874121661683</v>
      </c>
      <c r="W424" s="12">
        <f>SUMPRODUCT('Logistic Regression'!B$2:T$2,'Test Set'!A424:S424)+'Logistic Regression'!U$2</f>
        <v>0.92941664322712669</v>
      </c>
      <c r="X424" s="22">
        <f t="shared" si="6"/>
        <v>0.71695692006514744</v>
      </c>
    </row>
    <row r="425" spans="1:24" x14ac:dyDescent="0.3">
      <c r="A425" s="19">
        <v>0</v>
      </c>
      <c r="B425" s="19">
        <v>1</v>
      </c>
      <c r="C425" s="19">
        <v>0</v>
      </c>
      <c r="D425" s="19">
        <v>1</v>
      </c>
      <c r="E425" s="19">
        <v>0</v>
      </c>
      <c r="F425" s="19">
        <v>0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1</v>
      </c>
      <c r="P425" s="19">
        <v>0</v>
      </c>
      <c r="Q425" s="19">
        <v>0</v>
      </c>
      <c r="R425" s="19">
        <v>1</v>
      </c>
      <c r="S425" s="19">
        <v>0</v>
      </c>
      <c r="T425" s="19"/>
      <c r="U425" s="20">
        <v>0</v>
      </c>
      <c r="V425" s="21">
        <f>SUMPRODUCT('Linear Model'!$B$2:$T$2,'Test Set'!A425:S425)+'Linear Model'!$U$2</f>
        <v>8.8387734899327497E-2</v>
      </c>
      <c r="W425" s="12">
        <f>SUMPRODUCT('Logistic Regression'!B$2:T$2,'Test Set'!A425:S425)+'Logistic Regression'!U$2</f>
        <v>-3.1656803630419721</v>
      </c>
      <c r="X425" s="22">
        <f t="shared" si="6"/>
        <v>4.0477854899937028E-2</v>
      </c>
    </row>
    <row r="426" spans="1:24" x14ac:dyDescent="0.3">
      <c r="A426" s="19">
        <v>1</v>
      </c>
      <c r="B426" s="19">
        <v>0</v>
      </c>
      <c r="C426" s="19">
        <v>1</v>
      </c>
      <c r="D426" s="19">
        <v>0</v>
      </c>
      <c r="E426" s="19">
        <v>0</v>
      </c>
      <c r="F426" s="19">
        <v>0</v>
      </c>
      <c r="G426" s="19">
        <v>1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1</v>
      </c>
      <c r="P426" s="19">
        <v>0</v>
      </c>
      <c r="Q426" s="19">
        <v>0</v>
      </c>
      <c r="R426" s="19">
        <v>0</v>
      </c>
      <c r="S426" s="19">
        <v>0</v>
      </c>
      <c r="T426" s="19"/>
      <c r="U426" s="20">
        <v>0</v>
      </c>
      <c r="V426" s="21">
        <f>SUMPRODUCT('Linear Model'!$B$2:$T$2,'Test Set'!A426:S426)+'Linear Model'!$U$2</f>
        <v>-2.4767099457151165E-2</v>
      </c>
      <c r="W426" s="12">
        <f>SUMPRODUCT('Logistic Regression'!B$2:T$2,'Test Set'!A426:S426)+'Logistic Regression'!U$2</f>
        <v>-4.2554529424443741</v>
      </c>
      <c r="X426" s="22">
        <f t="shared" si="6"/>
        <v>1.3988217413958547E-2</v>
      </c>
    </row>
    <row r="427" spans="1:24" x14ac:dyDescent="0.3">
      <c r="A427" s="19">
        <v>0</v>
      </c>
      <c r="B427" s="19">
        <v>0</v>
      </c>
      <c r="C427" s="19">
        <v>0</v>
      </c>
      <c r="D427" s="19">
        <v>0</v>
      </c>
      <c r="E427" s="19">
        <v>0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/>
      <c r="U427" s="20">
        <v>0</v>
      </c>
      <c r="V427" s="21">
        <f>SUMPRODUCT('Linear Model'!$B$2:$T$2,'Test Set'!A427:S427)+'Linear Model'!$U$2</f>
        <v>0.37450491141686315</v>
      </c>
      <c r="W427" s="12">
        <f>SUMPRODUCT('Logistic Regression'!B$2:T$2,'Test Set'!A427:S427)+'Logistic Regression'!U$2</f>
        <v>-0.47958113916049988</v>
      </c>
      <c r="X427" s="22">
        <f t="shared" si="6"/>
        <v>0.38235103799547093</v>
      </c>
    </row>
    <row r="428" spans="1:24" x14ac:dyDescent="0.3">
      <c r="A428" s="19">
        <v>0</v>
      </c>
      <c r="B428" s="19">
        <v>1</v>
      </c>
      <c r="C428" s="19">
        <v>0</v>
      </c>
      <c r="D428" s="19">
        <v>1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/>
      <c r="U428" s="20">
        <v>0</v>
      </c>
      <c r="V428" s="21">
        <f>SUMPRODUCT('Linear Model'!$B$2:$T$2,'Test Set'!A428:S428)+'Linear Model'!$U$2</f>
        <v>0.45212519278221314</v>
      </c>
      <c r="W428" s="12">
        <f>SUMPRODUCT('Logistic Regression'!B$2:T$2,'Test Set'!A428:S428)+'Logistic Regression'!U$2</f>
        <v>-0.34912227614663494</v>
      </c>
      <c r="X428" s="22">
        <f t="shared" si="6"/>
        <v>0.41359528300010162</v>
      </c>
    </row>
    <row r="429" spans="1:24" x14ac:dyDescent="0.3">
      <c r="A429" s="19">
        <v>0</v>
      </c>
      <c r="B429" s="19">
        <v>1</v>
      </c>
      <c r="C429" s="19">
        <v>0</v>
      </c>
      <c r="D429" s="19">
        <v>0</v>
      </c>
      <c r="E429" s="19">
        <v>0</v>
      </c>
      <c r="F429" s="19">
        <v>1</v>
      </c>
      <c r="G429" s="19">
        <v>1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/>
      <c r="U429" s="20">
        <v>0</v>
      </c>
      <c r="V429" s="21">
        <f>SUMPRODUCT('Linear Model'!$B$2:$T$2,'Test Set'!A429:S429)+'Linear Model'!$U$2</f>
        <v>-8.8015109511115686E-2</v>
      </c>
      <c r="W429" s="12">
        <f>SUMPRODUCT('Logistic Regression'!B$2:T$2,'Test Set'!A429:S429)+'Logistic Regression'!U$2</f>
        <v>-5.2894129398535448</v>
      </c>
      <c r="X429" s="22">
        <f t="shared" si="6"/>
        <v>5.0193994755063451E-3</v>
      </c>
    </row>
    <row r="430" spans="1:24" x14ac:dyDescent="0.3">
      <c r="A430" s="19">
        <v>0</v>
      </c>
      <c r="B430" s="19">
        <v>0</v>
      </c>
      <c r="C430" s="19">
        <v>0</v>
      </c>
      <c r="D430" s="19">
        <v>0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/>
      <c r="U430" s="20">
        <v>0</v>
      </c>
      <c r="V430" s="21">
        <f>SUMPRODUCT('Linear Model'!$B$2:$T$2,'Test Set'!A430:S430)+'Linear Model'!$U$2</f>
        <v>0.37450491141686315</v>
      </c>
      <c r="W430" s="12">
        <f>SUMPRODUCT('Logistic Regression'!B$2:T$2,'Test Set'!A430:S430)+'Logistic Regression'!U$2</f>
        <v>-0.47958113916049988</v>
      </c>
      <c r="X430" s="22">
        <f t="shared" si="6"/>
        <v>0.38235103799547093</v>
      </c>
    </row>
    <row r="431" spans="1:24" x14ac:dyDescent="0.3">
      <c r="A431" s="19">
        <v>0</v>
      </c>
      <c r="B431" s="19">
        <v>0</v>
      </c>
      <c r="C431" s="19">
        <v>1</v>
      </c>
      <c r="D431" s="19">
        <v>0</v>
      </c>
      <c r="E431" s="19">
        <v>0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/>
      <c r="U431" s="20">
        <v>0</v>
      </c>
      <c r="V431" s="21">
        <f>SUMPRODUCT('Linear Model'!$B$2:$T$2,'Test Set'!A431:S431)+'Linear Model'!$U$2</f>
        <v>0.39949558635864629</v>
      </c>
      <c r="W431" s="12">
        <f>SUMPRODUCT('Logistic Regression'!B$2:T$2,'Test Set'!A431:S431)+'Logistic Regression'!U$2</f>
        <v>-0.47215188219805421</v>
      </c>
      <c r="X431" s="22">
        <f t="shared" si="6"/>
        <v>0.38410704857761513</v>
      </c>
    </row>
    <row r="432" spans="1:24" x14ac:dyDescent="0.3">
      <c r="A432" s="19">
        <v>0</v>
      </c>
      <c r="B432" s="19">
        <v>1</v>
      </c>
      <c r="C432" s="19">
        <v>0</v>
      </c>
      <c r="D432" s="19">
        <v>0</v>
      </c>
      <c r="E432" s="19">
        <v>0</v>
      </c>
      <c r="F432" s="19">
        <v>1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/>
      <c r="U432" s="20">
        <v>0</v>
      </c>
      <c r="V432" s="21">
        <f>SUMPRODUCT('Linear Model'!$B$2:$T$2,'Test Set'!A432:S432)+'Linear Model'!$U$2</f>
        <v>0.14837241426831543</v>
      </c>
      <c r="W432" s="12">
        <f>SUMPRODUCT('Logistic Regression'!B$2:T$2,'Test Set'!A432:S432)+'Logistic Regression'!U$2</f>
        <v>-3.3975702909594925</v>
      </c>
      <c r="X432" s="22">
        <f t="shared" si="6"/>
        <v>3.2371485453175891E-2</v>
      </c>
    </row>
    <row r="433" spans="1:24" x14ac:dyDescent="0.3">
      <c r="A433" s="19">
        <v>1</v>
      </c>
      <c r="B433" s="19">
        <v>0</v>
      </c>
      <c r="C433" s="19">
        <v>0</v>
      </c>
      <c r="D433" s="19">
        <v>0</v>
      </c>
      <c r="E433" s="19">
        <v>0</v>
      </c>
      <c r="F433" s="19">
        <v>1</v>
      </c>
      <c r="G433" s="19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1</v>
      </c>
      <c r="T433" s="19"/>
      <c r="U433" s="20">
        <v>0</v>
      </c>
      <c r="V433" s="21">
        <f>SUMPRODUCT('Linear Model'!$B$2:$T$2,'Test Set'!A433:S433)+'Linear Model'!$U$2</f>
        <v>0.31538467570422807</v>
      </c>
      <c r="W433" s="12">
        <f>SUMPRODUCT('Logistic Regression'!B$2:T$2,'Test Set'!A433:S433)+'Logistic Regression'!U$2</f>
        <v>-1.6705500969605704</v>
      </c>
      <c r="X433" s="22">
        <f t="shared" si="6"/>
        <v>0.15835085042072053</v>
      </c>
    </row>
    <row r="434" spans="1:24" x14ac:dyDescent="0.3">
      <c r="A434" s="19">
        <v>0</v>
      </c>
      <c r="B434" s="19">
        <v>1</v>
      </c>
      <c r="C434" s="19">
        <v>1</v>
      </c>
      <c r="D434" s="19">
        <v>0</v>
      </c>
      <c r="E434" s="19">
        <v>0</v>
      </c>
      <c r="F434" s="19">
        <v>0</v>
      </c>
      <c r="G434" s="19">
        <v>1</v>
      </c>
      <c r="H434" s="19">
        <v>0</v>
      </c>
      <c r="I434" s="19">
        <v>1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/>
      <c r="U434" s="20">
        <v>0</v>
      </c>
      <c r="V434" s="21">
        <f>SUMPRODUCT('Linear Model'!$B$2:$T$2,'Test Set'!A434:S434)+'Linear Model'!$U$2</f>
        <v>0.49458822871434149</v>
      </c>
      <c r="W434" s="12">
        <f>SUMPRODUCT('Logistic Regression'!B$2:T$2,'Test Set'!A434:S434)+'Logistic Regression'!U$2</f>
        <v>-1.8037352937685935E-3</v>
      </c>
      <c r="X434" s="22">
        <f t="shared" si="6"/>
        <v>0.49954906629881579</v>
      </c>
    </row>
    <row r="435" spans="1:24" x14ac:dyDescent="0.3">
      <c r="A435" s="19">
        <v>1</v>
      </c>
      <c r="B435" s="19">
        <v>0</v>
      </c>
      <c r="C435" s="19">
        <v>0</v>
      </c>
      <c r="D435" s="19">
        <v>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1</v>
      </c>
      <c r="S435" s="19">
        <v>1</v>
      </c>
      <c r="T435" s="19"/>
      <c r="U435" s="20">
        <v>0</v>
      </c>
      <c r="V435" s="21">
        <f>SUMPRODUCT('Linear Model'!$B$2:$T$2,'Test Set'!A435:S435)+'Linear Model'!$U$2</f>
        <v>0.37493839301146614</v>
      </c>
      <c r="W435" s="12">
        <f>SUMPRODUCT('Logistic Regression'!B$2:T$2,'Test Set'!A435:S435)+'Logistic Regression'!U$2</f>
        <v>-0.34530266454525488</v>
      </c>
      <c r="X435" s="22">
        <f t="shared" si="6"/>
        <v>0.41452197425072018</v>
      </c>
    </row>
    <row r="436" spans="1:24" x14ac:dyDescent="0.3">
      <c r="A436" s="19">
        <v>0</v>
      </c>
      <c r="B436" s="19">
        <v>0</v>
      </c>
      <c r="C436" s="19">
        <v>1</v>
      </c>
      <c r="D436" s="19">
        <v>0</v>
      </c>
      <c r="E436" s="19">
        <v>0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1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/>
      <c r="U436" s="20">
        <v>0</v>
      </c>
      <c r="V436" s="21">
        <f>SUMPRODUCT('Linear Model'!$B$2:$T$2,'Test Set'!A436:S436)+'Linear Model'!$U$2</f>
        <v>0.56557929577723087</v>
      </c>
      <c r="W436" s="12">
        <f>SUMPRODUCT('Logistic Regression'!B$2:T$2,'Test Set'!A436:S436)+'Logistic Regression'!U$2</f>
        <v>0.97495088351907411</v>
      </c>
      <c r="X436" s="22">
        <f t="shared" si="6"/>
        <v>0.72610521325875421</v>
      </c>
    </row>
    <row r="437" spans="1:24" x14ac:dyDescent="0.3">
      <c r="A437" s="19">
        <v>0</v>
      </c>
      <c r="B437" s="19">
        <v>0</v>
      </c>
      <c r="C437" s="19">
        <v>1</v>
      </c>
      <c r="D437" s="19">
        <v>0</v>
      </c>
      <c r="E437" s="19">
        <v>0</v>
      </c>
      <c r="F437" s="19">
        <v>0</v>
      </c>
      <c r="G437" s="19">
        <v>1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1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/>
      <c r="U437" s="20">
        <v>0</v>
      </c>
      <c r="V437" s="21">
        <f>SUMPRODUCT('Linear Model'!$B$2:$T$2,'Test Set'!A437:S437)+'Linear Model'!$U$2</f>
        <v>0.3149761929108198</v>
      </c>
      <c r="W437" s="12">
        <f>SUMPRODUCT('Logistic Regression'!B$2:T$2,'Test Set'!A437:S437)+'Logistic Regression'!U$2</f>
        <v>-0.9316085690308662</v>
      </c>
      <c r="X437" s="22">
        <f t="shared" si="6"/>
        <v>0.282598484707207</v>
      </c>
    </row>
    <row r="438" spans="1:24" x14ac:dyDescent="0.3">
      <c r="A438" s="19">
        <v>0</v>
      </c>
      <c r="B438" s="19">
        <v>0</v>
      </c>
      <c r="C438" s="19">
        <v>0</v>
      </c>
      <c r="D438" s="19">
        <v>1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/>
      <c r="U438" s="20">
        <v>0</v>
      </c>
      <c r="V438" s="21">
        <f>SUMPRODUCT('Linear Model'!$B$2:$T$2,'Test Set'!A438:S438)+'Linear Model'!$U$2</f>
        <v>0.4123628585394899</v>
      </c>
      <c r="W438" s="12">
        <f>SUMPRODUCT('Logistic Regression'!B$2:T$2,'Test Set'!A438:S438)+'Logistic Regression'!U$2</f>
        <v>-0.1837463258107434</v>
      </c>
      <c r="X438" s="22">
        <f t="shared" si="6"/>
        <v>0.45419222896432404</v>
      </c>
    </row>
    <row r="439" spans="1:24" x14ac:dyDescent="0.3">
      <c r="A439" s="19">
        <v>0</v>
      </c>
      <c r="B439" s="19">
        <v>0</v>
      </c>
      <c r="C439" s="19">
        <v>0</v>
      </c>
      <c r="D439" s="19">
        <v>1</v>
      </c>
      <c r="E439" s="19">
        <v>0</v>
      </c>
      <c r="F439" s="19">
        <v>0</v>
      </c>
      <c r="G439" s="19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/>
      <c r="U439" s="20">
        <v>0</v>
      </c>
      <c r="V439" s="21">
        <f>SUMPRODUCT('Linear Model'!$B$2:$T$2,'Test Set'!A439:S439)+'Linear Model'!$U$2</f>
        <v>0.4123628585394899</v>
      </c>
      <c r="W439" s="12">
        <f>SUMPRODUCT('Logistic Regression'!B$2:T$2,'Test Set'!A439:S439)+'Logistic Regression'!U$2</f>
        <v>-0.1837463258107434</v>
      </c>
      <c r="X439" s="22">
        <f t="shared" si="6"/>
        <v>0.45419222896432404</v>
      </c>
    </row>
    <row r="440" spans="1:24" x14ac:dyDescent="0.3">
      <c r="A440" s="19">
        <v>1</v>
      </c>
      <c r="B440" s="19">
        <v>0</v>
      </c>
      <c r="C440" s="19">
        <v>1</v>
      </c>
      <c r="D440" s="19">
        <v>0</v>
      </c>
      <c r="E440" s="19">
        <v>0</v>
      </c>
      <c r="F440" s="19">
        <v>0</v>
      </c>
      <c r="G440" s="19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1</v>
      </c>
      <c r="S440" s="19">
        <v>0</v>
      </c>
      <c r="T440" s="19"/>
      <c r="U440" s="20">
        <v>0</v>
      </c>
      <c r="V440" s="21">
        <f>SUMPRODUCT('Linear Model'!$B$2:$T$2,'Test Set'!A440:S440)+'Linear Model'!$U$2</f>
        <v>0.16267565403709991</v>
      </c>
      <c r="W440" s="12">
        <f>SUMPRODUCT('Logistic Regression'!B$2:T$2,'Test Set'!A440:S440)+'Logistic Regression'!U$2</f>
        <v>-2.4017837447505554</v>
      </c>
      <c r="X440" s="22">
        <f t="shared" si="6"/>
        <v>8.3036778132836497E-2</v>
      </c>
    </row>
    <row r="441" spans="1:24" x14ac:dyDescent="0.3">
      <c r="A441" s="19">
        <v>1</v>
      </c>
      <c r="B441" s="19">
        <v>0</v>
      </c>
      <c r="C441" s="19">
        <v>0</v>
      </c>
      <c r="D441" s="19">
        <v>0</v>
      </c>
      <c r="E441" s="19">
        <v>0</v>
      </c>
      <c r="F441" s="19">
        <v>1</v>
      </c>
      <c r="G441" s="19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/>
      <c r="U441" s="20">
        <v>0</v>
      </c>
      <c r="V441" s="21">
        <f>SUMPRODUCT('Linear Model'!$B$2:$T$2,'Test Set'!A441:S441)+'Linear Model'!$U$2</f>
        <v>7.8131261788078665E-2</v>
      </c>
      <c r="W441" s="12">
        <f>SUMPRODUCT('Logistic Regression'!B$2:T$2,'Test Set'!A441:S441)+'Logistic Regression'!U$2</f>
        <v>-3.7344604341283167</v>
      </c>
      <c r="X441" s="22">
        <f t="shared" si="6"/>
        <v>2.3328822147773539E-2</v>
      </c>
    </row>
    <row r="442" spans="1:24" x14ac:dyDescent="0.3">
      <c r="A442" s="19">
        <v>0</v>
      </c>
      <c r="B442" s="19">
        <v>0</v>
      </c>
      <c r="C442" s="19">
        <v>1</v>
      </c>
      <c r="D442" s="19">
        <v>0</v>
      </c>
      <c r="E442" s="19">
        <v>0</v>
      </c>
      <c r="F442" s="19">
        <v>0</v>
      </c>
      <c r="G442" s="19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1</v>
      </c>
      <c r="S442" s="19">
        <v>0</v>
      </c>
      <c r="T442" s="19"/>
      <c r="U442" s="20">
        <v>0</v>
      </c>
      <c r="V442" s="21">
        <f>SUMPRODUCT('Linear Model'!$B$2:$T$2,'Test Set'!A442:S442)+'Linear Model'!$U$2</f>
        <v>0.19315447227461344</v>
      </c>
      <c r="W442" s="12">
        <f>SUMPRODUCT('Logistic Regression'!B$2:T$2,'Test Set'!A442:S442)+'Logistic Regression'!U$2</f>
        <v>-1.8995176512458396</v>
      </c>
      <c r="X442" s="22">
        <f t="shared" si="6"/>
        <v>0.13016307646091677</v>
      </c>
    </row>
    <row r="443" spans="1:24" x14ac:dyDescent="0.3">
      <c r="A443" s="19">
        <v>0</v>
      </c>
      <c r="B443" s="19">
        <v>0</v>
      </c>
      <c r="C443" s="19">
        <v>0</v>
      </c>
      <c r="D443" s="19">
        <v>0</v>
      </c>
      <c r="E443" s="19">
        <v>0</v>
      </c>
      <c r="F443" s="19">
        <v>0</v>
      </c>
      <c r="G443" s="19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1</v>
      </c>
      <c r="R443" s="19">
        <v>0</v>
      </c>
      <c r="S443" s="19">
        <v>0</v>
      </c>
      <c r="T443" s="19"/>
      <c r="U443" s="20">
        <v>0</v>
      </c>
      <c r="V443" s="21">
        <f>SUMPRODUCT('Linear Model'!$B$2:$T$2,'Test Set'!A443:S443)+'Linear Model'!$U$2</f>
        <v>0.56257905276639142</v>
      </c>
      <c r="W443" s="12">
        <f>SUMPRODUCT('Logistic Regression'!B$2:T$2,'Test Set'!A443:S443)+'Logistic Regression'!U$2</f>
        <v>0.80132285645909795</v>
      </c>
      <c r="X443" s="22">
        <f t="shared" si="6"/>
        <v>0.69025738181458274</v>
      </c>
    </row>
    <row r="444" spans="1:24" x14ac:dyDescent="0.3">
      <c r="A444" s="19">
        <v>0</v>
      </c>
      <c r="B444" s="19">
        <v>0</v>
      </c>
      <c r="C444" s="19">
        <v>1</v>
      </c>
      <c r="D444" s="19">
        <v>0</v>
      </c>
      <c r="E444" s="19">
        <v>0</v>
      </c>
      <c r="F444" s="19">
        <v>0</v>
      </c>
      <c r="G444" s="19">
        <v>1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1</v>
      </c>
      <c r="T444" s="19"/>
      <c r="U444" s="20">
        <v>0</v>
      </c>
      <c r="V444" s="21">
        <f>SUMPRODUCT('Linear Model'!$B$2:$T$2,'Test Set'!A444:S444)+'Linear Model'!$U$2</f>
        <v>0.40036147649536458</v>
      </c>
      <c r="W444" s="12">
        <f>SUMPRODUCT('Logistic Regression'!B$2:T$2,'Test Set'!A444:S444)+'Logistic Regression'!U$2</f>
        <v>-0.30008419392436086</v>
      </c>
      <c r="X444" s="22">
        <f t="shared" si="6"/>
        <v>0.4255369014127478</v>
      </c>
    </row>
    <row r="445" spans="1:24" x14ac:dyDescent="0.3">
      <c r="A445" s="19">
        <v>0</v>
      </c>
      <c r="B445" s="19">
        <v>1</v>
      </c>
      <c r="C445" s="19">
        <v>0</v>
      </c>
      <c r="D445" s="19">
        <v>1</v>
      </c>
      <c r="E445" s="19">
        <v>0</v>
      </c>
      <c r="F445" s="19">
        <v>1</v>
      </c>
      <c r="G445" s="19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/>
      <c r="U445" s="20">
        <v>0</v>
      </c>
      <c r="V445" s="21">
        <f>SUMPRODUCT('Linear Model'!$B$2:$T$2,'Test Set'!A445:S445)+'Linear Model'!$U$2</f>
        <v>0.18623036139094218</v>
      </c>
      <c r="W445" s="12">
        <f>SUMPRODUCT('Logistic Regression'!B$2:T$2,'Test Set'!A445:S445)+'Logistic Regression'!U$2</f>
        <v>-3.1017354776097363</v>
      </c>
      <c r="X445" s="22">
        <f t="shared" si="6"/>
        <v>4.303572492734032E-2</v>
      </c>
    </row>
    <row r="446" spans="1:24" x14ac:dyDescent="0.3">
      <c r="A446" s="19">
        <v>1</v>
      </c>
      <c r="B446" s="19">
        <v>0</v>
      </c>
      <c r="C446" s="19">
        <v>0</v>
      </c>
      <c r="D446" s="19">
        <v>0</v>
      </c>
      <c r="E446" s="19">
        <v>0</v>
      </c>
      <c r="F446" s="19">
        <v>1</v>
      </c>
      <c r="G446" s="19">
        <v>1</v>
      </c>
      <c r="H446" s="19">
        <v>0</v>
      </c>
      <c r="I446" s="19">
        <v>0</v>
      </c>
      <c r="J446" s="19">
        <v>1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/>
      <c r="U446" s="20">
        <v>0</v>
      </c>
      <c r="V446" s="21">
        <f>SUMPRODUCT('Linear Model'!$B$2:$T$2,'Test Set'!A446:S446)+'Linear Model'!$U$2</f>
        <v>0.16082973574021386</v>
      </c>
      <c r="W446" s="12">
        <f>SUMPRODUCT('Logistic Regression'!B$2:T$2,'Test Set'!A446:S446)+'Logistic Regression'!U$2</f>
        <v>-3.3663452648546084</v>
      </c>
      <c r="X446" s="22">
        <f t="shared" si="6"/>
        <v>3.3363976245047243E-2</v>
      </c>
    </row>
    <row r="447" spans="1:24" x14ac:dyDescent="0.3">
      <c r="A447" s="19">
        <v>1</v>
      </c>
      <c r="B447" s="19">
        <v>0</v>
      </c>
      <c r="C447" s="19">
        <v>0</v>
      </c>
      <c r="D447" s="19">
        <v>0</v>
      </c>
      <c r="E447" s="19">
        <v>0</v>
      </c>
      <c r="F447" s="19">
        <v>0</v>
      </c>
      <c r="G447" s="19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1</v>
      </c>
      <c r="P447" s="19">
        <v>0</v>
      </c>
      <c r="Q447" s="19">
        <v>0</v>
      </c>
      <c r="R447" s="19">
        <v>0</v>
      </c>
      <c r="S447" s="19">
        <v>0</v>
      </c>
      <c r="T447" s="19"/>
      <c r="U447" s="20">
        <v>0</v>
      </c>
      <c r="V447" s="21">
        <f>SUMPRODUCT('Linear Model'!$B$2:$T$2,'Test Set'!A447:S447)+'Linear Model'!$U$2</f>
        <v>0.18662974938049681</v>
      </c>
      <c r="W447" s="12">
        <f>SUMPRODUCT('Logistic Regression'!B$2:T$2,'Test Set'!A447:S447)+'Logistic Regression'!U$2</f>
        <v>-2.371039550512767</v>
      </c>
      <c r="X447" s="22">
        <f t="shared" si="6"/>
        <v>8.540790161281929E-2</v>
      </c>
    </row>
    <row r="448" spans="1:24" x14ac:dyDescent="0.3">
      <c r="A448" s="19">
        <v>0</v>
      </c>
      <c r="B448" s="19">
        <v>1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/>
      <c r="U448" s="20">
        <v>0</v>
      </c>
      <c r="V448" s="21">
        <f>SUMPRODUCT('Linear Model'!$B$2:$T$2,'Test Set'!A448:S448)+'Linear Model'!$U$2</f>
        <v>0.41426724565958639</v>
      </c>
      <c r="W448" s="12">
        <f>SUMPRODUCT('Logistic Regression'!B$2:T$2,'Test Set'!A448:S448)+'Logistic Regression'!U$2</f>
        <v>-0.64495708949639141</v>
      </c>
      <c r="X448" s="22">
        <f t="shared" si="6"/>
        <v>0.34412684378079611</v>
      </c>
    </row>
    <row r="449" spans="1:24" x14ac:dyDescent="0.3">
      <c r="A449" s="19">
        <v>0</v>
      </c>
      <c r="B449" s="19">
        <v>0</v>
      </c>
      <c r="C449" s="19">
        <v>0</v>
      </c>
      <c r="D449" s="19">
        <v>1</v>
      </c>
      <c r="E449" s="19">
        <v>0</v>
      </c>
      <c r="F449" s="19">
        <v>0</v>
      </c>
      <c r="G449" s="19">
        <v>0</v>
      </c>
      <c r="H449" s="19">
        <v>0</v>
      </c>
      <c r="I449" s="19">
        <v>1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/>
      <c r="U449" s="20">
        <v>0</v>
      </c>
      <c r="V449" s="21">
        <f>SUMPRODUCT('Linear Model'!$B$2:$T$2,'Test Set'!A449:S449)+'Linear Model'!$U$2</f>
        <v>0.70408069043189303</v>
      </c>
      <c r="W449" s="12">
        <f>SUMPRODUCT('Logistic Regression'!B$2:T$2,'Test Set'!A449:S449)+'Logistic Regression'!U$2</f>
        <v>2.3438204203234863</v>
      </c>
      <c r="X449" s="22">
        <f t="shared" si="6"/>
        <v>0.91244178664481945</v>
      </c>
    </row>
    <row r="450" spans="1:24" x14ac:dyDescent="0.3">
      <c r="A450" s="19">
        <v>0</v>
      </c>
      <c r="B450" s="19">
        <v>0</v>
      </c>
      <c r="C450" s="19">
        <v>1</v>
      </c>
      <c r="D450" s="19">
        <v>0</v>
      </c>
      <c r="E450" s="19">
        <v>0</v>
      </c>
      <c r="F450" s="19">
        <v>1</v>
      </c>
      <c r="G450" s="19">
        <v>1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1</v>
      </c>
      <c r="Q450" s="19">
        <v>0</v>
      </c>
      <c r="R450" s="19">
        <v>0</v>
      </c>
      <c r="S450" s="19">
        <v>1</v>
      </c>
      <c r="T450" s="19"/>
      <c r="U450" s="20">
        <v>0</v>
      </c>
      <c r="V450" s="21">
        <f>SUMPRODUCT('Linear Model'!$B$2:$T$2,'Test Set'!A450:S450)+'Linear Model'!$U$2</f>
        <v>0.30344940095007705</v>
      </c>
      <c r="W450" s="12">
        <f>SUMPRODUCT('Logistic Regression'!B$2:T$2,'Test Set'!A450:S450)+'Logistic Regression'!U$2</f>
        <v>-1.2639476617924859</v>
      </c>
      <c r="X450" s="22">
        <f t="shared" si="6"/>
        <v>0.22029507282804084</v>
      </c>
    </row>
    <row r="451" spans="1:24" x14ac:dyDescent="0.3">
      <c r="A451" s="19">
        <v>1</v>
      </c>
      <c r="B451" s="19">
        <v>0</v>
      </c>
      <c r="C451" s="19">
        <v>0</v>
      </c>
      <c r="D451" s="19">
        <v>0</v>
      </c>
      <c r="E451" s="19">
        <v>0</v>
      </c>
      <c r="F451" s="19">
        <v>1</v>
      </c>
      <c r="G451" s="19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/>
      <c r="U451" s="20">
        <v>0</v>
      </c>
      <c r="V451" s="21">
        <f>SUMPRODUCT('Linear Model'!$B$2:$T$2,'Test Set'!A451:S451)+'Linear Model'!$U$2</f>
        <v>7.8131261788078665E-2</v>
      </c>
      <c r="W451" s="12">
        <f>SUMPRODUCT('Logistic Regression'!B$2:T$2,'Test Set'!A451:S451)+'Logistic Regression'!U$2</f>
        <v>-3.7344604341283167</v>
      </c>
      <c r="X451" s="22">
        <f t="shared" ref="X451:X514" si="7">EXP(W451)/(1+EXP(W451))</f>
        <v>2.3328822147773539E-2</v>
      </c>
    </row>
    <row r="452" spans="1:24" x14ac:dyDescent="0.3">
      <c r="A452" s="19">
        <v>1</v>
      </c>
      <c r="B452" s="19">
        <v>0</v>
      </c>
      <c r="C452" s="19">
        <v>0</v>
      </c>
      <c r="D452" s="19">
        <v>1</v>
      </c>
      <c r="E452" s="19">
        <v>0</v>
      </c>
      <c r="F452" s="19">
        <v>0</v>
      </c>
      <c r="G452" s="19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/>
      <c r="U452" s="20">
        <v>0</v>
      </c>
      <c r="V452" s="21">
        <f>SUMPRODUCT('Linear Model'!$B$2:$T$2,'Test Set'!A452:S452)+'Linear Model'!$U$2</f>
        <v>0.38188404030197637</v>
      </c>
      <c r="W452" s="12">
        <f>SUMPRODUCT('Logistic Regression'!B$2:T$2,'Test Set'!A452:S452)+'Logistic Regression'!U$2</f>
        <v>-0.68601241931545909</v>
      </c>
      <c r="X452" s="22">
        <f t="shared" si="7"/>
        <v>0.33492071669854434</v>
      </c>
    </row>
    <row r="453" spans="1:24" x14ac:dyDescent="0.3">
      <c r="A453" s="19">
        <v>0</v>
      </c>
      <c r="B453" s="19">
        <v>0</v>
      </c>
      <c r="C453" s="19">
        <v>0</v>
      </c>
      <c r="D453" s="19">
        <v>0</v>
      </c>
      <c r="E453" s="19">
        <v>0</v>
      </c>
      <c r="F453" s="19">
        <v>0</v>
      </c>
      <c r="G453" s="19">
        <v>1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/>
      <c r="U453" s="20">
        <v>0</v>
      </c>
      <c r="V453" s="21">
        <f>SUMPRODUCT('Linear Model'!$B$2:$T$2,'Test Set'!A453:S453)+'Linear Model'!$U$2</f>
        <v>0.138117387637432</v>
      </c>
      <c r="W453" s="12">
        <f>SUMPRODUCT('Logistic Regression'!B$2:T$2,'Test Set'!A453:S453)+'Logistic Regression'!U$2</f>
        <v>-2.3714237880545528</v>
      </c>
      <c r="X453" s="22">
        <f t="shared" si="7"/>
        <v>8.5377892296022828E-2</v>
      </c>
    </row>
    <row r="454" spans="1:24" x14ac:dyDescent="0.3">
      <c r="A454" s="19">
        <v>0</v>
      </c>
      <c r="B454" s="19">
        <v>0</v>
      </c>
      <c r="C454" s="19">
        <v>0</v>
      </c>
      <c r="D454" s="19">
        <v>0</v>
      </c>
      <c r="E454" s="19">
        <v>0</v>
      </c>
      <c r="F454" s="19">
        <v>0</v>
      </c>
      <c r="G454" s="19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/>
      <c r="U454" s="20">
        <v>0</v>
      </c>
      <c r="V454" s="21">
        <f>SUMPRODUCT('Linear Model'!$B$2:$T$2,'Test Set'!A454:S454)+'Linear Model'!$U$2</f>
        <v>0.37450491141686315</v>
      </c>
      <c r="W454" s="12">
        <f>SUMPRODUCT('Logistic Regression'!B$2:T$2,'Test Set'!A454:S454)+'Logistic Regression'!U$2</f>
        <v>-0.47958113916049988</v>
      </c>
      <c r="X454" s="22">
        <f t="shared" si="7"/>
        <v>0.38235103799547093</v>
      </c>
    </row>
    <row r="455" spans="1:24" x14ac:dyDescent="0.3">
      <c r="A455" s="19">
        <v>0</v>
      </c>
      <c r="B455" s="19">
        <v>0</v>
      </c>
      <c r="C455" s="19">
        <v>1</v>
      </c>
      <c r="D455" s="19">
        <v>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/>
      <c r="U455" s="20">
        <v>0</v>
      </c>
      <c r="V455" s="21">
        <f>SUMPRODUCT('Linear Model'!$B$2:$T$2,'Test Set'!A455:S455)+'Linear Model'!$U$2</f>
        <v>0.39949558635864629</v>
      </c>
      <c r="W455" s="12">
        <f>SUMPRODUCT('Logistic Regression'!B$2:T$2,'Test Set'!A455:S455)+'Logistic Regression'!U$2</f>
        <v>-0.47215188219805421</v>
      </c>
      <c r="X455" s="22">
        <f t="shared" si="7"/>
        <v>0.38410704857761513</v>
      </c>
    </row>
    <row r="456" spans="1:24" x14ac:dyDescent="0.3">
      <c r="A456" s="19">
        <v>1</v>
      </c>
      <c r="B456" s="19">
        <v>0</v>
      </c>
      <c r="C456" s="19">
        <v>1</v>
      </c>
      <c r="D456" s="19">
        <v>0</v>
      </c>
      <c r="E456" s="19">
        <v>0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1</v>
      </c>
      <c r="S456" s="19">
        <v>0</v>
      </c>
      <c r="T456" s="19"/>
      <c r="U456" s="20">
        <v>0</v>
      </c>
      <c r="V456" s="21">
        <f>SUMPRODUCT('Linear Model'!$B$2:$T$2,'Test Set'!A456:S456)+'Linear Model'!$U$2</f>
        <v>0.16267565403709991</v>
      </c>
      <c r="W456" s="12">
        <f>SUMPRODUCT('Logistic Regression'!B$2:T$2,'Test Set'!A456:S456)+'Logistic Regression'!U$2</f>
        <v>-2.4017837447505554</v>
      </c>
      <c r="X456" s="22">
        <f t="shared" si="7"/>
        <v>8.3036778132836497E-2</v>
      </c>
    </row>
    <row r="457" spans="1:24" x14ac:dyDescent="0.3">
      <c r="A457" s="19">
        <v>0</v>
      </c>
      <c r="B457" s="19">
        <v>1</v>
      </c>
      <c r="C457" s="19">
        <v>1</v>
      </c>
      <c r="D457" s="19">
        <v>0</v>
      </c>
      <c r="E457" s="19">
        <v>0</v>
      </c>
      <c r="F457" s="19">
        <v>0</v>
      </c>
      <c r="G457" s="19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1</v>
      </c>
      <c r="S457" s="19">
        <v>0</v>
      </c>
      <c r="T457" s="19"/>
      <c r="U457" s="20">
        <v>0</v>
      </c>
      <c r="V457" s="21">
        <f>SUMPRODUCT('Linear Model'!$B$2:$T$2,'Test Set'!A457:S457)+'Linear Model'!$U$2</f>
        <v>0.23291680651733668</v>
      </c>
      <c r="W457" s="12">
        <f>SUMPRODUCT('Logistic Regression'!B$2:T$2,'Test Set'!A457:S457)+'Logistic Regression'!U$2</f>
        <v>-2.0648936015817312</v>
      </c>
      <c r="X457" s="22">
        <f t="shared" si="7"/>
        <v>0.11255609425489449</v>
      </c>
    </row>
    <row r="458" spans="1:24" x14ac:dyDescent="0.3">
      <c r="A458" s="19">
        <v>0</v>
      </c>
      <c r="B458" s="19">
        <v>0</v>
      </c>
      <c r="C458" s="19">
        <v>1</v>
      </c>
      <c r="D458" s="19">
        <v>0</v>
      </c>
      <c r="E458" s="19">
        <v>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1</v>
      </c>
      <c r="P458" s="19">
        <v>0</v>
      </c>
      <c r="Q458" s="19">
        <v>0</v>
      </c>
      <c r="R458" s="19">
        <v>0</v>
      </c>
      <c r="S458" s="19">
        <v>0</v>
      </c>
      <c r="T458" s="19"/>
      <c r="U458" s="20">
        <v>0</v>
      </c>
      <c r="V458" s="21">
        <f>SUMPRODUCT('Linear Model'!$B$2:$T$2,'Test Set'!A458:S458)+'Linear Model'!$U$2</f>
        <v>0.24209924255979348</v>
      </c>
      <c r="W458" s="12">
        <f>SUMPRODUCT('Logistic Regression'!B$2:T$2,'Test Set'!A458:S458)+'Logistic Regression'!U$2</f>
        <v>-1.8613442000456055</v>
      </c>
      <c r="X458" s="22">
        <f t="shared" si="7"/>
        <v>0.13454645141474678</v>
      </c>
    </row>
    <row r="459" spans="1:24" x14ac:dyDescent="0.3">
      <c r="A459" s="19">
        <v>1</v>
      </c>
      <c r="B459" s="19">
        <v>0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/>
      <c r="U459" s="20">
        <v>0</v>
      </c>
      <c r="V459" s="21">
        <f>SUMPRODUCT('Linear Model'!$B$2:$T$2,'Test Set'!A459:S459)+'Linear Model'!$U$2</f>
        <v>0.34402609317934962</v>
      </c>
      <c r="W459" s="12">
        <f>SUMPRODUCT('Logistic Regression'!B$2:T$2,'Test Set'!A459:S459)+'Logistic Regression'!U$2</f>
        <v>-0.98184723266521545</v>
      </c>
      <c r="X459" s="22">
        <f t="shared" si="7"/>
        <v>0.27252540612866183</v>
      </c>
    </row>
    <row r="460" spans="1:24" x14ac:dyDescent="0.3">
      <c r="A460" s="19">
        <v>0</v>
      </c>
      <c r="B460" s="19">
        <v>1</v>
      </c>
      <c r="C460" s="19">
        <v>1</v>
      </c>
      <c r="D460" s="19">
        <v>0</v>
      </c>
      <c r="E460" s="19">
        <v>0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/>
      <c r="U460" s="20">
        <v>0</v>
      </c>
      <c r="V460" s="21">
        <f>SUMPRODUCT('Linear Model'!$B$2:$T$2,'Test Set'!A460:S460)+'Linear Model'!$U$2</f>
        <v>0.43925792060136953</v>
      </c>
      <c r="W460" s="12">
        <f>SUMPRODUCT('Logistic Regression'!B$2:T$2,'Test Set'!A460:S460)+'Logistic Regression'!U$2</f>
        <v>-0.63752783253394574</v>
      </c>
      <c r="X460" s="22">
        <f t="shared" si="7"/>
        <v>0.34580558982224191</v>
      </c>
    </row>
    <row r="461" spans="1:24" x14ac:dyDescent="0.3">
      <c r="A461" s="19">
        <v>0</v>
      </c>
      <c r="B461" s="19">
        <v>0</v>
      </c>
      <c r="C461" s="19">
        <v>1</v>
      </c>
      <c r="D461" s="19">
        <v>0</v>
      </c>
      <c r="E461" s="19">
        <v>0</v>
      </c>
      <c r="F461" s="19">
        <v>0</v>
      </c>
      <c r="G461" s="19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1</v>
      </c>
      <c r="S461" s="19">
        <v>0</v>
      </c>
      <c r="T461" s="19"/>
      <c r="U461" s="20">
        <v>0</v>
      </c>
      <c r="V461" s="21">
        <f>SUMPRODUCT('Linear Model'!$B$2:$T$2,'Test Set'!A461:S461)+'Linear Model'!$U$2</f>
        <v>0.19315447227461344</v>
      </c>
      <c r="W461" s="12">
        <f>SUMPRODUCT('Logistic Regression'!B$2:T$2,'Test Set'!A461:S461)+'Logistic Regression'!U$2</f>
        <v>-1.8995176512458396</v>
      </c>
      <c r="X461" s="22">
        <f t="shared" si="7"/>
        <v>0.13016307646091677</v>
      </c>
    </row>
    <row r="462" spans="1:24" x14ac:dyDescent="0.3">
      <c r="A462" s="19">
        <v>0</v>
      </c>
      <c r="B462" s="19">
        <v>1</v>
      </c>
      <c r="C462" s="19">
        <v>0</v>
      </c>
      <c r="D462" s="19">
        <v>1</v>
      </c>
      <c r="E462" s="19">
        <v>0</v>
      </c>
      <c r="F462" s="19">
        <v>1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/>
      <c r="U462" s="20">
        <v>0</v>
      </c>
      <c r="V462" s="21">
        <f>SUMPRODUCT('Linear Model'!$B$2:$T$2,'Test Set'!A462:S462)+'Linear Model'!$U$2</f>
        <v>0.18623036139094218</v>
      </c>
      <c r="W462" s="12">
        <f>SUMPRODUCT('Logistic Regression'!B$2:T$2,'Test Set'!A462:S462)+'Logistic Regression'!U$2</f>
        <v>-3.1017354776097363</v>
      </c>
      <c r="X462" s="22">
        <f t="shared" si="7"/>
        <v>4.303572492734032E-2</v>
      </c>
    </row>
    <row r="463" spans="1:24" x14ac:dyDescent="0.3">
      <c r="A463" s="19">
        <v>1</v>
      </c>
      <c r="B463" s="19">
        <v>0</v>
      </c>
      <c r="C463" s="19">
        <v>1</v>
      </c>
      <c r="D463" s="19">
        <v>0</v>
      </c>
      <c r="E463" s="19">
        <v>0</v>
      </c>
      <c r="F463" s="19">
        <v>1</v>
      </c>
      <c r="G463" s="19">
        <v>1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/>
      <c r="U463" s="20">
        <v>0</v>
      </c>
      <c r="V463" s="21">
        <f>SUMPRODUCT('Linear Model'!$B$2:$T$2,'Test Set'!A463:S463)+'Linear Model'!$U$2</f>
        <v>-0.13326558704956937</v>
      </c>
      <c r="W463" s="12">
        <f>SUMPRODUCT('Logistic Regression'!B$2:T$2,'Test Set'!A463:S463)+'Logistic Regression'!U$2</f>
        <v>-5.6188738260599234</v>
      </c>
      <c r="X463" s="22">
        <f t="shared" si="7"/>
        <v>3.6156053457962549E-3</v>
      </c>
    </row>
    <row r="464" spans="1:24" x14ac:dyDescent="0.3">
      <c r="A464" s="19">
        <v>1</v>
      </c>
      <c r="B464" s="19">
        <v>0</v>
      </c>
      <c r="C464" s="19">
        <v>0</v>
      </c>
      <c r="D464" s="19">
        <v>1</v>
      </c>
      <c r="E464" s="19">
        <v>0</v>
      </c>
      <c r="F464" s="19">
        <v>0</v>
      </c>
      <c r="G464" s="19">
        <v>1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/>
      <c r="U464" s="20">
        <v>0</v>
      </c>
      <c r="V464" s="21">
        <f>SUMPRODUCT('Linear Model'!$B$2:$T$2,'Test Set'!A464:S464)+'Linear Model'!$U$2</f>
        <v>0.14549651652254522</v>
      </c>
      <c r="W464" s="12">
        <f>SUMPRODUCT('Logistic Regression'!B$2:T$2,'Test Set'!A464:S464)+'Logistic Regression'!U$2</f>
        <v>-2.5778550682095118</v>
      </c>
      <c r="X464" s="22">
        <f t="shared" si="7"/>
        <v>7.0577300619917405E-2</v>
      </c>
    </row>
    <row r="465" spans="1:24" x14ac:dyDescent="0.3">
      <c r="A465" s="19">
        <v>0</v>
      </c>
      <c r="B465" s="19">
        <v>0</v>
      </c>
      <c r="C465" s="19">
        <v>1</v>
      </c>
      <c r="D465" s="19">
        <v>0</v>
      </c>
      <c r="E465" s="19">
        <v>0</v>
      </c>
      <c r="F465" s="19">
        <v>1</v>
      </c>
      <c r="G465" s="19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1</v>
      </c>
      <c r="P465" s="19">
        <v>0</v>
      </c>
      <c r="Q465" s="19">
        <v>0</v>
      </c>
      <c r="R465" s="19">
        <v>0</v>
      </c>
      <c r="S465" s="19">
        <v>0</v>
      </c>
      <c r="T465" s="19"/>
      <c r="U465" s="20">
        <v>0</v>
      </c>
      <c r="V465" s="21">
        <f>SUMPRODUCT('Linear Model'!$B$2:$T$2,'Test Set'!A465:S465)+'Linear Model'!$U$2</f>
        <v>-2.3795588831477477E-2</v>
      </c>
      <c r="W465" s="12">
        <f>SUMPRODUCT('Logistic Regression'!B$2:T$2,'Test Set'!A465:S465)+'Logistic Regression'!U$2</f>
        <v>-4.6139574015087064</v>
      </c>
      <c r="X465" s="22">
        <f t="shared" si="7"/>
        <v>9.8152193052909835E-3</v>
      </c>
    </row>
    <row r="466" spans="1:24" x14ac:dyDescent="0.3">
      <c r="A466" s="19">
        <v>1</v>
      </c>
      <c r="B466" s="19">
        <v>0</v>
      </c>
      <c r="C466" s="19">
        <v>1</v>
      </c>
      <c r="D466" s="19">
        <v>0</v>
      </c>
      <c r="E466" s="19">
        <v>0</v>
      </c>
      <c r="F466" s="19">
        <v>1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/>
      <c r="U466" s="20">
        <v>0</v>
      </c>
      <c r="V466" s="21">
        <f>SUMPRODUCT('Linear Model'!$B$2:$T$2,'Test Set'!A466:S466)+'Linear Model'!$U$2</f>
        <v>0.10312193672986181</v>
      </c>
      <c r="W466" s="12">
        <f>SUMPRODUCT('Logistic Regression'!B$2:T$2,'Test Set'!A466:S466)+'Logistic Regression'!U$2</f>
        <v>-3.7270311771658711</v>
      </c>
      <c r="X466" s="22">
        <f t="shared" si="7"/>
        <v>2.3498695501661893E-2</v>
      </c>
    </row>
    <row r="467" spans="1:24" x14ac:dyDescent="0.3">
      <c r="A467" s="19">
        <v>0</v>
      </c>
      <c r="B467" s="19">
        <v>0</v>
      </c>
      <c r="C467" s="19">
        <v>1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1</v>
      </c>
      <c r="S467" s="19">
        <v>0</v>
      </c>
      <c r="T467" s="19"/>
      <c r="U467" s="20">
        <v>0</v>
      </c>
      <c r="V467" s="21">
        <f>SUMPRODUCT('Linear Model'!$B$2:$T$2,'Test Set'!A467:S467)+'Linear Model'!$U$2</f>
        <v>0.19315447227461344</v>
      </c>
      <c r="W467" s="12">
        <f>SUMPRODUCT('Logistic Regression'!B$2:T$2,'Test Set'!A467:S467)+'Logistic Regression'!U$2</f>
        <v>-1.8995176512458396</v>
      </c>
      <c r="X467" s="22">
        <f t="shared" si="7"/>
        <v>0.13016307646091677</v>
      </c>
    </row>
    <row r="468" spans="1:24" x14ac:dyDescent="0.3">
      <c r="A468" s="19">
        <v>1</v>
      </c>
      <c r="B468" s="19">
        <v>0</v>
      </c>
      <c r="C468" s="19">
        <v>1</v>
      </c>
      <c r="D468" s="19">
        <v>0</v>
      </c>
      <c r="E468" s="19">
        <v>0</v>
      </c>
      <c r="F468" s="19">
        <v>0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/>
      <c r="U468" s="20">
        <v>0</v>
      </c>
      <c r="V468" s="21">
        <f>SUMPRODUCT('Linear Model'!$B$2:$T$2,'Test Set'!A468:S468)+'Linear Model'!$U$2</f>
        <v>0.36901676812113277</v>
      </c>
      <c r="W468" s="12">
        <f>SUMPRODUCT('Logistic Regression'!B$2:T$2,'Test Set'!A468:S468)+'Logistic Regression'!U$2</f>
        <v>-0.97441797570276978</v>
      </c>
      <c r="X468" s="22">
        <f t="shared" si="7"/>
        <v>0.27400078231586483</v>
      </c>
    </row>
    <row r="469" spans="1:24" x14ac:dyDescent="0.3">
      <c r="A469" s="19">
        <v>1</v>
      </c>
      <c r="B469" s="19">
        <v>0</v>
      </c>
      <c r="C469" s="19">
        <v>0</v>
      </c>
      <c r="D469" s="19">
        <v>0</v>
      </c>
      <c r="E469" s="19">
        <v>0</v>
      </c>
      <c r="F469" s="19">
        <v>0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/>
      <c r="U469" s="20">
        <v>0</v>
      </c>
      <c r="V469" s="21">
        <f>SUMPRODUCT('Linear Model'!$B$2:$T$2,'Test Set'!A469:S469)+'Linear Model'!$U$2</f>
        <v>0.34402609317934962</v>
      </c>
      <c r="W469" s="12">
        <f>SUMPRODUCT('Logistic Regression'!B$2:T$2,'Test Set'!A469:S469)+'Logistic Regression'!U$2</f>
        <v>-0.98184723266521545</v>
      </c>
      <c r="X469" s="22">
        <f t="shared" si="7"/>
        <v>0.27252540612866183</v>
      </c>
    </row>
    <row r="470" spans="1:24" x14ac:dyDescent="0.3">
      <c r="A470" s="19">
        <v>0</v>
      </c>
      <c r="B470" s="19">
        <v>0</v>
      </c>
      <c r="C470" s="19">
        <v>1</v>
      </c>
      <c r="D470" s="19">
        <v>0</v>
      </c>
      <c r="E470" s="19">
        <v>0</v>
      </c>
      <c r="F470" s="19">
        <v>0</v>
      </c>
      <c r="G470" s="19">
        <v>1</v>
      </c>
      <c r="H470" s="19">
        <v>0</v>
      </c>
      <c r="I470" s="19">
        <v>0</v>
      </c>
      <c r="J470" s="19">
        <v>0</v>
      </c>
      <c r="K470" s="19">
        <v>1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/>
      <c r="U470" s="20">
        <v>0</v>
      </c>
      <c r="V470" s="21">
        <f>SUMPRODUCT('Linear Model'!$B$2:$T$2,'Test Set'!A470:S470)+'Linear Model'!$U$2</f>
        <v>0.34966781461864482</v>
      </c>
      <c r="W470" s="12">
        <f>SUMPRODUCT('Logistic Regression'!B$2:T$2,'Test Set'!A470:S470)+'Logistic Regression'!U$2</f>
        <v>-0.71144284768379573</v>
      </c>
      <c r="X470" s="22">
        <f t="shared" si="7"/>
        <v>0.32928010201788444</v>
      </c>
    </row>
    <row r="471" spans="1:24" x14ac:dyDescent="0.3">
      <c r="A471" s="19">
        <v>0</v>
      </c>
      <c r="B471" s="19">
        <v>0</v>
      </c>
      <c r="C471" s="19">
        <v>0</v>
      </c>
      <c r="D471" s="19">
        <v>1</v>
      </c>
      <c r="E471" s="19">
        <v>0</v>
      </c>
      <c r="F471" s="19">
        <v>0</v>
      </c>
      <c r="G471" s="19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/>
      <c r="U471" s="20">
        <v>0</v>
      </c>
      <c r="V471" s="21">
        <f>SUMPRODUCT('Linear Model'!$B$2:$T$2,'Test Set'!A471:S471)+'Linear Model'!$U$2</f>
        <v>0.4123628585394899</v>
      </c>
      <c r="W471" s="12">
        <f>SUMPRODUCT('Logistic Regression'!B$2:T$2,'Test Set'!A471:S471)+'Logistic Regression'!U$2</f>
        <v>-0.1837463258107434</v>
      </c>
      <c r="X471" s="22">
        <f t="shared" si="7"/>
        <v>0.45419222896432404</v>
      </c>
    </row>
    <row r="472" spans="1:24" x14ac:dyDescent="0.3">
      <c r="A472" s="19">
        <v>0</v>
      </c>
      <c r="B472" s="19">
        <v>0</v>
      </c>
      <c r="C472" s="19">
        <v>0</v>
      </c>
      <c r="D472" s="19">
        <v>0</v>
      </c>
      <c r="E472" s="19">
        <v>0</v>
      </c>
      <c r="F472" s="19">
        <v>1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1</v>
      </c>
      <c r="P472" s="19">
        <v>0</v>
      </c>
      <c r="Q472" s="19">
        <v>0</v>
      </c>
      <c r="R472" s="19">
        <v>0</v>
      </c>
      <c r="S472" s="19">
        <v>0</v>
      </c>
      <c r="T472" s="19"/>
      <c r="U472" s="20">
        <v>0</v>
      </c>
      <c r="V472" s="21">
        <f>SUMPRODUCT('Linear Model'!$B$2:$T$2,'Test Set'!A472:S472)+'Linear Model'!$U$2</f>
        <v>-4.8786263773260619E-2</v>
      </c>
      <c r="W472" s="12">
        <f>SUMPRODUCT('Logistic Regression'!B$2:T$2,'Test Set'!A472:S472)+'Logistic Regression'!U$2</f>
        <v>-4.6213866584711525</v>
      </c>
      <c r="X472" s="22">
        <f t="shared" si="7"/>
        <v>9.7432775643823289E-3</v>
      </c>
    </row>
    <row r="473" spans="1:24" x14ac:dyDescent="0.3">
      <c r="A473" s="19">
        <v>1</v>
      </c>
      <c r="B473" s="19">
        <v>0</v>
      </c>
      <c r="C473" s="19">
        <v>1</v>
      </c>
      <c r="D473" s="19">
        <v>0</v>
      </c>
      <c r="E473" s="19">
        <v>0</v>
      </c>
      <c r="F473" s="19">
        <v>1</v>
      </c>
      <c r="G473" s="19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/>
      <c r="U473" s="20">
        <v>0</v>
      </c>
      <c r="V473" s="21">
        <f>SUMPRODUCT('Linear Model'!$B$2:$T$2,'Test Set'!A473:S473)+'Linear Model'!$U$2</f>
        <v>0.10312193672986181</v>
      </c>
      <c r="W473" s="12">
        <f>SUMPRODUCT('Logistic Regression'!B$2:T$2,'Test Set'!A473:S473)+'Logistic Regression'!U$2</f>
        <v>-3.7270311771658711</v>
      </c>
      <c r="X473" s="22">
        <f t="shared" si="7"/>
        <v>2.3498695501661893E-2</v>
      </c>
    </row>
    <row r="474" spans="1:24" x14ac:dyDescent="0.3">
      <c r="A474" s="19">
        <v>0</v>
      </c>
      <c r="B474" s="19">
        <v>1</v>
      </c>
      <c r="C474" s="19">
        <v>0</v>
      </c>
      <c r="D474" s="19">
        <v>0</v>
      </c>
      <c r="E474" s="19">
        <v>0</v>
      </c>
      <c r="F474" s="19">
        <v>1</v>
      </c>
      <c r="G474" s="19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/>
      <c r="U474" s="20">
        <v>0</v>
      </c>
      <c r="V474" s="21">
        <f>SUMPRODUCT('Linear Model'!$B$2:$T$2,'Test Set'!A474:S474)+'Linear Model'!$U$2</f>
        <v>0.14837241426831543</v>
      </c>
      <c r="W474" s="12">
        <f>SUMPRODUCT('Logistic Regression'!B$2:T$2,'Test Set'!A474:S474)+'Logistic Regression'!U$2</f>
        <v>-3.3975702909594925</v>
      </c>
      <c r="X474" s="22">
        <f t="shared" si="7"/>
        <v>3.2371485453175891E-2</v>
      </c>
    </row>
    <row r="475" spans="1:24" x14ac:dyDescent="0.3">
      <c r="A475" s="19">
        <v>0</v>
      </c>
      <c r="B475" s="19">
        <v>1</v>
      </c>
      <c r="C475" s="19">
        <v>0</v>
      </c>
      <c r="D475" s="19">
        <v>0</v>
      </c>
      <c r="E475" s="19">
        <v>0</v>
      </c>
      <c r="F475" s="19">
        <v>1</v>
      </c>
      <c r="G475" s="19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/>
      <c r="U475" s="20">
        <v>0</v>
      </c>
      <c r="V475" s="21">
        <f>SUMPRODUCT('Linear Model'!$B$2:$T$2,'Test Set'!A475:S475)+'Linear Model'!$U$2</f>
        <v>0.14837241426831543</v>
      </c>
      <c r="W475" s="12">
        <f>SUMPRODUCT('Logistic Regression'!B$2:T$2,'Test Set'!A475:S475)+'Logistic Regression'!U$2</f>
        <v>-3.3975702909594925</v>
      </c>
      <c r="X475" s="22">
        <f t="shared" si="7"/>
        <v>3.2371485453175891E-2</v>
      </c>
    </row>
    <row r="476" spans="1:24" x14ac:dyDescent="0.3">
      <c r="A476" s="19">
        <v>1</v>
      </c>
      <c r="B476" s="19">
        <v>0</v>
      </c>
      <c r="C476" s="19">
        <v>1</v>
      </c>
      <c r="D476" s="19">
        <v>0</v>
      </c>
      <c r="E476" s="19">
        <v>0</v>
      </c>
      <c r="F476" s="19">
        <v>1</v>
      </c>
      <c r="G476" s="19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/>
      <c r="U476" s="20">
        <v>0</v>
      </c>
      <c r="V476" s="21">
        <f>SUMPRODUCT('Linear Model'!$B$2:$T$2,'Test Set'!A476:S476)+'Linear Model'!$U$2</f>
        <v>0.10312193672986181</v>
      </c>
      <c r="W476" s="12">
        <f>SUMPRODUCT('Logistic Regression'!B$2:T$2,'Test Set'!A476:S476)+'Logistic Regression'!U$2</f>
        <v>-3.7270311771658711</v>
      </c>
      <c r="X476" s="22">
        <f t="shared" si="7"/>
        <v>2.3498695501661893E-2</v>
      </c>
    </row>
    <row r="477" spans="1:24" x14ac:dyDescent="0.3">
      <c r="A477" s="19">
        <v>0</v>
      </c>
      <c r="B477" s="19">
        <v>0</v>
      </c>
      <c r="C477" s="19">
        <v>1</v>
      </c>
      <c r="D477" s="19">
        <v>0</v>
      </c>
      <c r="E477" s="19">
        <v>0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/>
      <c r="U477" s="20">
        <v>0</v>
      </c>
      <c r="V477" s="21">
        <f>SUMPRODUCT('Linear Model'!$B$2:$T$2,'Test Set'!A477:S477)+'Linear Model'!$U$2</f>
        <v>0.39949558635864629</v>
      </c>
      <c r="W477" s="12">
        <f>SUMPRODUCT('Logistic Regression'!B$2:T$2,'Test Set'!A477:S477)+'Logistic Regression'!U$2</f>
        <v>-0.47215188219805421</v>
      </c>
      <c r="X477" s="22">
        <f t="shared" si="7"/>
        <v>0.38410704857761513</v>
      </c>
    </row>
    <row r="478" spans="1:24" x14ac:dyDescent="0.3">
      <c r="A478" s="19">
        <v>1</v>
      </c>
      <c r="B478" s="19">
        <v>0</v>
      </c>
      <c r="C478" s="19">
        <v>0</v>
      </c>
      <c r="D478" s="19">
        <v>0</v>
      </c>
      <c r="E478" s="19">
        <v>0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1</v>
      </c>
      <c r="R478" s="19">
        <v>1</v>
      </c>
      <c r="S478" s="19">
        <v>0</v>
      </c>
      <c r="T478" s="19"/>
      <c r="U478" s="20">
        <v>0</v>
      </c>
      <c r="V478" s="21">
        <f>SUMPRODUCT('Linear Model'!$B$2:$T$2,'Test Set'!A478:S478)+'Linear Model'!$U$2</f>
        <v>0.32575912044484501</v>
      </c>
      <c r="W478" s="12">
        <f>SUMPRODUCT('Logistic Regression'!B$2:T$2,'Test Set'!A478:S478)+'Logistic Regression'!U$2</f>
        <v>-1.1283090060934031</v>
      </c>
      <c r="X478" s="22">
        <f t="shared" si="7"/>
        <v>0.24447330283170834</v>
      </c>
    </row>
    <row r="479" spans="1:24" x14ac:dyDescent="0.3">
      <c r="A479" s="19">
        <v>0</v>
      </c>
      <c r="B479" s="19">
        <v>0</v>
      </c>
      <c r="C479" s="19">
        <v>0</v>
      </c>
      <c r="D479" s="19">
        <v>0</v>
      </c>
      <c r="E479" s="19">
        <v>0</v>
      </c>
      <c r="F479" s="19">
        <v>0</v>
      </c>
      <c r="G479" s="19">
        <v>1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/>
      <c r="U479" s="20">
        <v>0</v>
      </c>
      <c r="V479" s="21">
        <f>SUMPRODUCT('Linear Model'!$B$2:$T$2,'Test Set'!A479:S479)+'Linear Model'!$U$2</f>
        <v>0.138117387637432</v>
      </c>
      <c r="W479" s="12">
        <f>SUMPRODUCT('Logistic Regression'!B$2:T$2,'Test Set'!A479:S479)+'Logistic Regression'!U$2</f>
        <v>-2.3714237880545528</v>
      </c>
      <c r="X479" s="22">
        <f t="shared" si="7"/>
        <v>8.5377892296022828E-2</v>
      </c>
    </row>
    <row r="480" spans="1:24" x14ac:dyDescent="0.3">
      <c r="A480" s="19">
        <v>0</v>
      </c>
      <c r="B480" s="19">
        <v>1</v>
      </c>
      <c r="C480" s="19">
        <v>1</v>
      </c>
      <c r="D480" s="19">
        <v>0</v>
      </c>
      <c r="E480" s="19">
        <v>0</v>
      </c>
      <c r="F480" s="19">
        <v>0</v>
      </c>
      <c r="G480" s="19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1</v>
      </c>
      <c r="P480" s="19">
        <v>0</v>
      </c>
      <c r="Q480" s="19">
        <v>0</v>
      </c>
      <c r="R480" s="19">
        <v>1</v>
      </c>
      <c r="S480" s="19">
        <v>0</v>
      </c>
      <c r="T480" s="19"/>
      <c r="U480" s="20">
        <v>0</v>
      </c>
      <c r="V480" s="21">
        <f>SUMPRODUCT('Linear Model'!$B$2:$T$2,'Test Set'!A480:S480)+'Linear Model'!$U$2</f>
        <v>7.5520462718483894E-2</v>
      </c>
      <c r="W480" s="12">
        <f>SUMPRODUCT('Logistic Regression'!B$2:T$2,'Test Set'!A480:S480)+'Logistic Regression'!U$2</f>
        <v>-3.4540859194292826</v>
      </c>
      <c r="X480" s="22">
        <f t="shared" si="7"/>
        <v>3.0647241848809428E-2</v>
      </c>
    </row>
    <row r="481" spans="1:24" x14ac:dyDescent="0.3">
      <c r="A481" s="19">
        <v>0</v>
      </c>
      <c r="B481" s="19">
        <v>0</v>
      </c>
      <c r="C481" s="19">
        <v>0</v>
      </c>
      <c r="D481" s="19">
        <v>0</v>
      </c>
      <c r="E481" s="19">
        <v>0</v>
      </c>
      <c r="F481" s="19">
        <v>0</v>
      </c>
      <c r="G481" s="19">
        <v>1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1</v>
      </c>
      <c r="S481" s="19">
        <v>0</v>
      </c>
      <c r="T481" s="19"/>
      <c r="U481" s="20">
        <v>0</v>
      </c>
      <c r="V481" s="21">
        <f>SUMPRODUCT('Linear Model'!$B$2:$T$2,'Test Set'!A481:S481)+'Linear Model'!$U$2</f>
        <v>-6.8223726446600852E-2</v>
      </c>
      <c r="W481" s="12">
        <f>SUMPRODUCT('Logistic Regression'!B$2:T$2,'Test Set'!A481:S481)+'Logistic Regression'!U$2</f>
        <v>-3.7987895571023382</v>
      </c>
      <c r="X481" s="22">
        <f t="shared" si="7"/>
        <v>2.1907192415663822E-2</v>
      </c>
    </row>
    <row r="482" spans="1:24" x14ac:dyDescent="0.3">
      <c r="A482" s="19">
        <v>0</v>
      </c>
      <c r="B482" s="19">
        <v>1</v>
      </c>
      <c r="C482" s="19">
        <v>0</v>
      </c>
      <c r="D482" s="19">
        <v>0</v>
      </c>
      <c r="E482" s="19">
        <v>0</v>
      </c>
      <c r="F482" s="19">
        <v>1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1</v>
      </c>
      <c r="P482" s="19">
        <v>0</v>
      </c>
      <c r="Q482" s="19">
        <v>0</v>
      </c>
      <c r="R482" s="19">
        <v>1</v>
      </c>
      <c r="S482" s="19">
        <v>0</v>
      </c>
      <c r="T482" s="19"/>
      <c r="U482" s="20">
        <v>0</v>
      </c>
      <c r="V482" s="21">
        <f>SUMPRODUCT('Linear Model'!$B$2:$T$2,'Test Set'!A482:S482)+'Linear Model'!$U$2</f>
        <v>-0.21536504361457021</v>
      </c>
      <c r="W482" s="12">
        <f>SUMPRODUCT('Logistic Regression'!B$2:T$2,'Test Set'!A482:S482)+'Logistic Regression'!U$2</f>
        <v>-6.2141283778548289</v>
      </c>
      <c r="X482" s="22">
        <f t="shared" si="7"/>
        <v>1.9969638272200334E-3</v>
      </c>
    </row>
    <row r="483" spans="1:24" x14ac:dyDescent="0.3">
      <c r="A483" s="19">
        <v>0</v>
      </c>
      <c r="B483" s="19">
        <v>1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/>
      <c r="U483" s="20">
        <v>0</v>
      </c>
      <c r="V483" s="21">
        <f>SUMPRODUCT('Linear Model'!$B$2:$T$2,'Test Set'!A483:S483)+'Linear Model'!$U$2</f>
        <v>0.41426724565958639</v>
      </c>
      <c r="W483" s="12">
        <f>SUMPRODUCT('Logistic Regression'!B$2:T$2,'Test Set'!A483:S483)+'Logistic Regression'!U$2</f>
        <v>-0.64495708949639141</v>
      </c>
      <c r="X483" s="22">
        <f t="shared" si="7"/>
        <v>0.34412684378079611</v>
      </c>
    </row>
    <row r="484" spans="1:24" x14ac:dyDescent="0.3">
      <c r="A484" s="19">
        <v>1</v>
      </c>
      <c r="B484" s="19">
        <v>0</v>
      </c>
      <c r="C484" s="19">
        <v>1</v>
      </c>
      <c r="D484" s="19">
        <v>0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/>
      <c r="U484" s="20">
        <v>0</v>
      </c>
      <c r="V484" s="21">
        <f>SUMPRODUCT('Linear Model'!$B$2:$T$2,'Test Set'!A484:S484)+'Linear Model'!$U$2</f>
        <v>0.36901676812113277</v>
      </c>
      <c r="W484" s="12">
        <f>SUMPRODUCT('Logistic Regression'!B$2:T$2,'Test Set'!A484:S484)+'Logistic Regression'!U$2</f>
        <v>-0.97441797570276978</v>
      </c>
      <c r="X484" s="22">
        <f t="shared" si="7"/>
        <v>0.27400078231586483</v>
      </c>
    </row>
    <row r="485" spans="1:24" x14ac:dyDescent="0.3">
      <c r="A485" s="19">
        <v>1</v>
      </c>
      <c r="B485" s="19">
        <v>0</v>
      </c>
      <c r="C485" s="19">
        <v>0</v>
      </c>
      <c r="D485" s="19">
        <v>0</v>
      </c>
      <c r="E485" s="19">
        <v>0</v>
      </c>
      <c r="F485" s="19">
        <v>1</v>
      </c>
      <c r="G485" s="19">
        <v>1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/>
      <c r="U485" s="20">
        <v>0</v>
      </c>
      <c r="V485" s="21">
        <f>SUMPRODUCT('Linear Model'!$B$2:$T$2,'Test Set'!A485:S485)+'Linear Model'!$U$2</f>
        <v>-0.15825626199135245</v>
      </c>
      <c r="W485" s="12">
        <f>SUMPRODUCT('Logistic Regression'!B$2:T$2,'Test Set'!A485:S485)+'Logistic Regression'!U$2</f>
        <v>-5.6263030830223695</v>
      </c>
      <c r="X485" s="22">
        <f t="shared" si="7"/>
        <v>3.58893966380342E-3</v>
      </c>
    </row>
    <row r="486" spans="1:24" x14ac:dyDescent="0.3">
      <c r="A486" s="19">
        <v>0</v>
      </c>
      <c r="B486" s="19">
        <v>1</v>
      </c>
      <c r="C486" s="19">
        <v>1</v>
      </c>
      <c r="D486" s="19">
        <v>0</v>
      </c>
      <c r="E486" s="19">
        <v>0</v>
      </c>
      <c r="F486" s="19">
        <v>0</v>
      </c>
      <c r="G486" s="19">
        <v>1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/>
      <c r="U486" s="20">
        <v>0</v>
      </c>
      <c r="V486" s="21">
        <f>SUMPRODUCT('Linear Model'!$B$2:$T$2,'Test Set'!A486:S486)+'Linear Model'!$U$2</f>
        <v>0.20287039682193839</v>
      </c>
      <c r="W486" s="12">
        <f>SUMPRODUCT('Logistic Regression'!B$2:T$2,'Test Set'!A486:S486)+'Logistic Regression'!U$2</f>
        <v>-2.5293704814279985</v>
      </c>
      <c r="X486" s="22">
        <f t="shared" si="7"/>
        <v>7.3824678133743604E-2</v>
      </c>
    </row>
    <row r="487" spans="1:24" x14ac:dyDescent="0.3">
      <c r="A487" s="19">
        <v>1</v>
      </c>
      <c r="B487" s="19">
        <v>0</v>
      </c>
      <c r="C487" s="19">
        <v>0</v>
      </c>
      <c r="D487" s="19">
        <v>0</v>
      </c>
      <c r="E487" s="19">
        <v>0</v>
      </c>
      <c r="F487" s="19">
        <v>0</v>
      </c>
      <c r="G487" s="19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/>
      <c r="U487" s="20">
        <v>0</v>
      </c>
      <c r="V487" s="21">
        <f>SUMPRODUCT('Linear Model'!$B$2:$T$2,'Test Set'!A487:S487)+'Linear Model'!$U$2</f>
        <v>0.34402609317934962</v>
      </c>
      <c r="W487" s="12">
        <f>SUMPRODUCT('Logistic Regression'!B$2:T$2,'Test Set'!A487:S487)+'Logistic Regression'!U$2</f>
        <v>-0.98184723266521545</v>
      </c>
      <c r="X487" s="22">
        <f t="shared" si="7"/>
        <v>0.27252540612866183</v>
      </c>
    </row>
    <row r="488" spans="1:24" x14ac:dyDescent="0.3">
      <c r="A488" s="19">
        <v>0</v>
      </c>
      <c r="B488" s="19">
        <v>0</v>
      </c>
      <c r="C488" s="19">
        <v>1</v>
      </c>
      <c r="D488" s="19">
        <v>0</v>
      </c>
      <c r="E488" s="19">
        <v>0</v>
      </c>
      <c r="F488" s="19">
        <v>1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1</v>
      </c>
      <c r="S488" s="19">
        <v>0</v>
      </c>
      <c r="T488" s="19"/>
      <c r="U488" s="20">
        <v>0</v>
      </c>
      <c r="V488" s="21">
        <f>SUMPRODUCT('Linear Model'!$B$2:$T$2,'Test Set'!A488:S488)+'Linear Model'!$U$2</f>
        <v>-7.2740359116657549E-2</v>
      </c>
      <c r="W488" s="12">
        <f>SUMPRODUCT('Logistic Regression'!B$2:T$2,'Test Set'!A488:S488)+'Logistic Regression'!U$2</f>
        <v>-4.6521308527089404</v>
      </c>
      <c r="X488" s="22">
        <f t="shared" si="7"/>
        <v>9.4510742024304737E-3</v>
      </c>
    </row>
    <row r="489" spans="1:24" x14ac:dyDescent="0.3">
      <c r="A489" s="19">
        <v>0</v>
      </c>
      <c r="B489" s="19">
        <v>0</v>
      </c>
      <c r="C489" s="19">
        <v>0</v>
      </c>
      <c r="D489" s="19">
        <v>0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1</v>
      </c>
      <c r="S489" s="19">
        <v>0</v>
      </c>
      <c r="T489" s="19"/>
      <c r="U489" s="20">
        <v>0</v>
      </c>
      <c r="V489" s="21">
        <f>SUMPRODUCT('Linear Model'!$B$2:$T$2,'Test Set'!A489:S489)+'Linear Model'!$U$2</f>
        <v>0.16816379733283029</v>
      </c>
      <c r="W489" s="12">
        <f>SUMPRODUCT('Logistic Regression'!B$2:T$2,'Test Set'!A489:S489)+'Logistic Regression'!U$2</f>
        <v>-1.9069469082082853</v>
      </c>
      <c r="X489" s="22">
        <f t="shared" si="7"/>
        <v>0.12932423981584604</v>
      </c>
    </row>
    <row r="490" spans="1:24" x14ac:dyDescent="0.3">
      <c r="A490" s="19">
        <v>0</v>
      </c>
      <c r="B490" s="19">
        <v>0</v>
      </c>
      <c r="C490" s="19">
        <v>0</v>
      </c>
      <c r="D490" s="19">
        <v>0</v>
      </c>
      <c r="E490" s="19">
        <v>0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/>
      <c r="U490" s="20">
        <v>0</v>
      </c>
      <c r="V490" s="21">
        <f>SUMPRODUCT('Linear Model'!$B$2:$T$2,'Test Set'!A490:S490)+'Linear Model'!$U$2</f>
        <v>0.37450491141686315</v>
      </c>
      <c r="W490" s="12">
        <f>SUMPRODUCT('Logistic Regression'!B$2:T$2,'Test Set'!A490:S490)+'Logistic Regression'!U$2</f>
        <v>-0.47958113916049988</v>
      </c>
      <c r="X490" s="22">
        <f t="shared" si="7"/>
        <v>0.38235103799547093</v>
      </c>
    </row>
    <row r="491" spans="1:24" x14ac:dyDescent="0.3">
      <c r="A491" s="19">
        <v>1</v>
      </c>
      <c r="B491" s="19">
        <v>0</v>
      </c>
      <c r="C491" s="19">
        <v>1</v>
      </c>
      <c r="D491" s="19">
        <v>0</v>
      </c>
      <c r="E491" s="19">
        <v>0</v>
      </c>
      <c r="F491" s="19">
        <v>0</v>
      </c>
      <c r="G491" s="19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/>
      <c r="U491" s="20">
        <v>0</v>
      </c>
      <c r="V491" s="21">
        <f>SUMPRODUCT('Linear Model'!$B$2:$T$2,'Test Set'!A491:S491)+'Linear Model'!$U$2</f>
        <v>0.36901676812113277</v>
      </c>
      <c r="W491" s="12">
        <f>SUMPRODUCT('Logistic Regression'!B$2:T$2,'Test Set'!A491:S491)+'Logistic Regression'!U$2</f>
        <v>-0.97441797570276978</v>
      </c>
      <c r="X491" s="22">
        <f t="shared" si="7"/>
        <v>0.27400078231586483</v>
      </c>
    </row>
    <row r="492" spans="1:24" x14ac:dyDescent="0.3">
      <c r="A492" s="19">
        <v>0</v>
      </c>
      <c r="B492" s="19">
        <v>0</v>
      </c>
      <c r="C492" s="19">
        <v>0</v>
      </c>
      <c r="D492" s="19">
        <v>0</v>
      </c>
      <c r="E492" s="19">
        <v>0</v>
      </c>
      <c r="F492" s="19">
        <v>0</v>
      </c>
      <c r="G492" s="19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1</v>
      </c>
      <c r="T492" s="19"/>
      <c r="U492" s="20">
        <v>0</v>
      </c>
      <c r="V492" s="21">
        <f>SUMPRODUCT('Linear Model'!$B$2:$T$2,'Test Set'!A492:S492)+'Linear Model'!$U$2</f>
        <v>0.61175832533301255</v>
      </c>
      <c r="W492" s="12">
        <f>SUMPRODUCT('Logistic Regression'!B$2:T$2,'Test Set'!A492:S492)+'Logistic Regression'!U$2</f>
        <v>1.5843291980072463</v>
      </c>
      <c r="X492" s="22">
        <f t="shared" si="7"/>
        <v>0.82981676445969743</v>
      </c>
    </row>
    <row r="493" spans="1:24" x14ac:dyDescent="0.3">
      <c r="A493" s="19">
        <v>1</v>
      </c>
      <c r="B493" s="19">
        <v>0</v>
      </c>
      <c r="C493" s="19">
        <v>1</v>
      </c>
      <c r="D493" s="19">
        <v>0</v>
      </c>
      <c r="E493" s="19">
        <v>0</v>
      </c>
      <c r="F493" s="19">
        <v>1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1</v>
      </c>
      <c r="S493" s="19">
        <v>0</v>
      </c>
      <c r="T493" s="19"/>
      <c r="U493" s="20">
        <v>0</v>
      </c>
      <c r="V493" s="21">
        <f>SUMPRODUCT('Linear Model'!$B$2:$T$2,'Test Set'!A493:S493)+'Linear Model'!$U$2</f>
        <v>-0.10321917735417108</v>
      </c>
      <c r="W493" s="12">
        <f>SUMPRODUCT('Logistic Regression'!B$2:T$2,'Test Set'!A493:S493)+'Logistic Regression'!U$2</f>
        <v>-5.1543969462136561</v>
      </c>
      <c r="X493" s="22">
        <f t="shared" si="7"/>
        <v>5.7408137992696054E-3</v>
      </c>
    </row>
    <row r="494" spans="1:24" x14ac:dyDescent="0.3">
      <c r="A494" s="19">
        <v>0</v>
      </c>
      <c r="B494" s="19">
        <v>1</v>
      </c>
      <c r="C494" s="19">
        <v>1</v>
      </c>
      <c r="D494" s="19">
        <v>0</v>
      </c>
      <c r="E494" s="19">
        <v>0</v>
      </c>
      <c r="F494" s="19">
        <v>0</v>
      </c>
      <c r="G494" s="19">
        <v>1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19">
        <v>1</v>
      </c>
      <c r="P494" s="19">
        <v>0</v>
      </c>
      <c r="Q494" s="19">
        <v>0</v>
      </c>
      <c r="R494" s="19">
        <v>1</v>
      </c>
      <c r="S494" s="19">
        <v>0</v>
      </c>
      <c r="T494" s="19"/>
      <c r="U494" s="20">
        <v>0</v>
      </c>
      <c r="V494" s="21">
        <f>SUMPRODUCT('Linear Model'!$B$2:$T$2,'Test Set'!A494:S494)+'Linear Model'!$U$2</f>
        <v>-0.16086706106094728</v>
      </c>
      <c r="W494" s="12">
        <f>SUMPRODUCT('Logistic Regression'!B$2:T$2,'Test Set'!A494:S494)+'Logistic Regression'!U$2</f>
        <v>-5.3459285683233349</v>
      </c>
      <c r="X494" s="22">
        <f t="shared" si="7"/>
        <v>4.7449007596447679E-3</v>
      </c>
    </row>
    <row r="495" spans="1:24" x14ac:dyDescent="0.3">
      <c r="A495" s="19">
        <v>0</v>
      </c>
      <c r="B495" s="19">
        <v>0</v>
      </c>
      <c r="C495" s="19">
        <v>0</v>
      </c>
      <c r="D495" s="19">
        <v>0</v>
      </c>
      <c r="E495" s="19">
        <v>0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/>
      <c r="U495" s="20">
        <v>0</v>
      </c>
      <c r="V495" s="21">
        <f>SUMPRODUCT('Linear Model'!$B$2:$T$2,'Test Set'!A495:S495)+'Linear Model'!$U$2</f>
        <v>0.37450491141686315</v>
      </c>
      <c r="W495" s="12">
        <f>SUMPRODUCT('Logistic Regression'!B$2:T$2,'Test Set'!A495:S495)+'Logistic Regression'!U$2</f>
        <v>-0.47958113916049988</v>
      </c>
      <c r="X495" s="22">
        <f t="shared" si="7"/>
        <v>0.38235103799547093</v>
      </c>
    </row>
    <row r="496" spans="1:24" x14ac:dyDescent="0.3">
      <c r="A496" s="19">
        <v>0</v>
      </c>
      <c r="B496" s="19">
        <v>0</v>
      </c>
      <c r="C496" s="19">
        <v>1</v>
      </c>
      <c r="D496" s="19">
        <v>0</v>
      </c>
      <c r="E496" s="19">
        <v>0</v>
      </c>
      <c r="F496" s="19">
        <v>0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/>
      <c r="U496" s="20">
        <v>0</v>
      </c>
      <c r="V496" s="21">
        <f>SUMPRODUCT('Linear Model'!$B$2:$T$2,'Test Set'!A496:S496)+'Linear Model'!$U$2</f>
        <v>0.39949558635864629</v>
      </c>
      <c r="W496" s="12">
        <f>SUMPRODUCT('Logistic Regression'!B$2:T$2,'Test Set'!A496:S496)+'Logistic Regression'!U$2</f>
        <v>-0.47215188219805421</v>
      </c>
      <c r="X496" s="22">
        <f t="shared" si="7"/>
        <v>0.38410704857761513</v>
      </c>
    </row>
    <row r="497" spans="1:24" x14ac:dyDescent="0.3">
      <c r="A497" s="19">
        <v>1</v>
      </c>
      <c r="B497" s="19">
        <v>0</v>
      </c>
      <c r="C497" s="19">
        <v>0</v>
      </c>
      <c r="D497" s="19">
        <v>1</v>
      </c>
      <c r="E497" s="19">
        <v>0</v>
      </c>
      <c r="F497" s="19">
        <v>0</v>
      </c>
      <c r="G497" s="19">
        <v>1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/>
      <c r="U497" s="20">
        <v>0</v>
      </c>
      <c r="V497" s="21">
        <f>SUMPRODUCT('Linear Model'!$B$2:$T$2,'Test Set'!A497:S497)+'Linear Model'!$U$2</f>
        <v>0.14549651652254522</v>
      </c>
      <c r="W497" s="12">
        <f>SUMPRODUCT('Logistic Regression'!B$2:T$2,'Test Set'!A497:S497)+'Logistic Regression'!U$2</f>
        <v>-2.5778550682095118</v>
      </c>
      <c r="X497" s="22">
        <f t="shared" si="7"/>
        <v>7.0577300619917405E-2</v>
      </c>
    </row>
    <row r="498" spans="1:24" x14ac:dyDescent="0.3">
      <c r="A498" s="19">
        <v>0</v>
      </c>
      <c r="B498" s="19">
        <v>0</v>
      </c>
      <c r="C498" s="19">
        <v>1</v>
      </c>
      <c r="D498" s="19">
        <v>0</v>
      </c>
      <c r="E498" s="19">
        <v>0</v>
      </c>
      <c r="F498" s="19">
        <v>0</v>
      </c>
      <c r="G498" s="19">
        <v>1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1</v>
      </c>
      <c r="S498" s="19">
        <v>0</v>
      </c>
      <c r="T498" s="19"/>
      <c r="U498" s="20">
        <v>0</v>
      </c>
      <c r="V498" s="21">
        <f>SUMPRODUCT('Linear Model'!$B$2:$T$2,'Test Set'!A498:S498)+'Linear Model'!$U$2</f>
        <v>-4.323305150481771E-2</v>
      </c>
      <c r="W498" s="12">
        <f>SUMPRODUCT('Logistic Regression'!B$2:T$2,'Test Set'!A498:S498)+'Logistic Regression'!U$2</f>
        <v>-3.7913603001398926</v>
      </c>
      <c r="X498" s="22">
        <f t="shared" si="7"/>
        <v>2.2066947786915189E-2</v>
      </c>
    </row>
    <row r="499" spans="1:24" x14ac:dyDescent="0.3">
      <c r="A499" s="19">
        <v>0</v>
      </c>
      <c r="B499" s="19">
        <v>0</v>
      </c>
      <c r="C499" s="19">
        <v>0</v>
      </c>
      <c r="D499" s="19">
        <v>1</v>
      </c>
      <c r="E499" s="19">
        <v>0</v>
      </c>
      <c r="F499" s="19">
        <v>0</v>
      </c>
      <c r="G499" s="19">
        <v>1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/>
      <c r="U499" s="20">
        <v>0</v>
      </c>
      <c r="V499" s="21">
        <f>SUMPRODUCT('Linear Model'!$B$2:$T$2,'Test Set'!A499:S499)+'Linear Model'!$U$2</f>
        <v>0.17597533476005878</v>
      </c>
      <c r="W499" s="12">
        <f>SUMPRODUCT('Logistic Regression'!B$2:T$2,'Test Set'!A499:S499)+'Logistic Regression'!U$2</f>
        <v>-2.0755889747047962</v>
      </c>
      <c r="X499" s="22">
        <f t="shared" si="7"/>
        <v>0.11149218200998957</v>
      </c>
    </row>
    <row r="500" spans="1:24" x14ac:dyDescent="0.3">
      <c r="A500" s="19">
        <v>1</v>
      </c>
      <c r="B500" s="19">
        <v>0</v>
      </c>
      <c r="C500" s="19">
        <v>0</v>
      </c>
      <c r="D500" s="19">
        <v>0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/>
      <c r="U500" s="20">
        <v>0</v>
      </c>
      <c r="V500" s="21">
        <f>SUMPRODUCT('Linear Model'!$B$2:$T$2,'Test Set'!A500:S500)+'Linear Model'!$U$2</f>
        <v>0.34402609317934962</v>
      </c>
      <c r="W500" s="12">
        <f>SUMPRODUCT('Logistic Regression'!B$2:T$2,'Test Set'!A500:S500)+'Logistic Regression'!U$2</f>
        <v>-0.98184723266521545</v>
      </c>
      <c r="X500" s="22">
        <f t="shared" si="7"/>
        <v>0.27252540612866183</v>
      </c>
    </row>
    <row r="501" spans="1:24" x14ac:dyDescent="0.3">
      <c r="A501" s="19">
        <v>0</v>
      </c>
      <c r="B501" s="19">
        <v>0</v>
      </c>
      <c r="C501" s="19">
        <v>0</v>
      </c>
      <c r="D501" s="19">
        <v>1</v>
      </c>
      <c r="E501" s="19">
        <v>0</v>
      </c>
      <c r="F501" s="19">
        <v>0</v>
      </c>
      <c r="G501" s="19">
        <v>1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1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/>
      <c r="U501" s="20">
        <v>0</v>
      </c>
      <c r="V501" s="21">
        <f>SUMPRODUCT('Linear Model'!$B$2:$T$2,'Test Set'!A501:S501)+'Linear Model'!$U$2</f>
        <v>0.3420590441786433</v>
      </c>
      <c r="W501" s="12">
        <f>SUMPRODUCT('Logistic Regression'!B$2:T$2,'Test Set'!A501:S501)+'Logistic Regression'!U$2</f>
        <v>-0.62848620898766772</v>
      </c>
      <c r="X501" s="22">
        <f t="shared" si="7"/>
        <v>0.34785386451031564</v>
      </c>
    </row>
    <row r="502" spans="1:24" x14ac:dyDescent="0.3">
      <c r="A502" s="19">
        <v>1</v>
      </c>
      <c r="B502" s="19">
        <v>0</v>
      </c>
      <c r="C502" s="19">
        <v>1</v>
      </c>
      <c r="D502" s="19">
        <v>0</v>
      </c>
      <c r="E502" s="19">
        <v>0</v>
      </c>
      <c r="F502" s="19">
        <v>0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/>
      <c r="U502" s="20">
        <v>0</v>
      </c>
      <c r="V502" s="21">
        <f>SUMPRODUCT('Linear Model'!$B$2:$T$2,'Test Set'!A502:S502)+'Linear Model'!$U$2</f>
        <v>0.36901676812113277</v>
      </c>
      <c r="W502" s="12">
        <f>SUMPRODUCT('Logistic Regression'!B$2:T$2,'Test Set'!A502:S502)+'Logistic Regression'!U$2</f>
        <v>-0.97441797570276978</v>
      </c>
      <c r="X502" s="22">
        <f t="shared" si="7"/>
        <v>0.27400078231586483</v>
      </c>
    </row>
    <row r="503" spans="1:24" x14ac:dyDescent="0.3">
      <c r="A503" s="19">
        <v>0</v>
      </c>
      <c r="B503" s="19">
        <v>0</v>
      </c>
      <c r="C503" s="19">
        <v>0</v>
      </c>
      <c r="D503" s="19">
        <v>1</v>
      </c>
      <c r="E503" s="19">
        <v>0</v>
      </c>
      <c r="F503" s="19">
        <v>1</v>
      </c>
      <c r="G503" s="19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1</v>
      </c>
      <c r="P503" s="19">
        <v>0</v>
      </c>
      <c r="Q503" s="19">
        <v>0</v>
      </c>
      <c r="R503" s="19">
        <v>0</v>
      </c>
      <c r="S503" s="19">
        <v>0</v>
      </c>
      <c r="T503" s="19"/>
      <c r="U503" s="20">
        <v>0</v>
      </c>
      <c r="V503" s="21">
        <f>SUMPRODUCT('Linear Model'!$B$2:$T$2,'Test Set'!A503:S503)+'Linear Model'!$U$2</f>
        <v>-1.0928316650633874E-2</v>
      </c>
      <c r="W503" s="12">
        <f>SUMPRODUCT('Logistic Regression'!B$2:T$2,'Test Set'!A503:S503)+'Logistic Regression'!U$2</f>
        <v>-4.3255518451213959</v>
      </c>
      <c r="X503" s="22">
        <f t="shared" si="7"/>
        <v>1.3053599086130361E-2</v>
      </c>
    </row>
    <row r="504" spans="1:24" x14ac:dyDescent="0.3">
      <c r="A504" s="19">
        <v>0</v>
      </c>
      <c r="B504" s="19">
        <v>1</v>
      </c>
      <c r="C504" s="19">
        <v>1</v>
      </c>
      <c r="D504" s="19">
        <v>0</v>
      </c>
      <c r="E504" s="19">
        <v>0</v>
      </c>
      <c r="F504" s="19">
        <v>0</v>
      </c>
      <c r="G504" s="19">
        <v>1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/>
      <c r="U504" s="20">
        <v>0</v>
      </c>
      <c r="V504" s="21">
        <f>SUMPRODUCT('Linear Model'!$B$2:$T$2,'Test Set'!A504:S504)+'Linear Model'!$U$2</f>
        <v>0.20287039682193839</v>
      </c>
      <c r="W504" s="12">
        <f>SUMPRODUCT('Logistic Regression'!B$2:T$2,'Test Set'!A504:S504)+'Logistic Regression'!U$2</f>
        <v>-2.5293704814279985</v>
      </c>
      <c r="X504" s="22">
        <f t="shared" si="7"/>
        <v>7.3824678133743604E-2</v>
      </c>
    </row>
    <row r="505" spans="1:24" x14ac:dyDescent="0.3">
      <c r="A505" s="19">
        <v>0</v>
      </c>
      <c r="B505" s="19">
        <v>1</v>
      </c>
      <c r="C505" s="19">
        <v>1</v>
      </c>
      <c r="D505" s="19">
        <v>0</v>
      </c>
      <c r="E505" s="19">
        <v>0</v>
      </c>
      <c r="F505" s="19">
        <v>0</v>
      </c>
      <c r="G505" s="19">
        <v>0</v>
      </c>
      <c r="H505" s="19">
        <v>0</v>
      </c>
      <c r="I505" s="19">
        <v>1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/>
      <c r="U505" s="20">
        <v>0</v>
      </c>
      <c r="V505" s="21">
        <f>SUMPRODUCT('Linear Model'!$B$2:$T$2,'Test Set'!A505:S505)+'Linear Model'!$U$2</f>
        <v>0.73097575249377256</v>
      </c>
      <c r="W505" s="12">
        <f>SUMPRODUCT('Logistic Regression'!B$2:T$2,'Test Set'!A505:S505)+'Logistic Regression'!U$2</f>
        <v>1.8900389136002842</v>
      </c>
      <c r="X505" s="22">
        <f t="shared" si="7"/>
        <v>0.86875996740155759</v>
      </c>
    </row>
    <row r="506" spans="1:24" x14ac:dyDescent="0.3">
      <c r="A506" s="19">
        <v>0</v>
      </c>
      <c r="B506" s="19">
        <v>1</v>
      </c>
      <c r="C506" s="19">
        <v>1</v>
      </c>
      <c r="D506" s="19">
        <v>0</v>
      </c>
      <c r="E506" s="19">
        <v>0</v>
      </c>
      <c r="F506" s="19">
        <v>0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1</v>
      </c>
      <c r="P506" s="19">
        <v>0</v>
      </c>
      <c r="Q506" s="19">
        <v>0</v>
      </c>
      <c r="R506" s="19">
        <v>0</v>
      </c>
      <c r="S506" s="19">
        <v>0</v>
      </c>
      <c r="T506" s="19"/>
      <c r="U506" s="20">
        <v>0</v>
      </c>
      <c r="V506" s="21">
        <f>SUMPRODUCT('Linear Model'!$B$2:$T$2,'Test Set'!A506:S506)+'Linear Model'!$U$2</f>
        <v>0.28186157680251672</v>
      </c>
      <c r="W506" s="12">
        <f>SUMPRODUCT('Logistic Regression'!B$2:T$2,'Test Set'!A506:S506)+'Logistic Regression'!U$2</f>
        <v>-2.0267201503814971</v>
      </c>
      <c r="X506" s="22">
        <f t="shared" si="7"/>
        <v>0.11642589893960516</v>
      </c>
    </row>
    <row r="507" spans="1:24" x14ac:dyDescent="0.3">
      <c r="A507" s="19">
        <v>1</v>
      </c>
      <c r="B507" s="19">
        <v>0</v>
      </c>
      <c r="C507" s="19">
        <v>1</v>
      </c>
      <c r="D507" s="19">
        <v>0</v>
      </c>
      <c r="E507" s="19">
        <v>0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/>
      <c r="U507" s="20">
        <v>0</v>
      </c>
      <c r="V507" s="21">
        <f>SUMPRODUCT('Linear Model'!$B$2:$T$2,'Test Set'!A507:S507)+'Linear Model'!$U$2</f>
        <v>0.36901676812113277</v>
      </c>
      <c r="W507" s="12">
        <f>SUMPRODUCT('Logistic Regression'!B$2:T$2,'Test Set'!A507:S507)+'Logistic Regression'!U$2</f>
        <v>-0.97441797570276978</v>
      </c>
      <c r="X507" s="22">
        <f t="shared" si="7"/>
        <v>0.27400078231586483</v>
      </c>
    </row>
    <row r="508" spans="1:24" x14ac:dyDescent="0.3">
      <c r="A508" s="19">
        <v>1</v>
      </c>
      <c r="B508" s="19">
        <v>0</v>
      </c>
      <c r="C508" s="19">
        <v>1</v>
      </c>
      <c r="D508" s="19">
        <v>0</v>
      </c>
      <c r="E508" s="19">
        <v>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1</v>
      </c>
      <c r="P508" s="19">
        <v>0</v>
      </c>
      <c r="Q508" s="19">
        <v>0</v>
      </c>
      <c r="R508" s="19">
        <v>0</v>
      </c>
      <c r="S508" s="19">
        <v>0</v>
      </c>
      <c r="T508" s="19"/>
      <c r="U508" s="20">
        <v>0</v>
      </c>
      <c r="V508" s="21">
        <f>SUMPRODUCT('Linear Model'!$B$2:$T$2,'Test Set'!A508:S508)+'Linear Model'!$U$2</f>
        <v>0.21162042432227995</v>
      </c>
      <c r="W508" s="12">
        <f>SUMPRODUCT('Logistic Regression'!B$2:T$2,'Test Set'!A508:S508)+'Logistic Regression'!U$2</f>
        <v>-2.3636102935503214</v>
      </c>
      <c r="X508" s="22">
        <f t="shared" si="7"/>
        <v>8.5990016374650133E-2</v>
      </c>
    </row>
    <row r="509" spans="1:24" x14ac:dyDescent="0.3">
      <c r="A509" s="19">
        <v>0</v>
      </c>
      <c r="B509" s="19">
        <v>0</v>
      </c>
      <c r="C509" s="19">
        <v>1</v>
      </c>
      <c r="D509" s="19">
        <v>0</v>
      </c>
      <c r="E509" s="19">
        <v>0</v>
      </c>
      <c r="F509" s="19">
        <v>0</v>
      </c>
      <c r="G509" s="19">
        <v>1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/>
      <c r="U509" s="20">
        <v>0</v>
      </c>
      <c r="V509" s="21">
        <f>SUMPRODUCT('Linear Model'!$B$2:$T$2,'Test Set'!A509:S509)+'Linear Model'!$U$2</f>
        <v>0.16310806257921515</v>
      </c>
      <c r="W509" s="12">
        <f>SUMPRODUCT('Logistic Regression'!B$2:T$2,'Test Set'!A509:S509)+'Logistic Regression'!U$2</f>
        <v>-2.3639945310921071</v>
      </c>
      <c r="X509" s="22">
        <f t="shared" si="7"/>
        <v>8.5959821746909054E-2</v>
      </c>
    </row>
    <row r="510" spans="1:24" x14ac:dyDescent="0.3">
      <c r="A510" s="19">
        <v>1</v>
      </c>
      <c r="B510" s="19">
        <v>0</v>
      </c>
      <c r="C510" s="19">
        <v>0</v>
      </c>
      <c r="D510" s="19">
        <v>0</v>
      </c>
      <c r="E510" s="19">
        <v>0</v>
      </c>
      <c r="F510" s="19">
        <v>1</v>
      </c>
      <c r="G510" s="19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/>
      <c r="U510" s="20">
        <v>0</v>
      </c>
      <c r="V510" s="21">
        <f>SUMPRODUCT('Linear Model'!$B$2:$T$2,'Test Set'!A510:S510)+'Linear Model'!$U$2</f>
        <v>7.8131261788078665E-2</v>
      </c>
      <c r="W510" s="12">
        <f>SUMPRODUCT('Logistic Regression'!B$2:T$2,'Test Set'!A510:S510)+'Logistic Regression'!U$2</f>
        <v>-3.7344604341283167</v>
      </c>
      <c r="X510" s="22">
        <f t="shared" si="7"/>
        <v>2.3328822147773539E-2</v>
      </c>
    </row>
    <row r="511" spans="1:24" x14ac:dyDescent="0.3">
      <c r="A511" s="19">
        <v>0</v>
      </c>
      <c r="B511" s="19">
        <v>0</v>
      </c>
      <c r="C511" s="19">
        <v>0</v>
      </c>
      <c r="D511" s="19">
        <v>0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/>
      <c r="U511" s="20">
        <v>0</v>
      </c>
      <c r="V511" s="21">
        <f>SUMPRODUCT('Linear Model'!$B$2:$T$2,'Test Set'!A511:S511)+'Linear Model'!$U$2</f>
        <v>0.37450491141686315</v>
      </c>
      <c r="W511" s="12">
        <f>SUMPRODUCT('Logistic Regression'!B$2:T$2,'Test Set'!A511:S511)+'Logistic Regression'!U$2</f>
        <v>-0.47958113916049988</v>
      </c>
      <c r="X511" s="22">
        <f t="shared" si="7"/>
        <v>0.38235103799547093</v>
      </c>
    </row>
    <row r="512" spans="1:24" x14ac:dyDescent="0.3">
      <c r="A512" s="19">
        <v>0</v>
      </c>
      <c r="B512" s="19">
        <v>0</v>
      </c>
      <c r="C512" s="19">
        <v>1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/>
      <c r="U512" s="20">
        <v>0</v>
      </c>
      <c r="V512" s="21">
        <f>SUMPRODUCT('Linear Model'!$B$2:$T$2,'Test Set'!A512:S512)+'Linear Model'!$U$2</f>
        <v>0.39949558635864629</v>
      </c>
      <c r="W512" s="12">
        <f>SUMPRODUCT('Logistic Regression'!B$2:T$2,'Test Set'!A512:S512)+'Logistic Regression'!U$2</f>
        <v>-0.47215188219805421</v>
      </c>
      <c r="X512" s="22">
        <f t="shared" si="7"/>
        <v>0.38410704857761513</v>
      </c>
    </row>
    <row r="513" spans="1:24" x14ac:dyDescent="0.3">
      <c r="A513" s="19">
        <v>0</v>
      </c>
      <c r="B513" s="19">
        <v>0</v>
      </c>
      <c r="C513" s="19">
        <v>1</v>
      </c>
      <c r="D513" s="19">
        <v>0</v>
      </c>
      <c r="E513" s="19">
        <v>0</v>
      </c>
      <c r="F513" s="19">
        <v>0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/>
      <c r="U513" s="20">
        <v>0</v>
      </c>
      <c r="V513" s="21">
        <f>SUMPRODUCT('Linear Model'!$B$2:$T$2,'Test Set'!A513:S513)+'Linear Model'!$U$2</f>
        <v>0.39949558635864629</v>
      </c>
      <c r="W513" s="12">
        <f>SUMPRODUCT('Logistic Regression'!B$2:T$2,'Test Set'!A513:S513)+'Logistic Regression'!U$2</f>
        <v>-0.47215188219805421</v>
      </c>
      <c r="X513" s="22">
        <f t="shared" si="7"/>
        <v>0.38410704857761513</v>
      </c>
    </row>
    <row r="514" spans="1:24" x14ac:dyDescent="0.3">
      <c r="A514" s="19">
        <v>0</v>
      </c>
      <c r="B514" s="19">
        <v>0</v>
      </c>
      <c r="C514" s="19">
        <v>0</v>
      </c>
      <c r="D514" s="19">
        <v>1</v>
      </c>
      <c r="E514" s="19">
        <v>0</v>
      </c>
      <c r="F514" s="19">
        <v>1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/>
      <c r="U514" s="20">
        <v>0</v>
      </c>
      <c r="V514" s="21">
        <f>SUMPRODUCT('Linear Model'!$B$2:$T$2,'Test Set'!A514:S514)+'Linear Model'!$U$2</f>
        <v>0.14646802714821897</v>
      </c>
      <c r="W514" s="12">
        <f>SUMPRODUCT('Logistic Regression'!B$2:T$2,'Test Set'!A514:S514)+'Logistic Regression'!U$2</f>
        <v>-2.9363595272738445</v>
      </c>
      <c r="X514" s="22">
        <f t="shared" si="7"/>
        <v>5.0385172260981187E-2</v>
      </c>
    </row>
    <row r="515" spans="1:24" x14ac:dyDescent="0.3">
      <c r="A515" s="19">
        <v>0</v>
      </c>
      <c r="B515" s="19">
        <v>0</v>
      </c>
      <c r="C515" s="19">
        <v>0</v>
      </c>
      <c r="D515" s="19">
        <v>1</v>
      </c>
      <c r="E515" s="19">
        <v>0</v>
      </c>
      <c r="F515" s="19">
        <v>0</v>
      </c>
      <c r="G515" s="19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1</v>
      </c>
      <c r="S515" s="19">
        <v>0</v>
      </c>
      <c r="T515" s="19"/>
      <c r="U515" s="20">
        <v>0</v>
      </c>
      <c r="V515" s="21">
        <f>SUMPRODUCT('Linear Model'!$B$2:$T$2,'Test Set'!A515:S515)+'Linear Model'!$U$2</f>
        <v>0.20602174445545707</v>
      </c>
      <c r="W515" s="12">
        <f>SUMPRODUCT('Logistic Regression'!B$2:T$2,'Test Set'!A515:S515)+'Logistic Regression'!U$2</f>
        <v>-1.6111120948585287</v>
      </c>
      <c r="X515" s="22">
        <f t="shared" ref="X515:X578" si="8">EXP(W515)/(1+EXP(W515))</f>
        <v>0.16643427107509368</v>
      </c>
    </row>
    <row r="516" spans="1:24" x14ac:dyDescent="0.3">
      <c r="A516" s="19">
        <v>0</v>
      </c>
      <c r="B516" s="19">
        <v>1</v>
      </c>
      <c r="C516" s="19">
        <v>1</v>
      </c>
      <c r="D516" s="19">
        <v>0</v>
      </c>
      <c r="E516" s="19">
        <v>0</v>
      </c>
      <c r="F516" s="19">
        <v>0</v>
      </c>
      <c r="G516" s="19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1</v>
      </c>
      <c r="P516" s="19">
        <v>0</v>
      </c>
      <c r="Q516" s="19">
        <v>0</v>
      </c>
      <c r="R516" s="19">
        <v>0</v>
      </c>
      <c r="S516" s="19">
        <v>0</v>
      </c>
      <c r="T516" s="19"/>
      <c r="U516" s="20">
        <v>0</v>
      </c>
      <c r="V516" s="21">
        <f>SUMPRODUCT('Linear Model'!$B$2:$T$2,'Test Set'!A516:S516)+'Linear Model'!$U$2</f>
        <v>0.28186157680251672</v>
      </c>
      <c r="W516" s="12">
        <f>SUMPRODUCT('Logistic Regression'!B$2:T$2,'Test Set'!A516:S516)+'Logistic Regression'!U$2</f>
        <v>-2.0267201503814971</v>
      </c>
      <c r="X516" s="22">
        <f t="shared" si="8"/>
        <v>0.11642589893960516</v>
      </c>
    </row>
    <row r="517" spans="1:24" x14ac:dyDescent="0.3">
      <c r="A517" s="19">
        <v>1</v>
      </c>
      <c r="B517" s="19">
        <v>0</v>
      </c>
      <c r="C517" s="19">
        <v>1</v>
      </c>
      <c r="D517" s="19">
        <v>0</v>
      </c>
      <c r="E517" s="19">
        <v>0</v>
      </c>
      <c r="F517" s="19">
        <v>0</v>
      </c>
      <c r="G517" s="19">
        <v>1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/>
      <c r="U517" s="20">
        <v>0</v>
      </c>
      <c r="V517" s="21">
        <f>SUMPRODUCT('Linear Model'!$B$2:$T$2,'Test Set'!A517:S517)+'Linear Model'!$U$2</f>
        <v>0.13262924434170162</v>
      </c>
      <c r="W517" s="12">
        <f>SUMPRODUCT('Logistic Regression'!B$2:T$2,'Test Set'!A517:S517)+'Logistic Regression'!U$2</f>
        <v>-2.8662606245968227</v>
      </c>
      <c r="X517" s="22">
        <f t="shared" si="8"/>
        <v>5.38468457947942E-2</v>
      </c>
    </row>
    <row r="518" spans="1:24" x14ac:dyDescent="0.3">
      <c r="A518" s="19">
        <v>0</v>
      </c>
      <c r="B518" s="19">
        <v>0</v>
      </c>
      <c r="C518" s="19">
        <v>0</v>
      </c>
      <c r="D518" s="19">
        <v>1</v>
      </c>
      <c r="E518" s="19">
        <v>0</v>
      </c>
      <c r="F518" s="19">
        <v>0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/>
      <c r="U518" s="20">
        <v>0</v>
      </c>
      <c r="V518" s="21">
        <f>SUMPRODUCT('Linear Model'!$B$2:$T$2,'Test Set'!A518:S518)+'Linear Model'!$U$2</f>
        <v>0.4123628585394899</v>
      </c>
      <c r="W518" s="12">
        <f>SUMPRODUCT('Logistic Regression'!B$2:T$2,'Test Set'!A518:S518)+'Logistic Regression'!U$2</f>
        <v>-0.1837463258107434</v>
      </c>
      <c r="X518" s="22">
        <f t="shared" si="8"/>
        <v>0.45419222896432404</v>
      </c>
    </row>
    <row r="519" spans="1:24" x14ac:dyDescent="0.3">
      <c r="A519" s="19">
        <v>0</v>
      </c>
      <c r="B519" s="19">
        <v>1</v>
      </c>
      <c r="C519" s="19">
        <v>1</v>
      </c>
      <c r="D519" s="19">
        <v>0</v>
      </c>
      <c r="E519" s="19">
        <v>0</v>
      </c>
      <c r="F519" s="19">
        <v>1</v>
      </c>
      <c r="G519" s="19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1</v>
      </c>
      <c r="T519" s="19"/>
      <c r="U519" s="20">
        <v>0</v>
      </c>
      <c r="V519" s="21">
        <f>SUMPRODUCT('Linear Model'!$B$2:$T$2,'Test Set'!A519:S519)+'Linear Model'!$U$2</f>
        <v>0.41061650312624798</v>
      </c>
      <c r="W519" s="12">
        <f>SUMPRODUCT('Logistic Regression'!B$2:T$2,'Test Set'!A519:S519)+'Logistic Regression'!U$2</f>
        <v>-1.3262306968293005</v>
      </c>
      <c r="X519" s="22">
        <f t="shared" si="8"/>
        <v>0.20978353567134869</v>
      </c>
    </row>
    <row r="520" spans="1:24" x14ac:dyDescent="0.3">
      <c r="A520" s="19">
        <v>1</v>
      </c>
      <c r="B520" s="19">
        <v>0</v>
      </c>
      <c r="C520" s="19">
        <v>0</v>
      </c>
      <c r="D520" s="19">
        <v>0</v>
      </c>
      <c r="E520" s="19">
        <v>1</v>
      </c>
      <c r="F520" s="19">
        <v>0</v>
      </c>
      <c r="G520" s="19">
        <v>1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/>
      <c r="U520" s="20">
        <v>0</v>
      </c>
      <c r="V520" s="21">
        <f>SUMPRODUCT('Linear Model'!$B$2:$T$2,'Test Set'!A520:S520)+'Linear Model'!$U$2</f>
        <v>0.32409248414169556</v>
      </c>
      <c r="W520" s="12">
        <f>SUMPRODUCT('Logistic Regression'!B$2:T$2,'Test Set'!A520:S520)+'Logistic Regression'!U$2</f>
        <v>-7.9354313710623459E-2</v>
      </c>
      <c r="X520" s="22">
        <f t="shared" si="8"/>
        <v>0.48017182549203025</v>
      </c>
    </row>
    <row r="521" spans="1:24" x14ac:dyDescent="0.3">
      <c r="A521" s="19">
        <v>0</v>
      </c>
      <c r="B521" s="19">
        <v>1</v>
      </c>
      <c r="C521" s="19">
        <v>0</v>
      </c>
      <c r="D521" s="19">
        <v>0</v>
      </c>
      <c r="E521" s="19">
        <v>0</v>
      </c>
      <c r="F521" s="19">
        <v>0</v>
      </c>
      <c r="G521" s="19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1</v>
      </c>
      <c r="R521" s="19">
        <v>0</v>
      </c>
      <c r="S521" s="19">
        <v>0</v>
      </c>
      <c r="T521" s="19"/>
      <c r="U521" s="20">
        <v>0</v>
      </c>
      <c r="V521" s="21">
        <f>SUMPRODUCT('Linear Model'!$B$2:$T$2,'Test Set'!A521:S521)+'Linear Model'!$U$2</f>
        <v>0.60234138700911455</v>
      </c>
      <c r="W521" s="12">
        <f>SUMPRODUCT('Logistic Regression'!B$2:T$2,'Test Set'!A521:S521)+'Logistic Regression'!U$2</f>
        <v>0.63594690612320637</v>
      </c>
      <c r="X521" s="22">
        <f t="shared" si="8"/>
        <v>0.65383667941929735</v>
      </c>
    </row>
    <row r="522" spans="1:24" x14ac:dyDescent="0.3">
      <c r="A522" s="19">
        <v>1</v>
      </c>
      <c r="B522" s="19">
        <v>0</v>
      </c>
      <c r="C522" s="19">
        <v>0</v>
      </c>
      <c r="D522" s="19">
        <v>0</v>
      </c>
      <c r="E522" s="19">
        <v>0</v>
      </c>
      <c r="F522" s="19">
        <v>1</v>
      </c>
      <c r="G522" s="19">
        <v>1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1</v>
      </c>
      <c r="P522" s="19">
        <v>0</v>
      </c>
      <c r="Q522" s="19">
        <v>0</v>
      </c>
      <c r="R522" s="19">
        <v>0</v>
      </c>
      <c r="S522" s="19">
        <v>0</v>
      </c>
      <c r="T522" s="19"/>
      <c r="U522" s="20">
        <v>0</v>
      </c>
      <c r="V522" s="21">
        <f>SUMPRODUCT('Linear Model'!$B$2:$T$2,'Test Set'!A522:S522)+'Linear Model'!$U$2</f>
        <v>-0.31565260579020527</v>
      </c>
      <c r="W522" s="12">
        <f>SUMPRODUCT('Logistic Regression'!B$2:T$2,'Test Set'!A522:S522)+'Logistic Regression'!U$2</f>
        <v>-7.0154954008699209</v>
      </c>
      <c r="X522" s="22">
        <f t="shared" si="8"/>
        <v>8.9705546947803447E-4</v>
      </c>
    </row>
    <row r="523" spans="1:24" x14ac:dyDescent="0.3">
      <c r="A523" s="19">
        <v>0</v>
      </c>
      <c r="B523" s="19">
        <v>1</v>
      </c>
      <c r="C523" s="19">
        <v>1</v>
      </c>
      <c r="D523" s="19">
        <v>0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/>
      <c r="U523" s="20">
        <v>0</v>
      </c>
      <c r="V523" s="21">
        <f>SUMPRODUCT('Linear Model'!$B$2:$T$2,'Test Set'!A523:S523)+'Linear Model'!$U$2</f>
        <v>0.43925792060136953</v>
      </c>
      <c r="W523" s="12">
        <f>SUMPRODUCT('Logistic Regression'!B$2:T$2,'Test Set'!A523:S523)+'Logistic Regression'!U$2</f>
        <v>-0.63752783253394574</v>
      </c>
      <c r="X523" s="22">
        <f t="shared" si="8"/>
        <v>0.34580558982224191</v>
      </c>
    </row>
    <row r="524" spans="1:24" x14ac:dyDescent="0.3">
      <c r="A524" s="19">
        <v>0</v>
      </c>
      <c r="B524" s="19">
        <v>1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/>
      <c r="U524" s="20">
        <v>0</v>
      </c>
      <c r="V524" s="21">
        <f>SUMPRODUCT('Linear Model'!$B$2:$T$2,'Test Set'!A524:S524)+'Linear Model'!$U$2</f>
        <v>0.41426724565958639</v>
      </c>
      <c r="W524" s="12">
        <f>SUMPRODUCT('Logistic Regression'!B$2:T$2,'Test Set'!A524:S524)+'Logistic Regression'!U$2</f>
        <v>-0.64495708949639141</v>
      </c>
      <c r="X524" s="22">
        <f t="shared" si="8"/>
        <v>0.34412684378079611</v>
      </c>
    </row>
    <row r="525" spans="1:24" x14ac:dyDescent="0.3">
      <c r="A525" s="19">
        <v>1</v>
      </c>
      <c r="B525" s="19">
        <v>0</v>
      </c>
      <c r="C525" s="19">
        <v>1</v>
      </c>
      <c r="D525" s="19">
        <v>0</v>
      </c>
      <c r="E525" s="19">
        <v>0</v>
      </c>
      <c r="F525" s="19">
        <v>0</v>
      </c>
      <c r="G525" s="19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/>
      <c r="U525" s="20">
        <v>0</v>
      </c>
      <c r="V525" s="21">
        <f>SUMPRODUCT('Linear Model'!$B$2:$T$2,'Test Set'!A525:S525)+'Linear Model'!$U$2</f>
        <v>0.36901676812113277</v>
      </c>
      <c r="W525" s="12">
        <f>SUMPRODUCT('Logistic Regression'!B$2:T$2,'Test Set'!A525:S525)+'Logistic Regression'!U$2</f>
        <v>-0.97441797570276978</v>
      </c>
      <c r="X525" s="22">
        <f t="shared" si="8"/>
        <v>0.27400078231586483</v>
      </c>
    </row>
    <row r="526" spans="1:24" x14ac:dyDescent="0.3">
      <c r="A526" s="19">
        <v>1</v>
      </c>
      <c r="B526" s="19">
        <v>0</v>
      </c>
      <c r="C526" s="19">
        <v>0</v>
      </c>
      <c r="D526" s="19">
        <v>1</v>
      </c>
      <c r="E526" s="19">
        <v>0</v>
      </c>
      <c r="F526" s="19">
        <v>1</v>
      </c>
      <c r="G526" s="19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/>
      <c r="U526" s="20">
        <v>0</v>
      </c>
      <c r="V526" s="21">
        <f>SUMPRODUCT('Linear Model'!$B$2:$T$2,'Test Set'!A526:S526)+'Linear Model'!$U$2</f>
        <v>0.11598920891070541</v>
      </c>
      <c r="W526" s="12">
        <f>SUMPRODUCT('Logistic Regression'!B$2:T$2,'Test Set'!A526:S526)+'Logistic Regression'!U$2</f>
        <v>-3.4386256207785602</v>
      </c>
      <c r="X526" s="22">
        <f t="shared" si="8"/>
        <v>3.1109884093537068E-2</v>
      </c>
    </row>
    <row r="527" spans="1:24" x14ac:dyDescent="0.3">
      <c r="A527" s="19">
        <v>0</v>
      </c>
      <c r="B527" s="19">
        <v>1</v>
      </c>
      <c r="C527" s="19">
        <v>1</v>
      </c>
      <c r="D527" s="19">
        <v>0</v>
      </c>
      <c r="E527" s="19">
        <v>0</v>
      </c>
      <c r="F527" s="19">
        <v>0</v>
      </c>
      <c r="G527" s="19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1</v>
      </c>
      <c r="S527" s="19">
        <v>0</v>
      </c>
      <c r="T527" s="19"/>
      <c r="U527" s="20">
        <v>0</v>
      </c>
      <c r="V527" s="21">
        <f>SUMPRODUCT('Linear Model'!$B$2:$T$2,'Test Set'!A527:S527)+'Linear Model'!$U$2</f>
        <v>0.23291680651733668</v>
      </c>
      <c r="W527" s="12">
        <f>SUMPRODUCT('Logistic Regression'!B$2:T$2,'Test Set'!A527:S527)+'Logistic Regression'!U$2</f>
        <v>-2.0648936015817312</v>
      </c>
      <c r="X527" s="22">
        <f t="shared" si="8"/>
        <v>0.11255609425489449</v>
      </c>
    </row>
    <row r="528" spans="1:24" x14ac:dyDescent="0.3">
      <c r="A528" s="19">
        <v>1</v>
      </c>
      <c r="B528" s="19">
        <v>0</v>
      </c>
      <c r="C528" s="19">
        <v>0</v>
      </c>
      <c r="D528" s="19">
        <v>0</v>
      </c>
      <c r="E528" s="19">
        <v>0</v>
      </c>
      <c r="F528" s="19">
        <v>1</v>
      </c>
      <c r="G528" s="19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1</v>
      </c>
      <c r="P528" s="19">
        <v>0</v>
      </c>
      <c r="Q528" s="19">
        <v>0</v>
      </c>
      <c r="R528" s="19">
        <v>0</v>
      </c>
      <c r="S528" s="19">
        <v>0</v>
      </c>
      <c r="T528" s="19"/>
      <c r="U528" s="20">
        <v>0</v>
      </c>
      <c r="V528" s="21">
        <f>SUMPRODUCT('Linear Model'!$B$2:$T$2,'Test Set'!A528:S528)+'Linear Model'!$U$2</f>
        <v>-7.9265082010774146E-2</v>
      </c>
      <c r="W528" s="12">
        <f>SUMPRODUCT('Logistic Regression'!B$2:T$2,'Test Set'!A528:S528)+'Logistic Regression'!U$2</f>
        <v>-5.1236527519758681</v>
      </c>
      <c r="X528" s="22">
        <f t="shared" si="8"/>
        <v>5.9189907303237857E-3</v>
      </c>
    </row>
    <row r="529" spans="1:24" x14ac:dyDescent="0.3">
      <c r="A529" s="19">
        <v>0</v>
      </c>
      <c r="B529" s="19">
        <v>0</v>
      </c>
      <c r="C529" s="19">
        <v>0</v>
      </c>
      <c r="D529" s="19">
        <v>0</v>
      </c>
      <c r="E529" s="19">
        <v>0</v>
      </c>
      <c r="F529" s="19">
        <v>1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/>
      <c r="U529" s="20">
        <v>0</v>
      </c>
      <c r="V529" s="21">
        <f>SUMPRODUCT('Linear Model'!$B$2:$T$2,'Test Set'!A529:S529)+'Linear Model'!$U$2</f>
        <v>0.10861008002559219</v>
      </c>
      <c r="W529" s="12">
        <f>SUMPRODUCT('Logistic Regression'!B$2:T$2,'Test Set'!A529:S529)+'Logistic Regression'!U$2</f>
        <v>-3.2321943406236011</v>
      </c>
      <c r="X529" s="22">
        <f t="shared" si="8"/>
        <v>3.7972006196536089E-2</v>
      </c>
    </row>
    <row r="530" spans="1:24" x14ac:dyDescent="0.3">
      <c r="A530" s="19">
        <v>0</v>
      </c>
      <c r="B530" s="19">
        <v>1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/>
      <c r="U530" s="20">
        <v>0</v>
      </c>
      <c r="V530" s="21">
        <f>SUMPRODUCT('Linear Model'!$B$2:$T$2,'Test Set'!A530:S530)+'Linear Model'!$U$2</f>
        <v>0.41426724565958639</v>
      </c>
      <c r="W530" s="12">
        <f>SUMPRODUCT('Logistic Regression'!B$2:T$2,'Test Set'!A530:S530)+'Logistic Regression'!U$2</f>
        <v>-0.64495708949639141</v>
      </c>
      <c r="X530" s="22">
        <f t="shared" si="8"/>
        <v>0.34412684378079611</v>
      </c>
    </row>
    <row r="531" spans="1:24" x14ac:dyDescent="0.3">
      <c r="A531" s="19">
        <v>1</v>
      </c>
      <c r="B531" s="19">
        <v>0</v>
      </c>
      <c r="C531" s="19">
        <v>0</v>
      </c>
      <c r="D531" s="19">
        <v>0</v>
      </c>
      <c r="E531" s="19">
        <v>0</v>
      </c>
      <c r="F531" s="19">
        <v>1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1</v>
      </c>
      <c r="R531" s="19">
        <v>0</v>
      </c>
      <c r="S531" s="19">
        <v>0</v>
      </c>
      <c r="T531" s="19"/>
      <c r="U531" s="20">
        <v>0</v>
      </c>
      <c r="V531" s="21">
        <f>SUMPRODUCT('Linear Model'!$B$2:$T$2,'Test Set'!A531:S531)+'Linear Model'!$U$2</f>
        <v>0.26620540313760688</v>
      </c>
      <c r="W531" s="12">
        <f>SUMPRODUCT('Logistic Regression'!B$2:T$2,'Test Set'!A531:S531)+'Logistic Regression'!U$2</f>
        <v>-2.453556438508719</v>
      </c>
      <c r="X531" s="22">
        <f t="shared" si="8"/>
        <v>7.9178862401156791E-2</v>
      </c>
    </row>
    <row r="532" spans="1:24" x14ac:dyDescent="0.3">
      <c r="A532" s="19">
        <v>0</v>
      </c>
      <c r="B532" s="19">
        <v>1</v>
      </c>
      <c r="C532" s="19">
        <v>0</v>
      </c>
      <c r="D532" s="19">
        <v>1</v>
      </c>
      <c r="E532" s="19">
        <v>0</v>
      </c>
      <c r="F532" s="19">
        <v>0</v>
      </c>
      <c r="G532" s="19">
        <v>0</v>
      </c>
      <c r="H532" s="19">
        <v>0</v>
      </c>
      <c r="I532" s="19">
        <v>1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/>
      <c r="U532" s="20">
        <v>0</v>
      </c>
      <c r="V532" s="21">
        <f>SUMPRODUCT('Linear Model'!$B$2:$T$2,'Test Set'!A532:S532)+'Linear Model'!$U$2</f>
        <v>0.74384302467461616</v>
      </c>
      <c r="W532" s="12">
        <f>SUMPRODUCT('Logistic Regression'!B$2:T$2,'Test Set'!A532:S532)+'Logistic Regression'!U$2</f>
        <v>2.1784444699875944</v>
      </c>
      <c r="X532" s="22">
        <f t="shared" si="8"/>
        <v>0.89829704773935493</v>
      </c>
    </row>
    <row r="533" spans="1:24" x14ac:dyDescent="0.3">
      <c r="A533" s="19">
        <v>1</v>
      </c>
      <c r="B533" s="19">
        <v>0</v>
      </c>
      <c r="C533" s="19">
        <v>0</v>
      </c>
      <c r="D533" s="19">
        <v>1</v>
      </c>
      <c r="E533" s="19">
        <v>0</v>
      </c>
      <c r="F533" s="19">
        <v>0</v>
      </c>
      <c r="G533" s="19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1</v>
      </c>
      <c r="S533" s="19">
        <v>0</v>
      </c>
      <c r="T533" s="19"/>
      <c r="U533" s="20">
        <v>0</v>
      </c>
      <c r="V533" s="21">
        <f>SUMPRODUCT('Linear Model'!$B$2:$T$2,'Test Set'!A533:S533)+'Linear Model'!$U$2</f>
        <v>0.17554292621794351</v>
      </c>
      <c r="W533" s="12">
        <f>SUMPRODUCT('Logistic Regression'!B$2:T$2,'Test Set'!A533:S533)+'Logistic Regression'!U$2</f>
        <v>-2.1133781883632445</v>
      </c>
      <c r="X533" s="22">
        <f t="shared" si="8"/>
        <v>0.10780331590370802</v>
      </c>
    </row>
    <row r="534" spans="1:24" x14ac:dyDescent="0.3">
      <c r="A534" s="19">
        <v>1</v>
      </c>
      <c r="B534" s="19">
        <v>0</v>
      </c>
      <c r="C534" s="19">
        <v>0</v>
      </c>
      <c r="D534" s="19">
        <v>0</v>
      </c>
      <c r="E534" s="19">
        <v>0</v>
      </c>
      <c r="F534" s="19">
        <v>0</v>
      </c>
      <c r="G534" s="19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1</v>
      </c>
      <c r="S534" s="19">
        <v>0</v>
      </c>
      <c r="T534" s="19"/>
      <c r="U534" s="20">
        <v>0</v>
      </c>
      <c r="V534" s="21">
        <f>SUMPRODUCT('Linear Model'!$B$2:$T$2,'Test Set'!A534:S534)+'Linear Model'!$U$2</f>
        <v>0.13768497909531677</v>
      </c>
      <c r="W534" s="12">
        <f>SUMPRODUCT('Logistic Regression'!B$2:T$2,'Test Set'!A534:S534)+'Logistic Regression'!U$2</f>
        <v>-2.4092130017130011</v>
      </c>
      <c r="X534" s="22">
        <f t="shared" si="8"/>
        <v>8.2472851573150041E-2</v>
      </c>
    </row>
    <row r="535" spans="1:24" x14ac:dyDescent="0.3">
      <c r="A535" s="19">
        <v>0</v>
      </c>
      <c r="B535" s="19">
        <v>1</v>
      </c>
      <c r="C535" s="19">
        <v>1</v>
      </c>
      <c r="D535" s="19">
        <v>0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1</v>
      </c>
      <c r="P535" s="19">
        <v>0</v>
      </c>
      <c r="Q535" s="19">
        <v>0</v>
      </c>
      <c r="R535" s="19">
        <v>1</v>
      </c>
      <c r="S535" s="19">
        <v>0</v>
      </c>
      <c r="T535" s="19"/>
      <c r="U535" s="20">
        <v>0</v>
      </c>
      <c r="V535" s="21">
        <f>SUMPRODUCT('Linear Model'!$B$2:$T$2,'Test Set'!A535:S535)+'Linear Model'!$U$2</f>
        <v>7.5520462718483894E-2</v>
      </c>
      <c r="W535" s="12">
        <f>SUMPRODUCT('Logistic Regression'!B$2:T$2,'Test Set'!A535:S535)+'Logistic Regression'!U$2</f>
        <v>-3.4540859194292826</v>
      </c>
      <c r="X535" s="22">
        <f t="shared" si="8"/>
        <v>3.0647241848809428E-2</v>
      </c>
    </row>
    <row r="536" spans="1:24" x14ac:dyDescent="0.3">
      <c r="A536" s="19">
        <v>0</v>
      </c>
      <c r="B536" s="19">
        <v>0</v>
      </c>
      <c r="C536" s="19">
        <v>1</v>
      </c>
      <c r="D536" s="19">
        <v>0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1</v>
      </c>
      <c r="S536" s="19">
        <v>0</v>
      </c>
      <c r="T536" s="19"/>
      <c r="U536" s="20">
        <v>0</v>
      </c>
      <c r="V536" s="21">
        <f>SUMPRODUCT('Linear Model'!$B$2:$T$2,'Test Set'!A536:S536)+'Linear Model'!$U$2</f>
        <v>0.19315447227461344</v>
      </c>
      <c r="W536" s="12">
        <f>SUMPRODUCT('Logistic Regression'!B$2:T$2,'Test Set'!A536:S536)+'Logistic Regression'!U$2</f>
        <v>-1.8995176512458396</v>
      </c>
      <c r="X536" s="22">
        <f t="shared" si="8"/>
        <v>0.13016307646091677</v>
      </c>
    </row>
    <row r="537" spans="1:24" x14ac:dyDescent="0.3">
      <c r="A537" s="19">
        <v>1</v>
      </c>
      <c r="B537" s="19">
        <v>0</v>
      </c>
      <c r="C537" s="19">
        <v>1</v>
      </c>
      <c r="D537" s="19">
        <v>0</v>
      </c>
      <c r="E537" s="19">
        <v>0</v>
      </c>
      <c r="F537" s="19">
        <v>0</v>
      </c>
      <c r="G537" s="19">
        <v>1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1</v>
      </c>
      <c r="T537" s="19"/>
      <c r="U537" s="20">
        <v>0</v>
      </c>
      <c r="V537" s="21">
        <f>SUMPRODUCT('Linear Model'!$B$2:$T$2,'Test Set'!A537:S537)+'Linear Model'!$U$2</f>
        <v>0.36988265825785105</v>
      </c>
      <c r="W537" s="12">
        <f>SUMPRODUCT('Logistic Regression'!B$2:T$2,'Test Set'!A537:S537)+'Logistic Regression'!U$2</f>
        <v>-0.80235028742907644</v>
      </c>
      <c r="X537" s="22">
        <f t="shared" si="8"/>
        <v>0.30952299420758767</v>
      </c>
    </row>
    <row r="538" spans="1:24" x14ac:dyDescent="0.3">
      <c r="A538" s="19">
        <v>1</v>
      </c>
      <c r="B538" s="19">
        <v>0</v>
      </c>
      <c r="C538" s="19">
        <v>1</v>
      </c>
      <c r="D538" s="19">
        <v>0</v>
      </c>
      <c r="E538" s="19">
        <v>0</v>
      </c>
      <c r="F538" s="19">
        <v>0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1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/>
      <c r="U538" s="20">
        <v>0</v>
      </c>
      <c r="V538" s="21">
        <f>SUMPRODUCT('Linear Model'!$B$2:$T$2,'Test Set'!A538:S538)+'Linear Model'!$U$2</f>
        <v>0.53510047753971735</v>
      </c>
      <c r="W538" s="12">
        <f>SUMPRODUCT('Logistic Regression'!B$2:T$2,'Test Set'!A538:S538)+'Logistic Regression'!U$2</f>
        <v>0.47268479001435842</v>
      </c>
      <c r="X538" s="22">
        <f t="shared" si="8"/>
        <v>0.61601901300910777</v>
      </c>
    </row>
    <row r="539" spans="1:24" x14ac:dyDescent="0.3">
      <c r="A539" s="19">
        <v>0</v>
      </c>
      <c r="B539" s="19">
        <v>1</v>
      </c>
      <c r="C539" s="19">
        <v>1</v>
      </c>
      <c r="D539" s="19">
        <v>0</v>
      </c>
      <c r="E539" s="19">
        <v>0</v>
      </c>
      <c r="F539" s="19">
        <v>0</v>
      </c>
      <c r="G539" s="19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/>
      <c r="U539" s="20">
        <v>0</v>
      </c>
      <c r="V539" s="21">
        <f>SUMPRODUCT('Linear Model'!$B$2:$T$2,'Test Set'!A539:S539)+'Linear Model'!$U$2</f>
        <v>0.43925792060136953</v>
      </c>
      <c r="W539" s="12">
        <f>SUMPRODUCT('Logistic Regression'!B$2:T$2,'Test Set'!A539:S539)+'Logistic Regression'!U$2</f>
        <v>-0.63752783253394574</v>
      </c>
      <c r="X539" s="22">
        <f t="shared" si="8"/>
        <v>0.34580558982224191</v>
      </c>
    </row>
    <row r="540" spans="1:24" x14ac:dyDescent="0.3">
      <c r="A540" s="19">
        <v>0</v>
      </c>
      <c r="B540" s="19">
        <v>0</v>
      </c>
      <c r="C540" s="19">
        <v>1</v>
      </c>
      <c r="D540" s="19">
        <v>0</v>
      </c>
      <c r="E540" s="19">
        <v>0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/>
      <c r="U540" s="20">
        <v>0</v>
      </c>
      <c r="V540" s="21">
        <f>SUMPRODUCT('Linear Model'!$B$2:$T$2,'Test Set'!A540:S540)+'Linear Model'!$U$2</f>
        <v>0.39949558635864629</v>
      </c>
      <c r="W540" s="12">
        <f>SUMPRODUCT('Logistic Regression'!B$2:T$2,'Test Set'!A540:S540)+'Logistic Regression'!U$2</f>
        <v>-0.47215188219805421</v>
      </c>
      <c r="X540" s="22">
        <f t="shared" si="8"/>
        <v>0.38410704857761513</v>
      </c>
    </row>
    <row r="541" spans="1:24" x14ac:dyDescent="0.3">
      <c r="A541" s="19">
        <v>0</v>
      </c>
      <c r="B541" s="19">
        <v>1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19">
        <v>0</v>
      </c>
      <c r="I541" s="19">
        <v>1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1</v>
      </c>
      <c r="P541" s="19">
        <v>0</v>
      </c>
      <c r="Q541" s="19">
        <v>0</v>
      </c>
      <c r="R541" s="19">
        <v>0</v>
      </c>
      <c r="S541" s="19">
        <v>0</v>
      </c>
      <c r="T541" s="19"/>
      <c r="U541" s="20">
        <v>0</v>
      </c>
      <c r="V541" s="21">
        <f>SUMPRODUCT('Linear Model'!$B$2:$T$2,'Test Set'!A541:S541)+'Linear Model'!$U$2</f>
        <v>0.54858873375313666</v>
      </c>
      <c r="W541" s="12">
        <f>SUMPRODUCT('Logistic Regression'!B$2:T$2,'Test Set'!A541:S541)+'Logistic Regression'!U$2</f>
        <v>0.4934173387902871</v>
      </c>
      <c r="X541" s="22">
        <f t="shared" si="8"/>
        <v>0.6209111389612525</v>
      </c>
    </row>
    <row r="542" spans="1:24" x14ac:dyDescent="0.3">
      <c r="A542" s="19">
        <v>0</v>
      </c>
      <c r="B542" s="19">
        <v>0</v>
      </c>
      <c r="C542" s="19">
        <v>0</v>
      </c>
      <c r="D542" s="19">
        <v>1</v>
      </c>
      <c r="E542" s="19">
        <v>0</v>
      </c>
      <c r="F542" s="19">
        <v>0</v>
      </c>
      <c r="G542" s="19">
        <v>1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/>
      <c r="U542" s="20">
        <v>0</v>
      </c>
      <c r="V542" s="21">
        <f>SUMPRODUCT('Linear Model'!$B$2:$T$2,'Test Set'!A542:S542)+'Linear Model'!$U$2</f>
        <v>0.17597533476005878</v>
      </c>
      <c r="W542" s="12">
        <f>SUMPRODUCT('Logistic Regression'!B$2:T$2,'Test Set'!A542:S542)+'Logistic Regression'!U$2</f>
        <v>-2.0755889747047962</v>
      </c>
      <c r="X542" s="22">
        <f t="shared" si="8"/>
        <v>0.11149218200998957</v>
      </c>
    </row>
    <row r="543" spans="1:24" x14ac:dyDescent="0.3">
      <c r="A543" s="19">
        <v>0</v>
      </c>
      <c r="B543" s="19">
        <v>1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1</v>
      </c>
      <c r="P543" s="19">
        <v>0</v>
      </c>
      <c r="Q543" s="19">
        <v>0</v>
      </c>
      <c r="R543" s="19">
        <v>0</v>
      </c>
      <c r="S543" s="19">
        <v>0</v>
      </c>
      <c r="T543" s="19"/>
      <c r="U543" s="20">
        <v>0</v>
      </c>
      <c r="V543" s="21">
        <f>SUMPRODUCT('Linear Model'!$B$2:$T$2,'Test Set'!A543:S543)+'Linear Model'!$U$2</f>
        <v>0.25687090186073358</v>
      </c>
      <c r="W543" s="12">
        <f>SUMPRODUCT('Logistic Regression'!B$2:T$2,'Test Set'!A543:S543)+'Logistic Regression'!U$2</f>
        <v>-2.0341494073439428</v>
      </c>
      <c r="X543" s="22">
        <f t="shared" si="8"/>
        <v>0.11566381970265355</v>
      </c>
    </row>
    <row r="544" spans="1:24" x14ac:dyDescent="0.3">
      <c r="A544" s="19">
        <v>0</v>
      </c>
      <c r="B544" s="19">
        <v>0</v>
      </c>
      <c r="C544" s="19">
        <v>1</v>
      </c>
      <c r="D544" s="19">
        <v>0</v>
      </c>
      <c r="E544" s="19">
        <v>0</v>
      </c>
      <c r="F544" s="19">
        <v>0</v>
      </c>
      <c r="G544" s="19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19">
        <v>1</v>
      </c>
      <c r="O544" s="19">
        <v>1</v>
      </c>
      <c r="P544" s="19">
        <v>0</v>
      </c>
      <c r="Q544" s="19">
        <v>0</v>
      </c>
      <c r="R544" s="19">
        <v>0</v>
      </c>
      <c r="S544" s="19">
        <v>0</v>
      </c>
      <c r="T544" s="19"/>
      <c r="U544" s="20">
        <v>0</v>
      </c>
      <c r="V544" s="21">
        <f>SUMPRODUCT('Linear Model'!$B$2:$T$2,'Test Set'!A544:S544)+'Linear Model'!$U$2</f>
        <v>0.40818295197837806</v>
      </c>
      <c r="W544" s="12">
        <f>SUMPRODUCT('Logistic Regression'!B$2:T$2,'Test Set'!A544:S544)+'Logistic Regression'!U$2</f>
        <v>-0.41424143432847732</v>
      </c>
      <c r="X544" s="22">
        <f t="shared" si="8"/>
        <v>0.39789554215575956</v>
      </c>
    </row>
    <row r="545" spans="1:24" x14ac:dyDescent="0.3">
      <c r="A545" s="19">
        <v>1</v>
      </c>
      <c r="B545" s="19">
        <v>0</v>
      </c>
      <c r="C545" s="19">
        <v>1</v>
      </c>
      <c r="D545" s="19">
        <v>0</v>
      </c>
      <c r="E545" s="19">
        <v>0</v>
      </c>
      <c r="F545" s="19">
        <v>0</v>
      </c>
      <c r="G545" s="19">
        <v>1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/>
      <c r="U545" s="20">
        <v>0</v>
      </c>
      <c r="V545" s="21">
        <f>SUMPRODUCT('Linear Model'!$B$2:$T$2,'Test Set'!A545:S545)+'Linear Model'!$U$2</f>
        <v>0.13262924434170162</v>
      </c>
      <c r="W545" s="12">
        <f>SUMPRODUCT('Logistic Regression'!B$2:T$2,'Test Set'!A545:S545)+'Logistic Regression'!U$2</f>
        <v>-2.8662606245968227</v>
      </c>
      <c r="X545" s="22">
        <f t="shared" si="8"/>
        <v>5.38468457947942E-2</v>
      </c>
    </row>
    <row r="546" spans="1:24" x14ac:dyDescent="0.3">
      <c r="A546" s="19">
        <v>0</v>
      </c>
      <c r="B546" s="19">
        <v>0</v>
      </c>
      <c r="C546" s="19">
        <v>1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1</v>
      </c>
      <c r="P546" s="19">
        <v>0</v>
      </c>
      <c r="Q546" s="19">
        <v>0</v>
      </c>
      <c r="R546" s="19">
        <v>1</v>
      </c>
      <c r="S546" s="19">
        <v>0</v>
      </c>
      <c r="T546" s="19"/>
      <c r="U546" s="20">
        <v>0</v>
      </c>
      <c r="V546" s="21">
        <f>SUMPRODUCT('Linear Model'!$B$2:$T$2,'Test Set'!A546:S546)+'Linear Model'!$U$2</f>
        <v>3.5758128475760653E-2</v>
      </c>
      <c r="W546" s="12">
        <f>SUMPRODUCT('Logistic Regression'!B$2:T$2,'Test Set'!A546:S546)+'Logistic Regression'!U$2</f>
        <v>-3.2887099690933912</v>
      </c>
      <c r="X546" s="22">
        <f t="shared" si="8"/>
        <v>3.5960541113290202E-2</v>
      </c>
    </row>
    <row r="547" spans="1:24" x14ac:dyDescent="0.3">
      <c r="A547" s="19">
        <v>0</v>
      </c>
      <c r="B547" s="19">
        <v>0</v>
      </c>
      <c r="C547" s="19">
        <v>0</v>
      </c>
      <c r="D547" s="19">
        <v>1</v>
      </c>
      <c r="E547" s="19">
        <v>1</v>
      </c>
      <c r="F547" s="19">
        <v>0</v>
      </c>
      <c r="G547" s="19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/>
      <c r="U547" s="20">
        <v>0</v>
      </c>
      <c r="V547" s="21">
        <f>SUMPRODUCT('Linear Model'!$B$2:$T$2,'Test Set'!A547:S547)+'Linear Model'!$U$2</f>
        <v>0.62881677328126695</v>
      </c>
      <c r="W547" s="12">
        <f>SUMPRODUCT('Logistic Regression'!B$2:T$2,'Test Set'!A547:S547)+'Logistic Regression'!U$2</f>
        <v>2.6105892420379013</v>
      </c>
      <c r="X547" s="22">
        <f t="shared" si="8"/>
        <v>0.9315399837077265</v>
      </c>
    </row>
    <row r="548" spans="1:24" x14ac:dyDescent="0.3">
      <c r="A548" s="19">
        <v>1</v>
      </c>
      <c r="B548" s="19">
        <v>0</v>
      </c>
      <c r="C548" s="19">
        <v>1</v>
      </c>
      <c r="D548" s="19">
        <v>0</v>
      </c>
      <c r="E548" s="19">
        <v>0</v>
      </c>
      <c r="F548" s="19">
        <v>0</v>
      </c>
      <c r="G548" s="19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/>
      <c r="U548" s="20">
        <v>0</v>
      </c>
      <c r="V548" s="21">
        <f>SUMPRODUCT('Linear Model'!$B$2:$T$2,'Test Set'!A548:S548)+'Linear Model'!$U$2</f>
        <v>0.36901676812113277</v>
      </c>
      <c r="W548" s="12">
        <f>SUMPRODUCT('Logistic Regression'!B$2:T$2,'Test Set'!A548:S548)+'Logistic Regression'!U$2</f>
        <v>-0.97441797570276978</v>
      </c>
      <c r="X548" s="22">
        <f t="shared" si="8"/>
        <v>0.27400078231586483</v>
      </c>
    </row>
    <row r="549" spans="1:24" x14ac:dyDescent="0.3">
      <c r="A549" s="19">
        <v>0</v>
      </c>
      <c r="B549" s="19">
        <v>0</v>
      </c>
      <c r="C549" s="19">
        <v>0</v>
      </c>
      <c r="D549" s="19">
        <v>1</v>
      </c>
      <c r="E549" s="19">
        <v>0</v>
      </c>
      <c r="F549" s="19">
        <v>0</v>
      </c>
      <c r="G549" s="19">
        <v>1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1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/>
      <c r="U549" s="20">
        <v>0</v>
      </c>
      <c r="V549" s="21">
        <f>SUMPRODUCT('Linear Model'!$B$2:$T$2,'Test Set'!A549:S549)+'Linear Model'!$U$2</f>
        <v>0.3420590441786433</v>
      </c>
      <c r="W549" s="12">
        <f>SUMPRODUCT('Logistic Regression'!B$2:T$2,'Test Set'!A549:S549)+'Logistic Regression'!U$2</f>
        <v>-0.62848620898766772</v>
      </c>
      <c r="X549" s="22">
        <f t="shared" si="8"/>
        <v>0.34785386451031564</v>
      </c>
    </row>
    <row r="550" spans="1:24" x14ac:dyDescent="0.3">
      <c r="A550" s="19">
        <v>0</v>
      </c>
      <c r="B550" s="19">
        <v>1</v>
      </c>
      <c r="C550" s="19">
        <v>0</v>
      </c>
      <c r="D550" s="19">
        <v>1</v>
      </c>
      <c r="E550" s="19">
        <v>0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/>
      <c r="U550" s="20">
        <v>0</v>
      </c>
      <c r="V550" s="21">
        <f>SUMPRODUCT('Linear Model'!$B$2:$T$2,'Test Set'!A550:S550)+'Linear Model'!$U$2</f>
        <v>0.45212519278221314</v>
      </c>
      <c r="W550" s="12">
        <f>SUMPRODUCT('Logistic Regression'!B$2:T$2,'Test Set'!A550:S550)+'Logistic Regression'!U$2</f>
        <v>-0.34912227614663494</v>
      </c>
      <c r="X550" s="22">
        <f t="shared" si="8"/>
        <v>0.41359528300010162</v>
      </c>
    </row>
    <row r="551" spans="1:24" x14ac:dyDescent="0.3">
      <c r="A551" s="19">
        <v>0</v>
      </c>
      <c r="B551" s="19">
        <v>1</v>
      </c>
      <c r="C551" s="19">
        <v>0</v>
      </c>
      <c r="D551" s="19">
        <v>0</v>
      </c>
      <c r="E551" s="19">
        <v>0</v>
      </c>
      <c r="F551" s="19">
        <v>0</v>
      </c>
      <c r="G551" s="19">
        <v>1</v>
      </c>
      <c r="H551" s="19">
        <v>0</v>
      </c>
      <c r="I551" s="19">
        <v>0</v>
      </c>
      <c r="J551" s="19">
        <v>0</v>
      </c>
      <c r="K551" s="19">
        <v>1</v>
      </c>
      <c r="L551" s="19">
        <v>0</v>
      </c>
      <c r="M551" s="19">
        <v>0</v>
      </c>
      <c r="N551" s="19">
        <v>0</v>
      </c>
      <c r="O551" s="19">
        <v>1</v>
      </c>
      <c r="P551" s="19">
        <v>0</v>
      </c>
      <c r="Q551" s="19">
        <v>0</v>
      </c>
      <c r="R551" s="19">
        <v>0</v>
      </c>
      <c r="S551" s="19">
        <v>0</v>
      </c>
      <c r="T551" s="19"/>
      <c r="U551" s="20">
        <v>0</v>
      </c>
      <c r="V551" s="21">
        <f>SUMPRODUCT('Linear Model'!$B$2:$T$2,'Test Set'!A551:S551)+'Linear Model'!$U$2</f>
        <v>0.20704313012073206</v>
      </c>
      <c r="W551" s="12">
        <f>SUMPRODUCT('Logistic Regression'!B$2:T$2,'Test Set'!A551:S551)+'Logistic Regression'!U$2</f>
        <v>-2.2734403728296844</v>
      </c>
      <c r="X551" s="22">
        <f t="shared" si="8"/>
        <v>9.334663538297884E-2</v>
      </c>
    </row>
    <row r="552" spans="1:24" x14ac:dyDescent="0.3">
      <c r="A552" s="19">
        <v>0</v>
      </c>
      <c r="B552" s="19">
        <v>0</v>
      </c>
      <c r="C552" s="19">
        <v>0</v>
      </c>
      <c r="D552" s="19">
        <v>1</v>
      </c>
      <c r="E552" s="19">
        <v>0</v>
      </c>
      <c r="F552" s="19">
        <v>0</v>
      </c>
      <c r="G552" s="19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1</v>
      </c>
      <c r="P552" s="19">
        <v>0</v>
      </c>
      <c r="Q552" s="19">
        <v>0</v>
      </c>
      <c r="R552" s="19">
        <v>0</v>
      </c>
      <c r="S552" s="19">
        <v>0</v>
      </c>
      <c r="T552" s="19"/>
      <c r="U552" s="20">
        <v>0</v>
      </c>
      <c r="V552" s="21">
        <f>SUMPRODUCT('Linear Model'!$B$2:$T$2,'Test Set'!A552:S552)+'Linear Model'!$U$2</f>
        <v>0.25496651474063714</v>
      </c>
      <c r="W552" s="12">
        <f>SUMPRODUCT('Logistic Regression'!B$2:T$2,'Test Set'!A552:S552)+'Logistic Regression'!U$2</f>
        <v>-1.5729386436582946</v>
      </c>
      <c r="X552" s="22">
        <f t="shared" si="8"/>
        <v>0.17179786828640847</v>
      </c>
    </row>
    <row r="553" spans="1:24" x14ac:dyDescent="0.3">
      <c r="A553" s="19">
        <v>1</v>
      </c>
      <c r="B553" s="19">
        <v>0</v>
      </c>
      <c r="C553" s="19">
        <v>0</v>
      </c>
      <c r="D553" s="19">
        <v>1</v>
      </c>
      <c r="E553" s="19">
        <v>0</v>
      </c>
      <c r="F553" s="19">
        <v>0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/>
      <c r="U553" s="20">
        <v>0</v>
      </c>
      <c r="V553" s="21">
        <f>SUMPRODUCT('Linear Model'!$B$2:$T$2,'Test Set'!A553:S553)+'Linear Model'!$U$2</f>
        <v>0.38188404030197637</v>
      </c>
      <c r="W553" s="12">
        <f>SUMPRODUCT('Logistic Regression'!B$2:T$2,'Test Set'!A553:S553)+'Logistic Regression'!U$2</f>
        <v>-0.68601241931545909</v>
      </c>
      <c r="X553" s="22">
        <f t="shared" si="8"/>
        <v>0.33492071669854434</v>
      </c>
    </row>
    <row r="554" spans="1:24" x14ac:dyDescent="0.3">
      <c r="A554" s="19">
        <v>1</v>
      </c>
      <c r="B554" s="19">
        <v>0</v>
      </c>
      <c r="C554" s="19">
        <v>1</v>
      </c>
      <c r="D554" s="19">
        <v>0</v>
      </c>
      <c r="E554" s="19">
        <v>0</v>
      </c>
      <c r="F554" s="19">
        <v>0</v>
      </c>
      <c r="G554" s="19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1</v>
      </c>
      <c r="S554" s="19">
        <v>0</v>
      </c>
      <c r="T554" s="19"/>
      <c r="U554" s="20">
        <v>0</v>
      </c>
      <c r="V554" s="21">
        <f>SUMPRODUCT('Linear Model'!$B$2:$T$2,'Test Set'!A554:S554)+'Linear Model'!$U$2</f>
        <v>0.16267565403709991</v>
      </c>
      <c r="W554" s="12">
        <f>SUMPRODUCT('Logistic Regression'!B$2:T$2,'Test Set'!A554:S554)+'Logistic Regression'!U$2</f>
        <v>-2.4017837447505554</v>
      </c>
      <c r="X554" s="22">
        <f t="shared" si="8"/>
        <v>8.3036778132836497E-2</v>
      </c>
    </row>
    <row r="555" spans="1:24" x14ac:dyDescent="0.3">
      <c r="A555" s="19">
        <v>0</v>
      </c>
      <c r="B555" s="19">
        <v>1</v>
      </c>
      <c r="C555" s="19">
        <v>0</v>
      </c>
      <c r="D555" s="19">
        <v>0</v>
      </c>
      <c r="E555" s="19">
        <v>0</v>
      </c>
      <c r="F555" s="19">
        <v>1</v>
      </c>
      <c r="G555" s="19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/>
      <c r="U555" s="20">
        <v>0</v>
      </c>
      <c r="V555" s="21">
        <f>SUMPRODUCT('Linear Model'!$B$2:$T$2,'Test Set'!A555:S555)+'Linear Model'!$U$2</f>
        <v>0.14837241426831543</v>
      </c>
      <c r="W555" s="12">
        <f>SUMPRODUCT('Logistic Regression'!B$2:T$2,'Test Set'!A555:S555)+'Logistic Regression'!U$2</f>
        <v>-3.3975702909594925</v>
      </c>
      <c r="X555" s="22">
        <f t="shared" si="8"/>
        <v>3.2371485453175891E-2</v>
      </c>
    </row>
    <row r="556" spans="1:24" x14ac:dyDescent="0.3">
      <c r="A556" s="19">
        <v>0</v>
      </c>
      <c r="B556" s="19">
        <v>0</v>
      </c>
      <c r="C556" s="19">
        <v>1</v>
      </c>
      <c r="D556" s="19">
        <v>0</v>
      </c>
      <c r="E556" s="19">
        <v>0</v>
      </c>
      <c r="F556" s="19">
        <v>1</v>
      </c>
      <c r="G556" s="19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1</v>
      </c>
      <c r="Q556" s="19">
        <v>0</v>
      </c>
      <c r="R556" s="19">
        <v>0</v>
      </c>
      <c r="S556" s="19">
        <v>0</v>
      </c>
      <c r="T556" s="19"/>
      <c r="U556" s="20">
        <v>0</v>
      </c>
      <c r="V556" s="21">
        <f>SUMPRODUCT('Linear Model'!$B$2:$T$2,'Test Set'!A556:S556)+'Linear Model'!$U$2</f>
        <v>0.30258351081335882</v>
      </c>
      <c r="W556" s="12">
        <f>SUMPRODUCT('Logistic Regression'!B$2:T$2,'Test Set'!A556:S556)+'Logistic Regression'!U$2</f>
        <v>-1.4360153500661794</v>
      </c>
      <c r="X556" s="22">
        <f t="shared" si="8"/>
        <v>0.19216315294375103</v>
      </c>
    </row>
    <row r="557" spans="1:24" x14ac:dyDescent="0.3">
      <c r="A557" s="19">
        <v>1</v>
      </c>
      <c r="B557" s="19">
        <v>0</v>
      </c>
      <c r="C557" s="19">
        <v>0</v>
      </c>
      <c r="D557" s="19">
        <v>1</v>
      </c>
      <c r="E557" s="19">
        <v>0</v>
      </c>
      <c r="F557" s="19">
        <v>0</v>
      </c>
      <c r="G557" s="19">
        <v>1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/>
      <c r="U557" s="20">
        <v>0</v>
      </c>
      <c r="V557" s="21">
        <f>SUMPRODUCT('Linear Model'!$B$2:$T$2,'Test Set'!A557:S557)+'Linear Model'!$U$2</f>
        <v>0.14549651652254522</v>
      </c>
      <c r="W557" s="12">
        <f>SUMPRODUCT('Logistic Regression'!B$2:T$2,'Test Set'!A557:S557)+'Logistic Regression'!U$2</f>
        <v>-2.5778550682095118</v>
      </c>
      <c r="X557" s="22">
        <f t="shared" si="8"/>
        <v>7.0577300619917405E-2</v>
      </c>
    </row>
    <row r="558" spans="1:24" x14ac:dyDescent="0.3">
      <c r="A558" s="19">
        <v>0</v>
      </c>
      <c r="B558" s="19">
        <v>0</v>
      </c>
      <c r="C558" s="19">
        <v>1</v>
      </c>
      <c r="D558" s="19">
        <v>0</v>
      </c>
      <c r="E558" s="19">
        <v>0</v>
      </c>
      <c r="F558" s="19">
        <v>0</v>
      </c>
      <c r="G558" s="19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1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/>
      <c r="U558" s="20">
        <v>0</v>
      </c>
      <c r="V558" s="21">
        <f>SUMPRODUCT('Linear Model'!$B$2:$T$2,'Test Set'!A558:S558)+'Linear Model'!$U$2</f>
        <v>0.55136371669025097</v>
      </c>
      <c r="W558" s="12">
        <f>SUMPRODUCT('Logistic Regression'!B$2:T$2,'Test Set'!A558:S558)+'Logistic Regression'!U$2</f>
        <v>0.96023407986318654</v>
      </c>
      <c r="X558" s="22">
        <f t="shared" si="8"/>
        <v>0.72316866936493396</v>
      </c>
    </row>
    <row r="559" spans="1:24" x14ac:dyDescent="0.3">
      <c r="A559" s="19">
        <v>0</v>
      </c>
      <c r="B559" s="19">
        <v>0</v>
      </c>
      <c r="C559" s="19">
        <v>0</v>
      </c>
      <c r="D559" s="19">
        <v>1</v>
      </c>
      <c r="E559" s="19">
        <v>0</v>
      </c>
      <c r="F559" s="19">
        <v>0</v>
      </c>
      <c r="G559" s="19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1</v>
      </c>
      <c r="S559" s="19">
        <v>0</v>
      </c>
      <c r="T559" s="19"/>
      <c r="U559" s="20">
        <v>0</v>
      </c>
      <c r="V559" s="21">
        <f>SUMPRODUCT('Linear Model'!$B$2:$T$2,'Test Set'!A559:S559)+'Linear Model'!$U$2</f>
        <v>0.20602174445545707</v>
      </c>
      <c r="W559" s="12">
        <f>SUMPRODUCT('Logistic Regression'!B$2:T$2,'Test Set'!A559:S559)+'Logistic Regression'!U$2</f>
        <v>-1.6111120948585287</v>
      </c>
      <c r="X559" s="22">
        <f t="shared" si="8"/>
        <v>0.16643427107509368</v>
      </c>
    </row>
    <row r="560" spans="1:24" x14ac:dyDescent="0.3">
      <c r="A560" s="19">
        <v>0</v>
      </c>
      <c r="B560" s="19">
        <v>1</v>
      </c>
      <c r="C560" s="19">
        <v>0</v>
      </c>
      <c r="D560" s="19">
        <v>0</v>
      </c>
      <c r="E560" s="19">
        <v>0</v>
      </c>
      <c r="F560" s="19">
        <v>1</v>
      </c>
      <c r="G560" s="19">
        <v>1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/>
      <c r="U560" s="20">
        <v>0</v>
      </c>
      <c r="V560" s="21">
        <f>SUMPRODUCT('Linear Model'!$B$2:$T$2,'Test Set'!A560:S560)+'Linear Model'!$U$2</f>
        <v>-8.8015109511115686E-2</v>
      </c>
      <c r="W560" s="12">
        <f>SUMPRODUCT('Logistic Regression'!B$2:T$2,'Test Set'!A560:S560)+'Logistic Regression'!U$2</f>
        <v>-5.2894129398535448</v>
      </c>
      <c r="X560" s="22">
        <f t="shared" si="8"/>
        <v>5.0193994755063451E-3</v>
      </c>
    </row>
    <row r="561" spans="1:24" x14ac:dyDescent="0.3">
      <c r="A561" s="19">
        <v>1</v>
      </c>
      <c r="B561" s="19">
        <v>0</v>
      </c>
      <c r="C561" s="19">
        <v>0</v>
      </c>
      <c r="D561" s="19">
        <v>0</v>
      </c>
      <c r="E561" s="19">
        <v>0</v>
      </c>
      <c r="F561" s="19">
        <v>0</v>
      </c>
      <c r="G561" s="19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1</v>
      </c>
      <c r="R561" s="19">
        <v>0</v>
      </c>
      <c r="S561" s="19">
        <v>0</v>
      </c>
      <c r="T561" s="19"/>
      <c r="U561" s="20">
        <v>0</v>
      </c>
      <c r="V561" s="21">
        <f>SUMPRODUCT('Linear Model'!$B$2:$T$2,'Test Set'!A561:S561)+'Linear Model'!$U$2</f>
        <v>0.53210023452887789</v>
      </c>
      <c r="W561" s="12">
        <f>SUMPRODUCT('Logistic Regression'!B$2:T$2,'Test Set'!A561:S561)+'Logistic Regression'!U$2</f>
        <v>0.29905676295438227</v>
      </c>
      <c r="X561" s="22">
        <f t="shared" si="8"/>
        <v>0.57421191850115239</v>
      </c>
    </row>
    <row r="562" spans="1:24" x14ac:dyDescent="0.3">
      <c r="A562" s="19">
        <v>0</v>
      </c>
      <c r="B562" s="19">
        <v>0</v>
      </c>
      <c r="C562" s="19">
        <v>1</v>
      </c>
      <c r="D562" s="19">
        <v>0</v>
      </c>
      <c r="E562" s="19">
        <v>0</v>
      </c>
      <c r="F562" s="19">
        <v>1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/>
      <c r="U562" s="20">
        <v>0</v>
      </c>
      <c r="V562" s="21">
        <f>SUMPRODUCT('Linear Model'!$B$2:$T$2,'Test Set'!A562:S562)+'Linear Model'!$U$2</f>
        <v>0.13360075496737533</v>
      </c>
      <c r="W562" s="12">
        <f>SUMPRODUCT('Logistic Regression'!B$2:T$2,'Test Set'!A562:S562)+'Logistic Regression'!U$2</f>
        <v>-3.2247650836611554</v>
      </c>
      <c r="X562" s="22">
        <f t="shared" si="8"/>
        <v>3.8244331451640252E-2</v>
      </c>
    </row>
    <row r="563" spans="1:24" x14ac:dyDescent="0.3">
      <c r="A563" s="19">
        <v>1</v>
      </c>
      <c r="B563" s="19">
        <v>0</v>
      </c>
      <c r="C563" s="19">
        <v>1</v>
      </c>
      <c r="D563" s="19">
        <v>0</v>
      </c>
      <c r="E563" s="19">
        <v>0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/>
      <c r="U563" s="20">
        <v>0</v>
      </c>
      <c r="V563" s="21">
        <f>SUMPRODUCT('Linear Model'!$B$2:$T$2,'Test Set'!A563:S563)+'Linear Model'!$U$2</f>
        <v>0.36901676812113277</v>
      </c>
      <c r="W563" s="12">
        <f>SUMPRODUCT('Logistic Regression'!B$2:T$2,'Test Set'!A563:S563)+'Logistic Regression'!U$2</f>
        <v>-0.97441797570276978</v>
      </c>
      <c r="X563" s="22">
        <f t="shared" si="8"/>
        <v>0.27400078231586483</v>
      </c>
    </row>
    <row r="564" spans="1:24" x14ac:dyDescent="0.3">
      <c r="A564" s="19">
        <v>1</v>
      </c>
      <c r="B564" s="19">
        <v>0</v>
      </c>
      <c r="C564" s="19">
        <v>0</v>
      </c>
      <c r="D564" s="19">
        <v>1</v>
      </c>
      <c r="E564" s="19">
        <v>0</v>
      </c>
      <c r="F564" s="19">
        <v>0</v>
      </c>
      <c r="G564" s="19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1</v>
      </c>
      <c r="P564" s="19">
        <v>0</v>
      </c>
      <c r="Q564" s="19">
        <v>0</v>
      </c>
      <c r="R564" s="19">
        <v>0</v>
      </c>
      <c r="S564" s="19">
        <v>0</v>
      </c>
      <c r="T564" s="19"/>
      <c r="U564" s="20">
        <v>0</v>
      </c>
      <c r="V564" s="21">
        <f>SUMPRODUCT('Linear Model'!$B$2:$T$2,'Test Set'!A564:S564)+'Linear Model'!$U$2</f>
        <v>0.22448769650312356</v>
      </c>
      <c r="W564" s="12">
        <f>SUMPRODUCT('Logistic Regression'!B$2:T$2,'Test Set'!A564:S564)+'Logistic Regression'!U$2</f>
        <v>-2.0752047371630105</v>
      </c>
      <c r="X564" s="22">
        <f t="shared" si="8"/>
        <v>0.11153025090704483</v>
      </c>
    </row>
    <row r="565" spans="1:24" x14ac:dyDescent="0.3">
      <c r="A565" s="19">
        <v>0</v>
      </c>
      <c r="B565" s="19">
        <v>1</v>
      </c>
      <c r="C565" s="19">
        <v>0</v>
      </c>
      <c r="D565" s="19">
        <v>1</v>
      </c>
      <c r="E565" s="19">
        <v>0</v>
      </c>
      <c r="F565" s="19">
        <v>1</v>
      </c>
      <c r="G565" s="19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1</v>
      </c>
      <c r="T565" s="19"/>
      <c r="U565" s="20">
        <v>0</v>
      </c>
      <c r="V565" s="21">
        <f>SUMPRODUCT('Linear Model'!$B$2:$T$2,'Test Set'!A565:S565)+'Linear Model'!$U$2</f>
        <v>0.42348377530709158</v>
      </c>
      <c r="W565" s="12">
        <f>SUMPRODUCT('Logistic Regression'!B$2:T$2,'Test Set'!A565:S565)+'Logistic Regression'!U$2</f>
        <v>-1.03782514044199</v>
      </c>
      <c r="X565" s="22">
        <f t="shared" si="8"/>
        <v>0.26156985247103676</v>
      </c>
    </row>
    <row r="566" spans="1:24" x14ac:dyDescent="0.3">
      <c r="A566" s="19">
        <v>0</v>
      </c>
      <c r="B566" s="19">
        <v>1</v>
      </c>
      <c r="C566" s="19">
        <v>1</v>
      </c>
      <c r="D566" s="19">
        <v>0</v>
      </c>
      <c r="E566" s="19">
        <v>0</v>
      </c>
      <c r="F566" s="19">
        <v>0</v>
      </c>
      <c r="G566" s="19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/>
      <c r="U566" s="20">
        <v>0</v>
      </c>
      <c r="V566" s="21">
        <f>SUMPRODUCT('Linear Model'!$B$2:$T$2,'Test Set'!A566:S566)+'Linear Model'!$U$2</f>
        <v>0.43925792060136953</v>
      </c>
      <c r="W566" s="12">
        <f>SUMPRODUCT('Logistic Regression'!B$2:T$2,'Test Set'!A566:S566)+'Logistic Regression'!U$2</f>
        <v>-0.63752783253394574</v>
      </c>
      <c r="X566" s="22">
        <f t="shared" si="8"/>
        <v>0.34580558982224191</v>
      </c>
    </row>
    <row r="567" spans="1:24" x14ac:dyDescent="0.3">
      <c r="A567" s="19">
        <v>1</v>
      </c>
      <c r="B567" s="19">
        <v>0</v>
      </c>
      <c r="C567" s="19">
        <v>0</v>
      </c>
      <c r="D567" s="19">
        <v>1</v>
      </c>
      <c r="E567" s="19">
        <v>0</v>
      </c>
      <c r="F567" s="19">
        <v>0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1</v>
      </c>
      <c r="P567" s="19">
        <v>0</v>
      </c>
      <c r="Q567" s="19">
        <v>0</v>
      </c>
      <c r="R567" s="19">
        <v>0</v>
      </c>
      <c r="S567" s="19">
        <v>0</v>
      </c>
      <c r="T567" s="19"/>
      <c r="U567" s="20">
        <v>0</v>
      </c>
      <c r="V567" s="21">
        <f>SUMPRODUCT('Linear Model'!$B$2:$T$2,'Test Set'!A567:S567)+'Linear Model'!$U$2</f>
        <v>0.22448769650312356</v>
      </c>
      <c r="W567" s="12">
        <f>SUMPRODUCT('Logistic Regression'!B$2:T$2,'Test Set'!A567:S567)+'Logistic Regression'!U$2</f>
        <v>-2.0752047371630105</v>
      </c>
      <c r="X567" s="22">
        <f t="shared" si="8"/>
        <v>0.11153025090704483</v>
      </c>
    </row>
    <row r="568" spans="1:24" x14ac:dyDescent="0.3">
      <c r="A568" s="19">
        <v>0</v>
      </c>
      <c r="B568" s="19">
        <v>1</v>
      </c>
      <c r="C568" s="19">
        <v>1</v>
      </c>
      <c r="D568" s="19">
        <v>0</v>
      </c>
      <c r="E568" s="19">
        <v>0</v>
      </c>
      <c r="F568" s="19">
        <v>0</v>
      </c>
      <c r="G568" s="19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1</v>
      </c>
      <c r="P568" s="19">
        <v>0</v>
      </c>
      <c r="Q568" s="19">
        <v>0</v>
      </c>
      <c r="R568" s="19">
        <v>0</v>
      </c>
      <c r="S568" s="19">
        <v>0</v>
      </c>
      <c r="T568" s="19"/>
      <c r="U568" s="20">
        <v>0</v>
      </c>
      <c r="V568" s="21">
        <f>SUMPRODUCT('Linear Model'!$B$2:$T$2,'Test Set'!A568:S568)+'Linear Model'!$U$2</f>
        <v>0.28186157680251672</v>
      </c>
      <c r="W568" s="12">
        <f>SUMPRODUCT('Logistic Regression'!B$2:T$2,'Test Set'!A568:S568)+'Logistic Regression'!U$2</f>
        <v>-2.0267201503814971</v>
      </c>
      <c r="X568" s="22">
        <f t="shared" si="8"/>
        <v>0.11642589893960516</v>
      </c>
    </row>
    <row r="569" spans="1:24" x14ac:dyDescent="0.3">
      <c r="A569" s="19">
        <v>0</v>
      </c>
      <c r="B569" s="19">
        <v>0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1</v>
      </c>
      <c r="P569" s="19">
        <v>0</v>
      </c>
      <c r="Q569" s="19">
        <v>0</v>
      </c>
      <c r="R569" s="19">
        <v>1</v>
      </c>
      <c r="S569" s="19">
        <v>0</v>
      </c>
      <c r="T569" s="19"/>
      <c r="U569" s="20">
        <v>0</v>
      </c>
      <c r="V569" s="21">
        <f>SUMPRODUCT('Linear Model'!$B$2:$T$2,'Test Set'!A569:S569)+'Linear Model'!$U$2</f>
        <v>1.0767453533977456E-2</v>
      </c>
      <c r="W569" s="12">
        <f>SUMPRODUCT('Logistic Regression'!B$2:T$2,'Test Set'!A569:S569)+'Logistic Regression'!U$2</f>
        <v>-3.2961392260558369</v>
      </c>
      <c r="X569" s="22">
        <f t="shared" si="8"/>
        <v>3.5703874266002134E-2</v>
      </c>
    </row>
    <row r="570" spans="1:24" x14ac:dyDescent="0.3">
      <c r="A570" s="19">
        <v>1</v>
      </c>
      <c r="B570" s="19">
        <v>0</v>
      </c>
      <c r="C570" s="19">
        <v>1</v>
      </c>
      <c r="D570" s="19">
        <v>0</v>
      </c>
      <c r="E570" s="19">
        <v>0</v>
      </c>
      <c r="F570" s="19">
        <v>1</v>
      </c>
      <c r="G570" s="19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/>
      <c r="U570" s="20">
        <v>0</v>
      </c>
      <c r="V570" s="21">
        <f>SUMPRODUCT('Linear Model'!$B$2:$T$2,'Test Set'!A570:S570)+'Linear Model'!$U$2</f>
        <v>0.10312193672986181</v>
      </c>
      <c r="W570" s="12">
        <f>SUMPRODUCT('Logistic Regression'!B$2:T$2,'Test Set'!A570:S570)+'Logistic Regression'!U$2</f>
        <v>-3.7270311771658711</v>
      </c>
      <c r="X570" s="22">
        <f t="shared" si="8"/>
        <v>2.3498695501661893E-2</v>
      </c>
    </row>
    <row r="571" spans="1:24" x14ac:dyDescent="0.3">
      <c r="A571" s="19">
        <v>1</v>
      </c>
      <c r="B571" s="19">
        <v>0</v>
      </c>
      <c r="C571" s="19">
        <v>0</v>
      </c>
      <c r="D571" s="19">
        <v>0</v>
      </c>
      <c r="E571" s="19">
        <v>0</v>
      </c>
      <c r="F571" s="19">
        <v>0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1</v>
      </c>
      <c r="P571" s="19">
        <v>0</v>
      </c>
      <c r="Q571" s="19">
        <v>0</v>
      </c>
      <c r="R571" s="19">
        <v>0</v>
      </c>
      <c r="S571" s="19">
        <v>0</v>
      </c>
      <c r="T571" s="19"/>
      <c r="U571" s="20">
        <v>0</v>
      </c>
      <c r="V571" s="21">
        <f>SUMPRODUCT('Linear Model'!$B$2:$T$2,'Test Set'!A571:S571)+'Linear Model'!$U$2</f>
        <v>0.18662974938049681</v>
      </c>
      <c r="W571" s="12">
        <f>SUMPRODUCT('Logistic Regression'!B$2:T$2,'Test Set'!A571:S571)+'Logistic Regression'!U$2</f>
        <v>-2.371039550512767</v>
      </c>
      <c r="X571" s="22">
        <f t="shared" si="8"/>
        <v>8.540790161281929E-2</v>
      </c>
    </row>
    <row r="572" spans="1:24" x14ac:dyDescent="0.3">
      <c r="A572" s="19">
        <v>0</v>
      </c>
      <c r="B572" s="19">
        <v>0</v>
      </c>
      <c r="C572" s="19">
        <v>1</v>
      </c>
      <c r="D572" s="19">
        <v>0</v>
      </c>
      <c r="E572" s="19">
        <v>0</v>
      </c>
      <c r="F572" s="19">
        <v>0</v>
      </c>
      <c r="G572" s="19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1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/>
      <c r="U572" s="20">
        <v>0</v>
      </c>
      <c r="V572" s="21">
        <f>SUMPRODUCT('Linear Model'!$B$2:$T$2,'Test Set'!A572:S572)+'Linear Model'!$U$2</f>
        <v>0.56557929577723087</v>
      </c>
      <c r="W572" s="12">
        <f>SUMPRODUCT('Logistic Regression'!B$2:T$2,'Test Set'!A572:S572)+'Logistic Regression'!U$2</f>
        <v>0.97495088351907411</v>
      </c>
      <c r="X572" s="22">
        <f t="shared" si="8"/>
        <v>0.72610521325875421</v>
      </c>
    </row>
    <row r="573" spans="1:24" x14ac:dyDescent="0.3">
      <c r="A573" s="19">
        <v>1</v>
      </c>
      <c r="B573" s="19">
        <v>0</v>
      </c>
      <c r="C573" s="19">
        <v>0</v>
      </c>
      <c r="D573" s="19">
        <v>1</v>
      </c>
      <c r="E573" s="19">
        <v>0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/>
      <c r="U573" s="20">
        <v>0</v>
      </c>
      <c r="V573" s="21">
        <f>SUMPRODUCT('Linear Model'!$B$2:$T$2,'Test Set'!A573:S573)+'Linear Model'!$U$2</f>
        <v>0.38188404030197637</v>
      </c>
      <c r="W573" s="12">
        <f>SUMPRODUCT('Logistic Regression'!B$2:T$2,'Test Set'!A573:S573)+'Logistic Regression'!U$2</f>
        <v>-0.68601241931545909</v>
      </c>
      <c r="X573" s="22">
        <f t="shared" si="8"/>
        <v>0.33492071669854434</v>
      </c>
    </row>
    <row r="574" spans="1:24" x14ac:dyDescent="0.3">
      <c r="A574" s="19">
        <v>1</v>
      </c>
      <c r="B574" s="19">
        <v>0</v>
      </c>
      <c r="C574" s="19">
        <v>0</v>
      </c>
      <c r="D574" s="19">
        <v>0</v>
      </c>
      <c r="E574" s="19">
        <v>0</v>
      </c>
      <c r="F574" s="19">
        <v>0</v>
      </c>
      <c r="G574" s="19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/>
      <c r="U574" s="20">
        <v>0</v>
      </c>
      <c r="V574" s="21">
        <f>SUMPRODUCT('Linear Model'!$B$2:$T$2,'Test Set'!A574:S574)+'Linear Model'!$U$2</f>
        <v>0.34402609317934962</v>
      </c>
      <c r="W574" s="12">
        <f>SUMPRODUCT('Logistic Regression'!B$2:T$2,'Test Set'!A574:S574)+'Logistic Regression'!U$2</f>
        <v>-0.98184723266521545</v>
      </c>
      <c r="X574" s="22">
        <f t="shared" si="8"/>
        <v>0.27252540612866183</v>
      </c>
    </row>
    <row r="575" spans="1:24" x14ac:dyDescent="0.3">
      <c r="A575" s="19">
        <v>0</v>
      </c>
      <c r="B575" s="19">
        <v>0</v>
      </c>
      <c r="C575" s="19">
        <v>1</v>
      </c>
      <c r="D575" s="19">
        <v>0</v>
      </c>
      <c r="E575" s="19">
        <v>0</v>
      </c>
      <c r="F575" s="19">
        <v>1</v>
      </c>
      <c r="G575" s="19">
        <v>1</v>
      </c>
      <c r="H575" s="19">
        <v>0</v>
      </c>
      <c r="I575" s="19">
        <v>0</v>
      </c>
      <c r="J575" s="19">
        <v>0</v>
      </c>
      <c r="K575" s="19">
        <v>0</v>
      </c>
      <c r="L575" s="19">
        <v>1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1</v>
      </c>
      <c r="S575" s="19">
        <v>0</v>
      </c>
      <c r="T575" s="19"/>
      <c r="U575" s="20">
        <v>0</v>
      </c>
      <c r="V575" s="21">
        <f>SUMPRODUCT('Linear Model'!$B$2:$T$2,'Test Set'!A575:S575)+'Linear Model'!$U$2</f>
        <v>-7.5975234858821461E-2</v>
      </c>
      <c r="W575" s="12">
        <f>SUMPRODUCT('Logistic Regression'!B$2:T$2,'Test Set'!A575:S575)+'Logistic Regression'!U$2</f>
        <v>-4.6327096257106515</v>
      </c>
      <c r="X575" s="22">
        <f t="shared" si="8"/>
        <v>9.634633916620991E-3</v>
      </c>
    </row>
    <row r="576" spans="1:24" x14ac:dyDescent="0.3">
      <c r="A576" s="19">
        <v>0</v>
      </c>
      <c r="B576" s="19">
        <v>0</v>
      </c>
      <c r="C576" s="19">
        <v>0</v>
      </c>
      <c r="D576" s="19">
        <v>1</v>
      </c>
      <c r="E576" s="19">
        <v>0</v>
      </c>
      <c r="F576" s="19">
        <v>1</v>
      </c>
      <c r="G576" s="19">
        <v>1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/>
      <c r="U576" s="20">
        <v>0</v>
      </c>
      <c r="V576" s="21">
        <f>SUMPRODUCT('Linear Model'!$B$2:$T$2,'Test Set'!A576:S576)+'Linear Model'!$U$2</f>
        <v>-8.9919496631212181E-2</v>
      </c>
      <c r="W576" s="12">
        <f>SUMPRODUCT('Logistic Regression'!B$2:T$2,'Test Set'!A576:S576)+'Logistic Regression'!U$2</f>
        <v>-4.8282021761678973</v>
      </c>
      <c r="X576" s="22">
        <f t="shared" si="8"/>
        <v>7.9373863635266353E-3</v>
      </c>
    </row>
    <row r="577" spans="1:24" x14ac:dyDescent="0.3">
      <c r="A577" s="19">
        <v>1</v>
      </c>
      <c r="B577" s="19">
        <v>0</v>
      </c>
      <c r="C577" s="19">
        <v>0</v>
      </c>
      <c r="D577" s="19">
        <v>0</v>
      </c>
      <c r="E577" s="19">
        <v>0</v>
      </c>
      <c r="F577" s="19">
        <v>0</v>
      </c>
      <c r="G577" s="19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1</v>
      </c>
      <c r="S577" s="19">
        <v>1</v>
      </c>
      <c r="T577" s="19"/>
      <c r="U577" s="20">
        <v>0</v>
      </c>
      <c r="V577" s="21">
        <f>SUMPRODUCT('Linear Model'!$B$2:$T$2,'Test Set'!A577:S577)+'Linear Model'!$U$2</f>
        <v>0.37493839301146614</v>
      </c>
      <c r="W577" s="12">
        <f>SUMPRODUCT('Logistic Regression'!B$2:T$2,'Test Set'!A577:S577)+'Logistic Regression'!U$2</f>
        <v>-0.34530266454525488</v>
      </c>
      <c r="X577" s="22">
        <f t="shared" si="8"/>
        <v>0.41452197425072018</v>
      </c>
    </row>
    <row r="578" spans="1:24" x14ac:dyDescent="0.3">
      <c r="A578" s="19">
        <v>0</v>
      </c>
      <c r="B578" s="19">
        <v>1</v>
      </c>
      <c r="C578" s="19">
        <v>1</v>
      </c>
      <c r="D578" s="19">
        <v>0</v>
      </c>
      <c r="E578" s="19">
        <v>0</v>
      </c>
      <c r="F578" s="19">
        <v>0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1</v>
      </c>
      <c r="S578" s="19">
        <v>0</v>
      </c>
      <c r="T578" s="19"/>
      <c r="U578" s="20">
        <v>0</v>
      </c>
      <c r="V578" s="21">
        <f>SUMPRODUCT('Linear Model'!$B$2:$T$2,'Test Set'!A578:S578)+'Linear Model'!$U$2</f>
        <v>0.23291680651733668</v>
      </c>
      <c r="W578" s="12">
        <f>SUMPRODUCT('Logistic Regression'!B$2:T$2,'Test Set'!A578:S578)+'Logistic Regression'!U$2</f>
        <v>-2.0648936015817312</v>
      </c>
      <c r="X578" s="22">
        <f t="shared" si="8"/>
        <v>0.11255609425489449</v>
      </c>
    </row>
    <row r="579" spans="1:24" x14ac:dyDescent="0.3">
      <c r="A579" s="19">
        <v>1</v>
      </c>
      <c r="B579" s="19">
        <v>0</v>
      </c>
      <c r="C579" s="19">
        <v>0</v>
      </c>
      <c r="D579" s="19">
        <v>0</v>
      </c>
      <c r="E579" s="19">
        <v>0</v>
      </c>
      <c r="F579" s="19">
        <v>1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/>
      <c r="U579" s="20">
        <v>0</v>
      </c>
      <c r="V579" s="21">
        <f>SUMPRODUCT('Linear Model'!$B$2:$T$2,'Test Set'!A579:S579)+'Linear Model'!$U$2</f>
        <v>7.8131261788078665E-2</v>
      </c>
      <c r="W579" s="12">
        <f>SUMPRODUCT('Logistic Regression'!B$2:T$2,'Test Set'!A579:S579)+'Logistic Regression'!U$2</f>
        <v>-3.7344604341283167</v>
      </c>
      <c r="X579" s="22">
        <f t="shared" ref="X579:X642" si="9">EXP(W579)/(1+EXP(W579))</f>
        <v>2.3328822147773539E-2</v>
      </c>
    </row>
    <row r="580" spans="1:24" x14ac:dyDescent="0.3">
      <c r="A580" s="19">
        <v>1</v>
      </c>
      <c r="B580" s="19">
        <v>0</v>
      </c>
      <c r="C580" s="19">
        <v>1</v>
      </c>
      <c r="D580" s="19">
        <v>0</v>
      </c>
      <c r="E580" s="19">
        <v>0</v>
      </c>
      <c r="F580" s="19">
        <v>1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1</v>
      </c>
      <c r="O580" s="19">
        <v>1</v>
      </c>
      <c r="P580" s="19">
        <v>1</v>
      </c>
      <c r="Q580" s="19">
        <v>0</v>
      </c>
      <c r="R580" s="19">
        <v>0</v>
      </c>
      <c r="S580" s="19">
        <v>0</v>
      </c>
      <c r="T580" s="19"/>
      <c r="U580" s="20">
        <v>0</v>
      </c>
      <c r="V580" s="21">
        <f>SUMPRODUCT('Linear Model'!$B$2:$T$2,'Test Set'!A580:S580)+'Linear Model'!$U$2</f>
        <v>0.28079205819557701</v>
      </c>
      <c r="W580" s="12">
        <f>SUMPRODUCT('Logistic Regression'!B$2:T$2,'Test Set'!A580:S580)+'Logistic Regression'!U$2</f>
        <v>-1.8803709957013184</v>
      </c>
      <c r="X580" s="22">
        <f t="shared" si="9"/>
        <v>0.13234626602306415</v>
      </c>
    </row>
    <row r="581" spans="1:24" x14ac:dyDescent="0.3">
      <c r="A581" s="19">
        <v>0</v>
      </c>
      <c r="B581" s="19">
        <v>0</v>
      </c>
      <c r="C581" s="19">
        <v>0</v>
      </c>
      <c r="D581" s="19">
        <v>1</v>
      </c>
      <c r="E581" s="19">
        <v>0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/>
      <c r="U581" s="20">
        <v>0</v>
      </c>
      <c r="V581" s="21">
        <f>SUMPRODUCT('Linear Model'!$B$2:$T$2,'Test Set'!A581:S581)+'Linear Model'!$U$2</f>
        <v>0.4123628585394899</v>
      </c>
      <c r="W581" s="12">
        <f>SUMPRODUCT('Logistic Regression'!B$2:T$2,'Test Set'!A581:S581)+'Logistic Regression'!U$2</f>
        <v>-0.1837463258107434</v>
      </c>
      <c r="X581" s="22">
        <f t="shared" si="9"/>
        <v>0.45419222896432404</v>
      </c>
    </row>
    <row r="582" spans="1:24" x14ac:dyDescent="0.3">
      <c r="A582" s="19">
        <v>0</v>
      </c>
      <c r="B582" s="19">
        <v>0</v>
      </c>
      <c r="C582" s="19">
        <v>1</v>
      </c>
      <c r="D582" s="19">
        <v>0</v>
      </c>
      <c r="E582" s="19">
        <v>0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1</v>
      </c>
      <c r="S582" s="19">
        <v>0</v>
      </c>
      <c r="T582" s="19"/>
      <c r="U582" s="20">
        <v>0</v>
      </c>
      <c r="V582" s="21">
        <f>SUMPRODUCT('Linear Model'!$B$2:$T$2,'Test Set'!A582:S582)+'Linear Model'!$U$2</f>
        <v>0.19315447227461344</v>
      </c>
      <c r="W582" s="12">
        <f>SUMPRODUCT('Logistic Regression'!B$2:T$2,'Test Set'!A582:S582)+'Logistic Regression'!U$2</f>
        <v>-1.8995176512458396</v>
      </c>
      <c r="X582" s="22">
        <f t="shared" si="9"/>
        <v>0.13016307646091677</v>
      </c>
    </row>
    <row r="583" spans="1:24" x14ac:dyDescent="0.3">
      <c r="A583" s="19">
        <v>0</v>
      </c>
      <c r="B583" s="19">
        <v>0</v>
      </c>
      <c r="C583" s="19">
        <v>0</v>
      </c>
      <c r="D583" s="19">
        <v>0</v>
      </c>
      <c r="E583" s="19">
        <v>0</v>
      </c>
      <c r="F583" s="19">
        <v>0</v>
      </c>
      <c r="G583" s="19">
        <v>1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1</v>
      </c>
      <c r="P583" s="19">
        <v>0</v>
      </c>
      <c r="Q583" s="19">
        <v>0</v>
      </c>
      <c r="R583" s="19">
        <v>0</v>
      </c>
      <c r="S583" s="19">
        <v>0</v>
      </c>
      <c r="T583" s="19"/>
      <c r="U583" s="20">
        <v>0</v>
      </c>
      <c r="V583" s="21">
        <f>SUMPRODUCT('Linear Model'!$B$2:$T$2,'Test Set'!A583:S583)+'Linear Model'!$U$2</f>
        <v>-1.9278956161420835E-2</v>
      </c>
      <c r="W583" s="12">
        <f>SUMPRODUCT('Logistic Regression'!B$2:T$2,'Test Set'!A583:S583)+'Logistic Regression'!U$2</f>
        <v>-3.7606161059021042</v>
      </c>
      <c r="X583" s="22">
        <f t="shared" si="9"/>
        <v>2.2740247635281045E-2</v>
      </c>
    </row>
    <row r="584" spans="1:24" x14ac:dyDescent="0.3">
      <c r="A584" s="19">
        <v>0</v>
      </c>
      <c r="B584" s="19">
        <v>0</v>
      </c>
      <c r="C584" s="19">
        <v>1</v>
      </c>
      <c r="D584" s="19">
        <v>0</v>
      </c>
      <c r="E584" s="19">
        <v>0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/>
      <c r="U584" s="20">
        <v>0</v>
      </c>
      <c r="V584" s="21">
        <f>SUMPRODUCT('Linear Model'!$B$2:$T$2,'Test Set'!A584:S584)+'Linear Model'!$U$2</f>
        <v>0.39949558635864629</v>
      </c>
      <c r="W584" s="12">
        <f>SUMPRODUCT('Logistic Regression'!B$2:T$2,'Test Set'!A584:S584)+'Logistic Regression'!U$2</f>
        <v>-0.47215188219805421</v>
      </c>
      <c r="X584" s="22">
        <f t="shared" si="9"/>
        <v>0.38410704857761513</v>
      </c>
    </row>
    <row r="585" spans="1:24" x14ac:dyDescent="0.3">
      <c r="A585" s="19">
        <v>0</v>
      </c>
      <c r="B585" s="19">
        <v>1</v>
      </c>
      <c r="C585" s="19">
        <v>1</v>
      </c>
      <c r="D585" s="19">
        <v>0</v>
      </c>
      <c r="E585" s="19">
        <v>0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1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/>
      <c r="U585" s="20">
        <v>0</v>
      </c>
      <c r="V585" s="21">
        <f>SUMPRODUCT('Linear Model'!$B$2:$T$2,'Test Set'!A585:S585)+'Linear Model'!$U$2</f>
        <v>0.60534163001995411</v>
      </c>
      <c r="W585" s="12">
        <f>SUMPRODUCT('Logistic Regression'!B$2:T$2,'Test Set'!A585:S585)+'Logistic Regression'!U$2</f>
        <v>0.80957493318318252</v>
      </c>
      <c r="X585" s="22">
        <f t="shared" si="9"/>
        <v>0.69201891774384994</v>
      </c>
    </row>
    <row r="586" spans="1:24" x14ac:dyDescent="0.3">
      <c r="A586" s="19">
        <v>0</v>
      </c>
      <c r="B586" s="19">
        <v>1</v>
      </c>
      <c r="C586" s="19">
        <v>0</v>
      </c>
      <c r="D586" s="19">
        <v>0</v>
      </c>
      <c r="E586" s="19">
        <v>0</v>
      </c>
      <c r="F586" s="19">
        <v>1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1</v>
      </c>
      <c r="S586" s="19">
        <v>0</v>
      </c>
      <c r="T586" s="19"/>
      <c r="U586" s="20">
        <v>0</v>
      </c>
      <c r="V586" s="21">
        <f>SUMPRODUCT('Linear Model'!$B$2:$T$2,'Test Set'!A586:S586)+'Linear Model'!$U$2</f>
        <v>-5.7968699815717395E-2</v>
      </c>
      <c r="W586" s="12">
        <f>SUMPRODUCT('Logistic Regression'!B$2:T$2,'Test Set'!A586:S586)+'Logistic Regression'!U$2</f>
        <v>-4.8249360600072775</v>
      </c>
      <c r="X586" s="22">
        <f t="shared" si="9"/>
        <v>7.9631463941297088E-3</v>
      </c>
    </row>
    <row r="587" spans="1:24" x14ac:dyDescent="0.3">
      <c r="A587" s="19">
        <v>0</v>
      </c>
      <c r="B587" s="19">
        <v>1</v>
      </c>
      <c r="C587" s="19">
        <v>0</v>
      </c>
      <c r="D587" s="19">
        <v>1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/>
      <c r="U587" s="20">
        <v>0</v>
      </c>
      <c r="V587" s="21">
        <f>SUMPRODUCT('Linear Model'!$B$2:$T$2,'Test Set'!A587:S587)+'Linear Model'!$U$2</f>
        <v>0.45212519278221314</v>
      </c>
      <c r="W587" s="12">
        <f>SUMPRODUCT('Logistic Regression'!B$2:T$2,'Test Set'!A587:S587)+'Logistic Regression'!U$2</f>
        <v>-0.34912227614663494</v>
      </c>
      <c r="X587" s="22">
        <f t="shared" si="9"/>
        <v>0.41359528300010162</v>
      </c>
    </row>
    <row r="588" spans="1:24" x14ac:dyDescent="0.3">
      <c r="A588" s="19">
        <v>0</v>
      </c>
      <c r="B588" s="19">
        <v>1</v>
      </c>
      <c r="C588" s="19">
        <v>1</v>
      </c>
      <c r="D588" s="19">
        <v>0</v>
      </c>
      <c r="E588" s="19">
        <v>0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/>
      <c r="U588" s="20">
        <v>0</v>
      </c>
      <c r="V588" s="21">
        <f>SUMPRODUCT('Linear Model'!$B$2:$T$2,'Test Set'!A588:S588)+'Linear Model'!$U$2</f>
        <v>0.43925792060136953</v>
      </c>
      <c r="W588" s="12">
        <f>SUMPRODUCT('Logistic Regression'!B$2:T$2,'Test Set'!A588:S588)+'Logistic Regression'!U$2</f>
        <v>-0.63752783253394574</v>
      </c>
      <c r="X588" s="22">
        <f t="shared" si="9"/>
        <v>0.34580558982224191</v>
      </c>
    </row>
    <row r="589" spans="1:24" x14ac:dyDescent="0.3">
      <c r="A589" s="19">
        <v>0</v>
      </c>
      <c r="B589" s="19">
        <v>0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/>
      <c r="U589" s="20">
        <v>0</v>
      </c>
      <c r="V589" s="21">
        <f>SUMPRODUCT('Linear Model'!$B$2:$T$2,'Test Set'!A589:S589)+'Linear Model'!$U$2</f>
        <v>0.37450491141686315</v>
      </c>
      <c r="W589" s="12">
        <f>SUMPRODUCT('Logistic Regression'!B$2:T$2,'Test Set'!A589:S589)+'Logistic Regression'!U$2</f>
        <v>-0.47958113916049988</v>
      </c>
      <c r="X589" s="22">
        <f t="shared" si="9"/>
        <v>0.38235103799547093</v>
      </c>
    </row>
    <row r="590" spans="1:24" x14ac:dyDescent="0.3">
      <c r="A590" s="19">
        <v>0</v>
      </c>
      <c r="B590" s="19">
        <v>0</v>
      </c>
      <c r="C590" s="19">
        <v>0</v>
      </c>
      <c r="D590" s="19">
        <v>1</v>
      </c>
      <c r="E590" s="19">
        <v>1</v>
      </c>
      <c r="F590" s="19">
        <v>0</v>
      </c>
      <c r="G590" s="19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/>
      <c r="U590" s="20">
        <v>0</v>
      </c>
      <c r="V590" s="21">
        <f>SUMPRODUCT('Linear Model'!$B$2:$T$2,'Test Set'!A590:S590)+'Linear Model'!$U$2</f>
        <v>0.62881677328126695</v>
      </c>
      <c r="W590" s="12">
        <f>SUMPRODUCT('Logistic Regression'!B$2:T$2,'Test Set'!A590:S590)+'Logistic Regression'!U$2</f>
        <v>2.6105892420379013</v>
      </c>
      <c r="X590" s="22">
        <f t="shared" si="9"/>
        <v>0.9315399837077265</v>
      </c>
    </row>
    <row r="591" spans="1:24" x14ac:dyDescent="0.3">
      <c r="A591" s="19">
        <v>1</v>
      </c>
      <c r="B591" s="19">
        <v>0</v>
      </c>
      <c r="C591" s="19">
        <v>1</v>
      </c>
      <c r="D591" s="19">
        <v>0</v>
      </c>
      <c r="E591" s="19">
        <v>0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1</v>
      </c>
      <c r="O591" s="19">
        <v>0</v>
      </c>
      <c r="P591" s="19">
        <v>0</v>
      </c>
      <c r="Q591" s="19">
        <v>0</v>
      </c>
      <c r="R591" s="19">
        <v>1</v>
      </c>
      <c r="S591" s="19">
        <v>0</v>
      </c>
      <c r="T591" s="19"/>
      <c r="U591" s="20">
        <v>0</v>
      </c>
      <c r="V591" s="21">
        <f>SUMPRODUCT('Linear Model'!$B$2:$T$2,'Test Set'!A591:S591)+'Linear Model'!$U$2</f>
        <v>0.32875936345568446</v>
      </c>
      <c r="W591" s="12">
        <f>SUMPRODUCT('Logistic Regression'!B$2:T$2,'Test Set'!A591:S591)+'Logistic Regression'!U$2</f>
        <v>-0.95468097903342697</v>
      </c>
      <c r="X591" s="22">
        <f t="shared" si="9"/>
        <v>0.27794441435277861</v>
      </c>
    </row>
    <row r="592" spans="1:24" x14ac:dyDescent="0.3">
      <c r="A592" s="19">
        <v>0</v>
      </c>
      <c r="B592" s="19">
        <v>0</v>
      </c>
      <c r="C592" s="19">
        <v>1</v>
      </c>
      <c r="D592" s="19">
        <v>0</v>
      </c>
      <c r="E592" s="19">
        <v>0</v>
      </c>
      <c r="F592" s="19">
        <v>0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1</v>
      </c>
      <c r="S592" s="19">
        <v>0</v>
      </c>
      <c r="T592" s="19"/>
      <c r="U592" s="20">
        <v>0</v>
      </c>
      <c r="V592" s="21">
        <f>SUMPRODUCT('Linear Model'!$B$2:$T$2,'Test Set'!A592:S592)+'Linear Model'!$U$2</f>
        <v>0.19315447227461344</v>
      </c>
      <c r="W592" s="12">
        <f>SUMPRODUCT('Logistic Regression'!B$2:T$2,'Test Set'!A592:S592)+'Logistic Regression'!U$2</f>
        <v>-1.8995176512458396</v>
      </c>
      <c r="X592" s="22">
        <f t="shared" si="9"/>
        <v>0.13016307646091677</v>
      </c>
    </row>
    <row r="593" spans="1:24" x14ac:dyDescent="0.3">
      <c r="A593" s="19">
        <v>0</v>
      </c>
      <c r="B593" s="19">
        <v>1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/>
      <c r="U593" s="20">
        <v>0</v>
      </c>
      <c r="V593" s="21">
        <f>SUMPRODUCT('Linear Model'!$B$2:$T$2,'Test Set'!A593:S593)+'Linear Model'!$U$2</f>
        <v>0.41426724565958639</v>
      </c>
      <c r="W593" s="12">
        <f>SUMPRODUCT('Logistic Regression'!B$2:T$2,'Test Set'!A593:S593)+'Logistic Regression'!U$2</f>
        <v>-0.64495708949639141</v>
      </c>
      <c r="X593" s="22">
        <f t="shared" si="9"/>
        <v>0.34412684378079611</v>
      </c>
    </row>
    <row r="594" spans="1:24" x14ac:dyDescent="0.3">
      <c r="A594" s="19">
        <v>0</v>
      </c>
      <c r="B594" s="19">
        <v>0</v>
      </c>
      <c r="C594" s="19">
        <v>1</v>
      </c>
      <c r="D594" s="19">
        <v>0</v>
      </c>
      <c r="E594" s="19">
        <v>0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/>
      <c r="U594" s="20">
        <v>0</v>
      </c>
      <c r="V594" s="21">
        <f>SUMPRODUCT('Linear Model'!$B$2:$T$2,'Test Set'!A594:S594)+'Linear Model'!$U$2</f>
        <v>0.39949558635864629</v>
      </c>
      <c r="W594" s="12">
        <f>SUMPRODUCT('Logistic Regression'!B$2:T$2,'Test Set'!A594:S594)+'Logistic Regression'!U$2</f>
        <v>-0.47215188219805421</v>
      </c>
      <c r="X594" s="22">
        <f t="shared" si="9"/>
        <v>0.38410704857761513</v>
      </c>
    </row>
    <row r="595" spans="1:24" x14ac:dyDescent="0.3">
      <c r="A595" s="19">
        <v>1</v>
      </c>
      <c r="B595" s="19">
        <v>0</v>
      </c>
      <c r="C595" s="19">
        <v>1</v>
      </c>
      <c r="D595" s="19">
        <v>0</v>
      </c>
      <c r="E595" s="19">
        <v>0</v>
      </c>
      <c r="F595" s="19">
        <v>1</v>
      </c>
      <c r="G595" s="19">
        <v>1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/>
      <c r="U595" s="20">
        <v>0</v>
      </c>
      <c r="V595" s="21">
        <f>SUMPRODUCT('Linear Model'!$B$2:$T$2,'Test Set'!A595:S595)+'Linear Model'!$U$2</f>
        <v>-0.13326558704956937</v>
      </c>
      <c r="W595" s="12">
        <f>SUMPRODUCT('Logistic Regression'!B$2:T$2,'Test Set'!A595:S595)+'Logistic Regression'!U$2</f>
        <v>-5.6188738260599234</v>
      </c>
      <c r="X595" s="22">
        <f t="shared" si="9"/>
        <v>3.6156053457962549E-3</v>
      </c>
    </row>
    <row r="596" spans="1:24" x14ac:dyDescent="0.3">
      <c r="A596" s="19">
        <v>1</v>
      </c>
      <c r="B596" s="19">
        <v>0</v>
      </c>
      <c r="C596" s="19">
        <v>1</v>
      </c>
      <c r="D596" s="19">
        <v>0</v>
      </c>
      <c r="E596" s="19">
        <v>0</v>
      </c>
      <c r="F596" s="19">
        <v>1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/>
      <c r="U596" s="20">
        <v>0</v>
      </c>
      <c r="V596" s="21">
        <f>SUMPRODUCT('Linear Model'!$B$2:$T$2,'Test Set'!A596:S596)+'Linear Model'!$U$2</f>
        <v>0.10312193672986181</v>
      </c>
      <c r="W596" s="12">
        <f>SUMPRODUCT('Logistic Regression'!B$2:T$2,'Test Set'!A596:S596)+'Logistic Regression'!U$2</f>
        <v>-3.7270311771658711</v>
      </c>
      <c r="X596" s="22">
        <f t="shared" si="9"/>
        <v>2.3498695501661893E-2</v>
      </c>
    </row>
    <row r="597" spans="1:24" x14ac:dyDescent="0.3">
      <c r="A597" s="19">
        <v>1</v>
      </c>
      <c r="B597" s="19">
        <v>0</v>
      </c>
      <c r="C597" s="19">
        <v>1</v>
      </c>
      <c r="D597" s="19">
        <v>0</v>
      </c>
      <c r="E597" s="19">
        <v>0</v>
      </c>
      <c r="F597" s="19">
        <v>0</v>
      </c>
      <c r="G597" s="19">
        <v>1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/>
      <c r="U597" s="20">
        <v>0</v>
      </c>
      <c r="V597" s="21">
        <f>SUMPRODUCT('Linear Model'!$B$2:$T$2,'Test Set'!A597:S597)+'Linear Model'!$U$2</f>
        <v>0.13262924434170162</v>
      </c>
      <c r="W597" s="12">
        <f>SUMPRODUCT('Logistic Regression'!B$2:T$2,'Test Set'!A597:S597)+'Logistic Regression'!U$2</f>
        <v>-2.8662606245968227</v>
      </c>
      <c r="X597" s="22">
        <f t="shared" si="9"/>
        <v>5.38468457947942E-2</v>
      </c>
    </row>
    <row r="598" spans="1:24" x14ac:dyDescent="0.3">
      <c r="A598" s="19">
        <v>0</v>
      </c>
      <c r="B598" s="19">
        <v>1</v>
      </c>
      <c r="C598" s="19">
        <v>0</v>
      </c>
      <c r="D598" s="19">
        <v>0</v>
      </c>
      <c r="E598" s="19">
        <v>0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1</v>
      </c>
      <c r="P598" s="19">
        <v>0</v>
      </c>
      <c r="Q598" s="19">
        <v>0</v>
      </c>
      <c r="R598" s="19">
        <v>1</v>
      </c>
      <c r="S598" s="19">
        <v>0</v>
      </c>
      <c r="T598" s="19"/>
      <c r="U598" s="20">
        <v>0</v>
      </c>
      <c r="V598" s="21">
        <f>SUMPRODUCT('Linear Model'!$B$2:$T$2,'Test Set'!A598:S598)+'Linear Model'!$U$2</f>
        <v>5.0529787776700696E-2</v>
      </c>
      <c r="W598" s="12">
        <f>SUMPRODUCT('Logistic Regression'!B$2:T$2,'Test Set'!A598:S598)+'Logistic Regression'!U$2</f>
        <v>-3.4615151763917287</v>
      </c>
      <c r="X598" s="22">
        <f t="shared" si="9"/>
        <v>3.0427301499936835E-2</v>
      </c>
    </row>
    <row r="599" spans="1:24" x14ac:dyDescent="0.3">
      <c r="A599" s="19">
        <v>0</v>
      </c>
      <c r="B599" s="19">
        <v>0</v>
      </c>
      <c r="C599" s="19">
        <v>1</v>
      </c>
      <c r="D599" s="19">
        <v>0</v>
      </c>
      <c r="E599" s="19">
        <v>0</v>
      </c>
      <c r="F599" s="19">
        <v>0</v>
      </c>
      <c r="G599" s="19">
        <v>0</v>
      </c>
      <c r="H599" s="19">
        <v>0</v>
      </c>
      <c r="I599" s="19">
        <v>1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/>
      <c r="U599" s="20">
        <v>0</v>
      </c>
      <c r="V599" s="21">
        <f>SUMPRODUCT('Linear Model'!$B$2:$T$2,'Test Set'!A599:S599)+'Linear Model'!$U$2</f>
        <v>0.69121341825104943</v>
      </c>
      <c r="W599" s="12">
        <f>SUMPRODUCT('Logistic Regression'!B$2:T$2,'Test Set'!A599:S599)+'Logistic Regression'!U$2</f>
        <v>2.0554148639361753</v>
      </c>
      <c r="X599" s="22">
        <f t="shared" si="9"/>
        <v>0.88649361819731642</v>
      </c>
    </row>
    <row r="600" spans="1:24" x14ac:dyDescent="0.3">
      <c r="A600" s="19">
        <v>1</v>
      </c>
      <c r="B600" s="19">
        <v>0</v>
      </c>
      <c r="C600" s="19">
        <v>1</v>
      </c>
      <c r="D600" s="19">
        <v>0</v>
      </c>
      <c r="E600" s="19">
        <v>0</v>
      </c>
      <c r="F600" s="19">
        <v>1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1</v>
      </c>
      <c r="O600" s="19">
        <v>1</v>
      </c>
      <c r="P600" s="19">
        <v>0</v>
      </c>
      <c r="Q600" s="19">
        <v>1</v>
      </c>
      <c r="R600" s="19">
        <v>0</v>
      </c>
      <c r="S600" s="19">
        <v>0</v>
      </c>
      <c r="T600" s="19"/>
      <c r="U600" s="20">
        <v>0</v>
      </c>
      <c r="V600" s="21">
        <f>SUMPRODUCT('Linear Model'!$B$2:$T$2,'Test Set'!A600:S600)+'Linear Model'!$U$2</f>
        <v>0.29988344369912173</v>
      </c>
      <c r="W600" s="12">
        <f>SUMPRODUCT('Logistic Regression'!B$2:T$2,'Test Set'!A600:S600)+'Logistic Regression'!U$2</f>
        <v>-2.3882167336766966</v>
      </c>
      <c r="X600" s="22">
        <f t="shared" si="9"/>
        <v>8.4075653962918023E-2</v>
      </c>
    </row>
    <row r="601" spans="1:24" x14ac:dyDescent="0.3">
      <c r="A601" s="19">
        <v>1</v>
      </c>
      <c r="B601" s="19">
        <v>0</v>
      </c>
      <c r="C601" s="19">
        <v>1</v>
      </c>
      <c r="D601" s="19">
        <v>0</v>
      </c>
      <c r="E601" s="19">
        <v>0</v>
      </c>
      <c r="F601" s="19">
        <v>0</v>
      </c>
      <c r="G601" s="19">
        <v>1</v>
      </c>
      <c r="H601" s="19">
        <v>0</v>
      </c>
      <c r="I601" s="19">
        <v>0</v>
      </c>
      <c r="J601" s="19">
        <v>0</v>
      </c>
      <c r="K601" s="19">
        <v>0</v>
      </c>
      <c r="L601" s="19">
        <v>1</v>
      </c>
      <c r="M601" s="19">
        <v>0</v>
      </c>
      <c r="N601" s="19">
        <v>0</v>
      </c>
      <c r="O601" s="19">
        <v>0</v>
      </c>
      <c r="P601" s="19">
        <v>0</v>
      </c>
      <c r="Q601" s="19">
        <v>1</v>
      </c>
      <c r="R601" s="19">
        <v>0</v>
      </c>
      <c r="S601" s="19">
        <v>0</v>
      </c>
      <c r="T601" s="19"/>
      <c r="U601" s="20">
        <v>0</v>
      </c>
      <c r="V601" s="21">
        <f>SUMPRODUCT('Linear Model'!$B$2:$T$2,'Test Set'!A601:S601)+'Linear Model'!$U$2</f>
        <v>0.55385603372849701</v>
      </c>
      <c r="W601" s="12">
        <f>SUMPRODUCT('Logistic Regression'!B$2:T$2,'Test Set'!A601:S601)+'Logistic Regression'!U$2</f>
        <v>0.32590724691511735</v>
      </c>
      <c r="X601" s="22">
        <f t="shared" si="9"/>
        <v>0.58076321502421635</v>
      </c>
    </row>
    <row r="602" spans="1:24" x14ac:dyDescent="0.3">
      <c r="A602" s="19">
        <v>0</v>
      </c>
      <c r="B602" s="19">
        <v>0</v>
      </c>
      <c r="C602" s="19">
        <v>1</v>
      </c>
      <c r="D602" s="19">
        <v>0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/>
      <c r="U602" s="20">
        <v>0</v>
      </c>
      <c r="V602" s="21">
        <f>SUMPRODUCT('Linear Model'!$B$2:$T$2,'Test Set'!A602:S602)+'Linear Model'!$U$2</f>
        <v>0.39949558635864629</v>
      </c>
      <c r="W602" s="12">
        <f>SUMPRODUCT('Logistic Regression'!B$2:T$2,'Test Set'!A602:S602)+'Logistic Regression'!U$2</f>
        <v>-0.47215188219805421</v>
      </c>
      <c r="X602" s="22">
        <f t="shared" si="9"/>
        <v>0.38410704857761513</v>
      </c>
    </row>
    <row r="603" spans="1:24" x14ac:dyDescent="0.3">
      <c r="A603" s="19">
        <v>0</v>
      </c>
      <c r="B603" s="19">
        <v>1</v>
      </c>
      <c r="C603" s="19">
        <v>0</v>
      </c>
      <c r="D603" s="19">
        <v>1</v>
      </c>
      <c r="E603" s="19">
        <v>0</v>
      </c>
      <c r="F603" s="19">
        <v>0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1</v>
      </c>
      <c r="P603" s="19">
        <v>0</v>
      </c>
      <c r="Q603" s="19">
        <v>0</v>
      </c>
      <c r="R603" s="19">
        <v>0</v>
      </c>
      <c r="S603" s="19">
        <v>0</v>
      </c>
      <c r="T603" s="19"/>
      <c r="U603" s="20">
        <v>0</v>
      </c>
      <c r="V603" s="21">
        <f>SUMPRODUCT('Linear Model'!$B$2:$T$2,'Test Set'!A603:S603)+'Linear Model'!$U$2</f>
        <v>0.29472884898336033</v>
      </c>
      <c r="W603" s="12">
        <f>SUMPRODUCT('Logistic Regression'!B$2:T$2,'Test Set'!A603:S603)+'Logistic Regression'!U$2</f>
        <v>-1.7383145939941862</v>
      </c>
      <c r="X603" s="22">
        <f t="shared" si="9"/>
        <v>0.14952713896683106</v>
      </c>
    </row>
    <row r="604" spans="1:24" x14ac:dyDescent="0.3">
      <c r="A604" s="19">
        <v>1</v>
      </c>
      <c r="B604" s="19">
        <v>0</v>
      </c>
      <c r="C604" s="19">
        <v>0</v>
      </c>
      <c r="D604" s="19">
        <v>0</v>
      </c>
      <c r="E604" s="19">
        <v>0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1</v>
      </c>
      <c r="S604" s="19">
        <v>0</v>
      </c>
      <c r="T604" s="19"/>
      <c r="U604" s="20">
        <v>0</v>
      </c>
      <c r="V604" s="21">
        <f>SUMPRODUCT('Linear Model'!$B$2:$T$2,'Test Set'!A604:S604)+'Linear Model'!$U$2</f>
        <v>0.13768497909531677</v>
      </c>
      <c r="W604" s="12">
        <f>SUMPRODUCT('Logistic Regression'!B$2:T$2,'Test Set'!A604:S604)+'Logistic Regression'!U$2</f>
        <v>-2.4092130017130011</v>
      </c>
      <c r="X604" s="22">
        <f t="shared" si="9"/>
        <v>8.2472851573150041E-2</v>
      </c>
    </row>
    <row r="605" spans="1:24" x14ac:dyDescent="0.3">
      <c r="A605" s="19">
        <v>0</v>
      </c>
      <c r="B605" s="19">
        <v>0</v>
      </c>
      <c r="C605" s="19">
        <v>1</v>
      </c>
      <c r="D605" s="19">
        <v>0</v>
      </c>
      <c r="E605" s="19">
        <v>0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/>
      <c r="U605" s="20">
        <v>0</v>
      </c>
      <c r="V605" s="21">
        <f>SUMPRODUCT('Linear Model'!$B$2:$T$2,'Test Set'!A605:S605)+'Linear Model'!$U$2</f>
        <v>0.39949558635864629</v>
      </c>
      <c r="W605" s="12">
        <f>SUMPRODUCT('Logistic Regression'!B$2:T$2,'Test Set'!A605:S605)+'Logistic Regression'!U$2</f>
        <v>-0.47215188219805421</v>
      </c>
      <c r="X605" s="22">
        <f t="shared" si="9"/>
        <v>0.38410704857761513</v>
      </c>
    </row>
    <row r="606" spans="1:24" x14ac:dyDescent="0.3">
      <c r="A606" s="19">
        <v>1</v>
      </c>
      <c r="B606" s="19">
        <v>0</v>
      </c>
      <c r="C606" s="19">
        <v>1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/>
      <c r="U606" s="20">
        <v>0</v>
      </c>
      <c r="V606" s="21">
        <f>SUMPRODUCT('Linear Model'!$B$2:$T$2,'Test Set'!A606:S606)+'Linear Model'!$U$2</f>
        <v>0.36901676812113277</v>
      </c>
      <c r="W606" s="12">
        <f>SUMPRODUCT('Logistic Regression'!B$2:T$2,'Test Set'!A606:S606)+'Logistic Regression'!U$2</f>
        <v>-0.97441797570276978</v>
      </c>
      <c r="X606" s="22">
        <f t="shared" si="9"/>
        <v>0.27400078231586483</v>
      </c>
    </row>
    <row r="607" spans="1:24" x14ac:dyDescent="0.3">
      <c r="A607" s="19">
        <v>1</v>
      </c>
      <c r="B607" s="19">
        <v>0</v>
      </c>
      <c r="C607" s="19">
        <v>1</v>
      </c>
      <c r="D607" s="19">
        <v>0</v>
      </c>
      <c r="E607" s="19">
        <v>0</v>
      </c>
      <c r="F607" s="19">
        <v>0</v>
      </c>
      <c r="G607" s="19">
        <v>1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/>
      <c r="U607" s="20">
        <v>0</v>
      </c>
      <c r="V607" s="21">
        <f>SUMPRODUCT('Linear Model'!$B$2:$T$2,'Test Set'!A607:S607)+'Linear Model'!$U$2</f>
        <v>0.13262924434170162</v>
      </c>
      <c r="W607" s="12">
        <f>SUMPRODUCT('Logistic Regression'!B$2:T$2,'Test Set'!A607:S607)+'Logistic Regression'!U$2</f>
        <v>-2.8662606245968227</v>
      </c>
      <c r="X607" s="22">
        <f t="shared" si="9"/>
        <v>5.38468457947942E-2</v>
      </c>
    </row>
    <row r="608" spans="1:24" x14ac:dyDescent="0.3">
      <c r="A608" s="19">
        <v>1</v>
      </c>
      <c r="B608" s="19">
        <v>0</v>
      </c>
      <c r="C608" s="19">
        <v>1</v>
      </c>
      <c r="D608" s="19">
        <v>0</v>
      </c>
      <c r="E608" s="19">
        <v>0</v>
      </c>
      <c r="F608" s="19">
        <v>0</v>
      </c>
      <c r="G608" s="19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/>
      <c r="U608" s="20">
        <v>0</v>
      </c>
      <c r="V608" s="21">
        <f>SUMPRODUCT('Linear Model'!$B$2:$T$2,'Test Set'!A608:S608)+'Linear Model'!$U$2</f>
        <v>0.36901676812113277</v>
      </c>
      <c r="W608" s="12">
        <f>SUMPRODUCT('Logistic Regression'!B$2:T$2,'Test Set'!A608:S608)+'Logistic Regression'!U$2</f>
        <v>-0.97441797570276978</v>
      </c>
      <c r="X608" s="22">
        <f t="shared" si="9"/>
        <v>0.27400078231586483</v>
      </c>
    </row>
    <row r="609" spans="1:24" x14ac:dyDescent="0.3">
      <c r="A609" s="19">
        <v>1</v>
      </c>
      <c r="B609" s="19">
        <v>0</v>
      </c>
      <c r="C609" s="19">
        <v>1</v>
      </c>
      <c r="D609" s="19">
        <v>0</v>
      </c>
      <c r="E609" s="19">
        <v>0</v>
      </c>
      <c r="F609" s="19">
        <v>1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1</v>
      </c>
      <c r="P609" s="19">
        <v>0</v>
      </c>
      <c r="Q609" s="19">
        <v>0</v>
      </c>
      <c r="R609" s="19">
        <v>0</v>
      </c>
      <c r="S609" s="19">
        <v>0</v>
      </c>
      <c r="T609" s="19"/>
      <c r="U609" s="20">
        <v>0</v>
      </c>
      <c r="V609" s="21">
        <f>SUMPRODUCT('Linear Model'!$B$2:$T$2,'Test Set'!A609:S609)+'Linear Model'!$U$2</f>
        <v>-5.4274407068991004E-2</v>
      </c>
      <c r="W609" s="12">
        <f>SUMPRODUCT('Logistic Regression'!B$2:T$2,'Test Set'!A609:S609)+'Logistic Regression'!U$2</f>
        <v>-5.116223495013422</v>
      </c>
      <c r="X609" s="22">
        <f t="shared" si="9"/>
        <v>5.9628649989715574E-3</v>
      </c>
    </row>
    <row r="610" spans="1:24" x14ac:dyDescent="0.3">
      <c r="A610" s="19">
        <v>0</v>
      </c>
      <c r="B610" s="19">
        <v>0</v>
      </c>
      <c r="C610" s="19">
        <v>0</v>
      </c>
      <c r="D610" s="19">
        <v>0</v>
      </c>
      <c r="E610" s="19">
        <v>0</v>
      </c>
      <c r="F610" s="19">
        <v>0</v>
      </c>
      <c r="G610" s="19">
        <v>1</v>
      </c>
      <c r="H610" s="19">
        <v>0</v>
      </c>
      <c r="I610" s="19">
        <v>1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/>
      <c r="U610" s="20">
        <v>0</v>
      </c>
      <c r="V610" s="21">
        <f>SUMPRODUCT('Linear Model'!$B$2:$T$2,'Test Set'!A610:S610)+'Linear Model'!$U$2</f>
        <v>0.42983521952983506</v>
      </c>
      <c r="W610" s="12">
        <f>SUMPRODUCT('Logistic Regression'!B$2:T$2,'Test Set'!A610:S610)+'Logistic Regression'!U$2</f>
        <v>0.1561429580796771</v>
      </c>
      <c r="X610" s="22">
        <f t="shared" si="9"/>
        <v>0.53895662276733591</v>
      </c>
    </row>
    <row r="611" spans="1:24" x14ac:dyDescent="0.3">
      <c r="A611" s="19">
        <v>1</v>
      </c>
      <c r="B611" s="19">
        <v>0</v>
      </c>
      <c r="C611" s="19">
        <v>1</v>
      </c>
      <c r="D611" s="19">
        <v>0</v>
      </c>
      <c r="E611" s="19">
        <v>0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/>
      <c r="U611" s="20">
        <v>0</v>
      </c>
      <c r="V611" s="21">
        <f>SUMPRODUCT('Linear Model'!$B$2:$T$2,'Test Set'!A611:S611)+'Linear Model'!$U$2</f>
        <v>0.36901676812113277</v>
      </c>
      <c r="W611" s="12">
        <f>SUMPRODUCT('Logistic Regression'!B$2:T$2,'Test Set'!A611:S611)+'Logistic Regression'!U$2</f>
        <v>-0.97441797570276978</v>
      </c>
      <c r="X611" s="22">
        <f t="shared" si="9"/>
        <v>0.27400078231586483</v>
      </c>
    </row>
    <row r="612" spans="1:24" x14ac:dyDescent="0.3">
      <c r="A612" s="19">
        <v>0</v>
      </c>
      <c r="B612" s="19">
        <v>0</v>
      </c>
      <c r="C612" s="19">
        <v>1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/>
      <c r="U612" s="20">
        <v>0</v>
      </c>
      <c r="V612" s="21">
        <f>SUMPRODUCT('Linear Model'!$B$2:$T$2,'Test Set'!A612:S612)+'Linear Model'!$U$2</f>
        <v>0.39949558635864629</v>
      </c>
      <c r="W612" s="12">
        <f>SUMPRODUCT('Logistic Regression'!B$2:T$2,'Test Set'!A612:S612)+'Logistic Regression'!U$2</f>
        <v>-0.47215188219805421</v>
      </c>
      <c r="X612" s="22">
        <f t="shared" si="9"/>
        <v>0.38410704857761513</v>
      </c>
    </row>
    <row r="613" spans="1:24" x14ac:dyDescent="0.3">
      <c r="A613" s="19">
        <v>1</v>
      </c>
      <c r="B613" s="19">
        <v>0</v>
      </c>
      <c r="C613" s="19">
        <v>0</v>
      </c>
      <c r="D613" s="19">
        <v>0</v>
      </c>
      <c r="E613" s="19">
        <v>0</v>
      </c>
      <c r="F613" s="19">
        <v>0</v>
      </c>
      <c r="G613" s="19">
        <v>1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1</v>
      </c>
      <c r="R613" s="19">
        <v>0</v>
      </c>
      <c r="S613" s="19">
        <v>0</v>
      </c>
      <c r="T613" s="19"/>
      <c r="U613" s="20">
        <v>0</v>
      </c>
      <c r="V613" s="21">
        <f>SUMPRODUCT('Linear Model'!$B$2:$T$2,'Test Set'!A613:S613)+'Linear Model'!$U$2</f>
        <v>0.29571271074944666</v>
      </c>
      <c r="W613" s="12">
        <f>SUMPRODUCT('Logistic Regression'!B$2:T$2,'Test Set'!A613:S613)+'Logistic Regression'!U$2</f>
        <v>-1.5927858859396704</v>
      </c>
      <c r="X613" s="22">
        <f t="shared" si="9"/>
        <v>0.16899230323876865</v>
      </c>
    </row>
    <row r="614" spans="1:24" x14ac:dyDescent="0.3">
      <c r="A614" s="19">
        <v>1</v>
      </c>
      <c r="B614" s="19">
        <v>0</v>
      </c>
      <c r="C614" s="19">
        <v>0</v>
      </c>
      <c r="D614" s="19">
        <v>0</v>
      </c>
      <c r="E614" s="19">
        <v>0</v>
      </c>
      <c r="F614" s="19">
        <v>1</v>
      </c>
      <c r="G614" s="19">
        <v>1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/>
      <c r="U614" s="20">
        <v>0</v>
      </c>
      <c r="V614" s="21">
        <f>SUMPRODUCT('Linear Model'!$B$2:$T$2,'Test Set'!A614:S614)+'Linear Model'!$U$2</f>
        <v>-0.15825626199135245</v>
      </c>
      <c r="W614" s="12">
        <f>SUMPRODUCT('Logistic Regression'!B$2:T$2,'Test Set'!A614:S614)+'Logistic Regression'!U$2</f>
        <v>-5.6263030830223695</v>
      </c>
      <c r="X614" s="22">
        <f t="shared" si="9"/>
        <v>3.58893966380342E-3</v>
      </c>
    </row>
    <row r="615" spans="1:24" x14ac:dyDescent="0.3">
      <c r="A615" s="19">
        <v>1</v>
      </c>
      <c r="B615" s="19">
        <v>0</v>
      </c>
      <c r="C615" s="19">
        <v>1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/>
      <c r="U615" s="20">
        <v>0</v>
      </c>
      <c r="V615" s="21">
        <f>SUMPRODUCT('Linear Model'!$B$2:$T$2,'Test Set'!A615:S615)+'Linear Model'!$U$2</f>
        <v>0.36901676812113277</v>
      </c>
      <c r="W615" s="12">
        <f>SUMPRODUCT('Logistic Regression'!B$2:T$2,'Test Set'!A615:S615)+'Logistic Regression'!U$2</f>
        <v>-0.97441797570276978</v>
      </c>
      <c r="X615" s="22">
        <f t="shared" si="9"/>
        <v>0.27400078231586483</v>
      </c>
    </row>
    <row r="616" spans="1:24" x14ac:dyDescent="0.3">
      <c r="A616" s="19">
        <v>0</v>
      </c>
      <c r="B616" s="19">
        <v>0</v>
      </c>
      <c r="C616" s="19">
        <v>1</v>
      </c>
      <c r="D616" s="19">
        <v>0</v>
      </c>
      <c r="E616" s="19">
        <v>0</v>
      </c>
      <c r="F616" s="19">
        <v>0</v>
      </c>
      <c r="G616" s="19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/>
      <c r="U616" s="20">
        <v>0</v>
      </c>
      <c r="V616" s="21">
        <f>SUMPRODUCT('Linear Model'!$B$2:$T$2,'Test Set'!A616:S616)+'Linear Model'!$U$2</f>
        <v>0.39949558635864629</v>
      </c>
      <c r="W616" s="12">
        <f>SUMPRODUCT('Logistic Regression'!B$2:T$2,'Test Set'!A616:S616)+'Logistic Regression'!U$2</f>
        <v>-0.47215188219805421</v>
      </c>
      <c r="X616" s="22">
        <f t="shared" si="9"/>
        <v>0.38410704857761513</v>
      </c>
    </row>
    <row r="617" spans="1:24" x14ac:dyDescent="0.3">
      <c r="A617" s="19">
        <v>1</v>
      </c>
      <c r="B617" s="19">
        <v>0</v>
      </c>
      <c r="C617" s="19">
        <v>0</v>
      </c>
      <c r="D617" s="19">
        <v>0</v>
      </c>
      <c r="E617" s="19">
        <v>1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/>
      <c r="U617" s="20">
        <v>0</v>
      </c>
      <c r="V617" s="21">
        <f>SUMPRODUCT('Linear Model'!$B$2:$T$2,'Test Set'!A617:S617)+'Linear Model'!$U$2</f>
        <v>0.56048000792112673</v>
      </c>
      <c r="W617" s="12">
        <f>SUMPRODUCT('Logistic Regression'!B$2:T$2,'Test Set'!A617:S617)+'Logistic Regression'!U$2</f>
        <v>1.8124883351834293</v>
      </c>
      <c r="X617" s="22">
        <f t="shared" si="9"/>
        <v>0.85966234323736868</v>
      </c>
    </row>
    <row r="618" spans="1:24" x14ac:dyDescent="0.3">
      <c r="A618" s="19">
        <v>0</v>
      </c>
      <c r="B618" s="19">
        <v>0</v>
      </c>
      <c r="C618" s="19">
        <v>0</v>
      </c>
      <c r="D618" s="19">
        <v>1</v>
      </c>
      <c r="E618" s="19">
        <v>0</v>
      </c>
      <c r="F618" s="19">
        <v>0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1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/>
      <c r="U618" s="20">
        <v>0</v>
      </c>
      <c r="V618" s="21">
        <f>SUMPRODUCT('Linear Model'!$B$2:$T$2,'Test Set'!A618:S618)+'Linear Model'!$U$2</f>
        <v>0.64551550657675716</v>
      </c>
      <c r="W618" s="12">
        <f>SUMPRODUCT('Logistic Regression'!B$2:T$2,'Test Set'!A618:S618)+'Logistic Regression'!U$2</f>
        <v>1.7275175500815989</v>
      </c>
      <c r="X618" s="22">
        <f t="shared" si="9"/>
        <v>0.84909461219739246</v>
      </c>
    </row>
    <row r="619" spans="1:24" x14ac:dyDescent="0.3">
      <c r="A619" s="19">
        <v>0</v>
      </c>
      <c r="B619" s="19">
        <v>0</v>
      </c>
      <c r="C619" s="19">
        <v>1</v>
      </c>
      <c r="D619" s="19">
        <v>0</v>
      </c>
      <c r="E619" s="19">
        <v>0</v>
      </c>
      <c r="F619" s="19">
        <v>0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1</v>
      </c>
      <c r="R619" s="19">
        <v>0</v>
      </c>
      <c r="S619" s="19">
        <v>0</v>
      </c>
      <c r="T619" s="19"/>
      <c r="U619" s="20">
        <v>0</v>
      </c>
      <c r="V619" s="21">
        <f>SUMPRODUCT('Linear Model'!$B$2:$T$2,'Test Set'!A619:S619)+'Linear Model'!$U$2</f>
        <v>0.58756972770817451</v>
      </c>
      <c r="W619" s="12">
        <f>SUMPRODUCT('Logistic Regression'!B$2:T$2,'Test Set'!A619:S619)+'Logistic Regression'!U$2</f>
        <v>0.80875211342154363</v>
      </c>
      <c r="X619" s="22">
        <f t="shared" si="9"/>
        <v>0.69184352350687017</v>
      </c>
    </row>
    <row r="620" spans="1:24" x14ac:dyDescent="0.3">
      <c r="A620" s="19">
        <v>0</v>
      </c>
      <c r="B620" s="19">
        <v>1</v>
      </c>
      <c r="C620" s="19">
        <v>0</v>
      </c>
      <c r="D620" s="19">
        <v>1</v>
      </c>
      <c r="E620" s="19">
        <v>0</v>
      </c>
      <c r="F620" s="19">
        <v>0</v>
      </c>
      <c r="G620" s="19">
        <v>1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/>
      <c r="U620" s="20">
        <v>0</v>
      </c>
      <c r="V620" s="21">
        <f>SUMPRODUCT('Linear Model'!$B$2:$T$2,'Test Set'!A620:S620)+'Linear Model'!$U$2</f>
        <v>0.21573766900278199</v>
      </c>
      <c r="W620" s="12">
        <f>SUMPRODUCT('Logistic Regression'!B$2:T$2,'Test Set'!A620:S620)+'Logistic Regression'!U$2</f>
        <v>-2.2409649250406876</v>
      </c>
      <c r="X620" s="22">
        <f t="shared" si="9"/>
        <v>9.6131666337838789E-2</v>
      </c>
    </row>
    <row r="621" spans="1:24" x14ac:dyDescent="0.3">
      <c r="A621" s="19">
        <v>1</v>
      </c>
      <c r="B621" s="19">
        <v>0</v>
      </c>
      <c r="C621" s="19">
        <v>1</v>
      </c>
      <c r="D621" s="19">
        <v>0</v>
      </c>
      <c r="E621" s="19">
        <v>0</v>
      </c>
      <c r="F621" s="19">
        <v>0</v>
      </c>
      <c r="G621" s="19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/>
      <c r="U621" s="20">
        <v>0</v>
      </c>
      <c r="V621" s="21">
        <f>SUMPRODUCT('Linear Model'!$B$2:$T$2,'Test Set'!A621:S621)+'Linear Model'!$U$2</f>
        <v>0.36901676812113277</v>
      </c>
      <c r="W621" s="12">
        <f>SUMPRODUCT('Logistic Regression'!B$2:T$2,'Test Set'!A621:S621)+'Logistic Regression'!U$2</f>
        <v>-0.97441797570276978</v>
      </c>
      <c r="X621" s="22">
        <f t="shared" si="9"/>
        <v>0.27400078231586483</v>
      </c>
    </row>
    <row r="622" spans="1:24" x14ac:dyDescent="0.3">
      <c r="A622" s="19">
        <v>1</v>
      </c>
      <c r="B622" s="19">
        <v>0</v>
      </c>
      <c r="C622" s="19">
        <v>0</v>
      </c>
      <c r="D622" s="19">
        <v>1</v>
      </c>
      <c r="E622" s="19">
        <v>0</v>
      </c>
      <c r="F622" s="19">
        <v>0</v>
      </c>
      <c r="G622" s="19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/>
      <c r="U622" s="20">
        <v>0</v>
      </c>
      <c r="V622" s="21">
        <f>SUMPRODUCT('Linear Model'!$B$2:$T$2,'Test Set'!A622:S622)+'Linear Model'!$U$2</f>
        <v>0.38188404030197637</v>
      </c>
      <c r="W622" s="12">
        <f>SUMPRODUCT('Logistic Regression'!B$2:T$2,'Test Set'!A622:S622)+'Logistic Regression'!U$2</f>
        <v>-0.68601241931545909</v>
      </c>
      <c r="X622" s="22">
        <f t="shared" si="9"/>
        <v>0.33492071669854434</v>
      </c>
    </row>
    <row r="623" spans="1:24" x14ac:dyDescent="0.3">
      <c r="A623" s="19">
        <v>1</v>
      </c>
      <c r="B623" s="19">
        <v>0</v>
      </c>
      <c r="C623" s="19">
        <v>0</v>
      </c>
      <c r="D623" s="19">
        <v>1</v>
      </c>
      <c r="E623" s="19">
        <v>0</v>
      </c>
      <c r="F623" s="19">
        <v>1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/>
      <c r="U623" s="20">
        <v>0</v>
      </c>
      <c r="V623" s="21">
        <f>SUMPRODUCT('Linear Model'!$B$2:$T$2,'Test Set'!A623:S623)+'Linear Model'!$U$2</f>
        <v>0.11598920891070541</v>
      </c>
      <c r="W623" s="12">
        <f>SUMPRODUCT('Logistic Regression'!B$2:T$2,'Test Set'!A623:S623)+'Logistic Regression'!U$2</f>
        <v>-3.4386256207785602</v>
      </c>
      <c r="X623" s="22">
        <f t="shared" si="9"/>
        <v>3.1109884093537068E-2</v>
      </c>
    </row>
    <row r="624" spans="1:24" x14ac:dyDescent="0.3">
      <c r="A624" s="19">
        <v>1</v>
      </c>
      <c r="B624" s="19">
        <v>0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19">
        <v>0</v>
      </c>
      <c r="I624" s="19">
        <v>1</v>
      </c>
      <c r="J624" s="19">
        <v>0</v>
      </c>
      <c r="K624" s="19">
        <v>0</v>
      </c>
      <c r="L624" s="19">
        <v>0</v>
      </c>
      <c r="M624" s="19">
        <v>0</v>
      </c>
      <c r="N624" s="19">
        <v>1</v>
      </c>
      <c r="O624" s="19">
        <v>0</v>
      </c>
      <c r="P624" s="19">
        <v>0</v>
      </c>
      <c r="Q624" s="19">
        <v>0</v>
      </c>
      <c r="R624" s="19">
        <v>1</v>
      </c>
      <c r="S624" s="19">
        <v>0</v>
      </c>
      <c r="T624" s="19"/>
      <c r="U624" s="20">
        <v>0</v>
      </c>
      <c r="V624" s="21">
        <f>SUMPRODUCT('Linear Model'!$B$2:$T$2,'Test Set'!A624:S624)+'Linear Model'!$U$2</f>
        <v>0.59548652040630434</v>
      </c>
      <c r="W624" s="12">
        <f>SUMPRODUCT('Logistic Regression'!B$2:T$2,'Test Set'!A624:S624)+'Logistic Regression'!U$2</f>
        <v>1.5654565101383573</v>
      </c>
      <c r="X624" s="22">
        <f t="shared" si="9"/>
        <v>0.82713493292053064</v>
      </c>
    </row>
    <row r="625" spans="1:24" x14ac:dyDescent="0.3">
      <c r="A625" s="19">
        <v>0</v>
      </c>
      <c r="B625" s="19">
        <v>0</v>
      </c>
      <c r="C625" s="19">
        <v>1</v>
      </c>
      <c r="D625" s="19">
        <v>0</v>
      </c>
      <c r="E625" s="19">
        <v>0</v>
      </c>
      <c r="F625" s="19">
        <v>0</v>
      </c>
      <c r="G625" s="19">
        <v>1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/>
      <c r="U625" s="20">
        <v>0</v>
      </c>
      <c r="V625" s="21">
        <f>SUMPRODUCT('Linear Model'!$B$2:$T$2,'Test Set'!A625:S625)+'Linear Model'!$U$2</f>
        <v>0.16310806257921515</v>
      </c>
      <c r="W625" s="12">
        <f>SUMPRODUCT('Logistic Regression'!B$2:T$2,'Test Set'!A625:S625)+'Logistic Regression'!U$2</f>
        <v>-2.3639945310921071</v>
      </c>
      <c r="X625" s="22">
        <f t="shared" si="9"/>
        <v>8.5959821746909054E-2</v>
      </c>
    </row>
    <row r="626" spans="1:24" x14ac:dyDescent="0.3">
      <c r="A626" s="19">
        <v>0</v>
      </c>
      <c r="B626" s="19">
        <v>1</v>
      </c>
      <c r="C626" s="19">
        <v>0</v>
      </c>
      <c r="D626" s="19">
        <v>0</v>
      </c>
      <c r="E626" s="19">
        <v>0</v>
      </c>
      <c r="F626" s="19">
        <v>1</v>
      </c>
      <c r="G626" s="19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1</v>
      </c>
      <c r="S626" s="19">
        <v>0</v>
      </c>
      <c r="T626" s="19"/>
      <c r="U626" s="20">
        <v>0</v>
      </c>
      <c r="V626" s="21">
        <f>SUMPRODUCT('Linear Model'!$B$2:$T$2,'Test Set'!A626:S626)+'Linear Model'!$U$2</f>
        <v>-5.7968699815717395E-2</v>
      </c>
      <c r="W626" s="12">
        <f>SUMPRODUCT('Logistic Regression'!B$2:T$2,'Test Set'!A626:S626)+'Logistic Regression'!U$2</f>
        <v>-4.8249360600072775</v>
      </c>
      <c r="X626" s="22">
        <f t="shared" si="9"/>
        <v>7.9631463941297088E-3</v>
      </c>
    </row>
    <row r="627" spans="1:24" x14ac:dyDescent="0.3">
      <c r="A627" s="19">
        <v>1</v>
      </c>
      <c r="B627" s="19">
        <v>0</v>
      </c>
      <c r="C627" s="19">
        <v>1</v>
      </c>
      <c r="D627" s="19">
        <v>0</v>
      </c>
      <c r="E627" s="19">
        <v>0</v>
      </c>
      <c r="F627" s="19">
        <v>1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/>
      <c r="U627" s="20">
        <v>0</v>
      </c>
      <c r="V627" s="21">
        <f>SUMPRODUCT('Linear Model'!$B$2:$T$2,'Test Set'!A627:S627)+'Linear Model'!$U$2</f>
        <v>0.10312193672986181</v>
      </c>
      <c r="W627" s="12">
        <f>SUMPRODUCT('Logistic Regression'!B$2:T$2,'Test Set'!A627:S627)+'Logistic Regression'!U$2</f>
        <v>-3.7270311771658711</v>
      </c>
      <c r="X627" s="22">
        <f t="shared" si="9"/>
        <v>2.3498695501661893E-2</v>
      </c>
    </row>
    <row r="628" spans="1:24" x14ac:dyDescent="0.3">
      <c r="A628" s="19">
        <v>1</v>
      </c>
      <c r="B628" s="19">
        <v>0</v>
      </c>
      <c r="C628" s="19">
        <v>1</v>
      </c>
      <c r="D628" s="19">
        <v>0</v>
      </c>
      <c r="E628" s="19">
        <v>0</v>
      </c>
      <c r="F628" s="19">
        <v>0</v>
      </c>
      <c r="G628" s="19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/>
      <c r="U628" s="20">
        <v>0</v>
      </c>
      <c r="V628" s="21">
        <f>SUMPRODUCT('Linear Model'!$B$2:$T$2,'Test Set'!A628:S628)+'Linear Model'!$U$2</f>
        <v>0.36901676812113277</v>
      </c>
      <c r="W628" s="12">
        <f>SUMPRODUCT('Logistic Regression'!B$2:T$2,'Test Set'!A628:S628)+'Logistic Regression'!U$2</f>
        <v>-0.97441797570276978</v>
      </c>
      <c r="X628" s="22">
        <f t="shared" si="9"/>
        <v>0.27400078231586483</v>
      </c>
    </row>
    <row r="629" spans="1:24" x14ac:dyDescent="0.3">
      <c r="A629" s="19">
        <v>1</v>
      </c>
      <c r="B629" s="19">
        <v>0</v>
      </c>
      <c r="C629" s="19">
        <v>0</v>
      </c>
      <c r="D629" s="19">
        <v>1</v>
      </c>
      <c r="E629" s="19">
        <v>0</v>
      </c>
      <c r="F629" s="19">
        <v>1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/>
      <c r="U629" s="20">
        <v>0</v>
      </c>
      <c r="V629" s="21">
        <f>SUMPRODUCT('Linear Model'!$B$2:$T$2,'Test Set'!A629:S629)+'Linear Model'!$U$2</f>
        <v>0.11598920891070541</v>
      </c>
      <c r="W629" s="12">
        <f>SUMPRODUCT('Logistic Regression'!B$2:T$2,'Test Set'!A629:S629)+'Logistic Regression'!U$2</f>
        <v>-3.4386256207785602</v>
      </c>
      <c r="X629" s="22">
        <f t="shared" si="9"/>
        <v>3.1109884093537068E-2</v>
      </c>
    </row>
    <row r="630" spans="1:24" x14ac:dyDescent="0.3">
      <c r="A630" s="19">
        <v>1</v>
      </c>
      <c r="B630" s="19">
        <v>0</v>
      </c>
      <c r="C630" s="19">
        <v>0</v>
      </c>
      <c r="D630" s="19">
        <v>0</v>
      </c>
      <c r="E630" s="19">
        <v>0</v>
      </c>
      <c r="F630" s="19">
        <v>0</v>
      </c>
      <c r="G630" s="19">
        <v>1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/>
      <c r="U630" s="20">
        <v>0</v>
      </c>
      <c r="V630" s="21">
        <f>SUMPRODUCT('Linear Model'!$B$2:$T$2,'Test Set'!A630:S630)+'Linear Model'!$U$2</f>
        <v>0.10763856939991845</v>
      </c>
      <c r="W630" s="12">
        <f>SUMPRODUCT('Logistic Regression'!B$2:T$2,'Test Set'!A630:S630)+'Logistic Regression'!U$2</f>
        <v>-2.8736898815592684</v>
      </c>
      <c r="X630" s="22">
        <f t="shared" si="9"/>
        <v>5.3469596902769527E-2</v>
      </c>
    </row>
    <row r="631" spans="1:24" x14ac:dyDescent="0.3">
      <c r="A631" s="19">
        <v>0</v>
      </c>
      <c r="B631" s="19">
        <v>0</v>
      </c>
      <c r="C631" s="19">
        <v>1</v>
      </c>
      <c r="D631" s="19">
        <v>0</v>
      </c>
      <c r="E631" s="19">
        <v>0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19">
        <v>1</v>
      </c>
      <c r="Q631" s="19">
        <v>0</v>
      </c>
      <c r="R631" s="19">
        <v>1</v>
      </c>
      <c r="S631" s="19">
        <v>0</v>
      </c>
      <c r="T631" s="19"/>
      <c r="U631" s="20">
        <v>0</v>
      </c>
      <c r="V631" s="21">
        <f>SUMPRODUCT('Linear Model'!$B$2:$T$2,'Test Set'!A631:S631)+'Linear Model'!$U$2</f>
        <v>0.3621372281205969</v>
      </c>
      <c r="W631" s="12">
        <f>SUMPRODUCT('Logistic Regression'!B$2:T$2,'Test Set'!A631:S631)+'Logistic Regression'!U$2</f>
        <v>-0.11076791765086386</v>
      </c>
      <c r="X631" s="22">
        <f t="shared" si="9"/>
        <v>0.47233629985844444</v>
      </c>
    </row>
    <row r="632" spans="1:24" x14ac:dyDescent="0.3">
      <c r="A632" s="19">
        <v>0</v>
      </c>
      <c r="B632" s="19">
        <v>1</v>
      </c>
      <c r="C632" s="19">
        <v>1</v>
      </c>
      <c r="D632" s="19">
        <v>0</v>
      </c>
      <c r="E632" s="19">
        <v>0</v>
      </c>
      <c r="F632" s="19">
        <v>1</v>
      </c>
      <c r="G632" s="19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1</v>
      </c>
      <c r="M632" s="19">
        <v>0</v>
      </c>
      <c r="N632" s="19">
        <v>0</v>
      </c>
      <c r="O632" s="19">
        <v>1</v>
      </c>
      <c r="P632" s="19">
        <v>0</v>
      </c>
      <c r="Q632" s="19">
        <v>0</v>
      </c>
      <c r="R632" s="19">
        <v>0</v>
      </c>
      <c r="S632" s="19">
        <v>0</v>
      </c>
      <c r="T632" s="19"/>
      <c r="U632" s="20">
        <v>0</v>
      </c>
      <c r="V632" s="21">
        <f>SUMPRODUCT('Linear Model'!$B$2:$T$2,'Test Set'!A632:S632)+'Linear Model'!$U$2</f>
        <v>0.249119393448513</v>
      </c>
      <c r="W632" s="12">
        <f>SUMPRODUCT('Logistic Regression'!B$2:T$2,'Test Set'!A632:S632)+'Logistic Regression'!U$2</f>
        <v>-2.868069475952256</v>
      </c>
      <c r="X632" s="22">
        <f t="shared" si="9"/>
        <v>5.3754763925642539E-2</v>
      </c>
    </row>
    <row r="633" spans="1:24" x14ac:dyDescent="0.3">
      <c r="A633" s="19">
        <v>0</v>
      </c>
      <c r="B633" s="19">
        <v>0</v>
      </c>
      <c r="C633" s="19">
        <v>1</v>
      </c>
      <c r="D633" s="19">
        <v>0</v>
      </c>
      <c r="E633" s="19">
        <v>0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1</v>
      </c>
      <c r="P633" s="19">
        <v>0</v>
      </c>
      <c r="Q633" s="19">
        <v>0</v>
      </c>
      <c r="R633" s="19">
        <v>0</v>
      </c>
      <c r="S633" s="19">
        <v>0</v>
      </c>
      <c r="T633" s="19"/>
      <c r="U633" s="20">
        <v>0</v>
      </c>
      <c r="V633" s="21">
        <f>SUMPRODUCT('Linear Model'!$B$2:$T$2,'Test Set'!A633:S633)+'Linear Model'!$U$2</f>
        <v>0.24209924255979348</v>
      </c>
      <c r="W633" s="12">
        <f>SUMPRODUCT('Logistic Regression'!B$2:T$2,'Test Set'!A633:S633)+'Logistic Regression'!U$2</f>
        <v>-1.8613442000456055</v>
      </c>
      <c r="X633" s="22">
        <f t="shared" si="9"/>
        <v>0.13454645141474678</v>
      </c>
    </row>
    <row r="634" spans="1:24" x14ac:dyDescent="0.3">
      <c r="A634" s="19">
        <v>1</v>
      </c>
      <c r="B634" s="19">
        <v>0</v>
      </c>
      <c r="C634" s="19">
        <v>0</v>
      </c>
      <c r="D634" s="19">
        <v>1</v>
      </c>
      <c r="E634" s="19">
        <v>0</v>
      </c>
      <c r="F634" s="19">
        <v>1</v>
      </c>
      <c r="G634" s="19">
        <v>1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/>
      <c r="U634" s="20">
        <v>0</v>
      </c>
      <c r="V634" s="21">
        <f>SUMPRODUCT('Linear Model'!$B$2:$T$2,'Test Set'!A634:S634)+'Linear Model'!$U$2</f>
        <v>-0.12039831486872576</v>
      </c>
      <c r="W634" s="12">
        <f>SUMPRODUCT('Logistic Regression'!B$2:T$2,'Test Set'!A634:S634)+'Logistic Regression'!U$2</f>
        <v>-5.3304682696726129</v>
      </c>
      <c r="X634" s="22">
        <f t="shared" si="9"/>
        <v>4.8184721231972179E-3</v>
      </c>
    </row>
    <row r="635" spans="1:24" x14ac:dyDescent="0.3">
      <c r="A635" s="19">
        <v>0</v>
      </c>
      <c r="B635" s="19">
        <v>1</v>
      </c>
      <c r="C635" s="19">
        <v>1</v>
      </c>
      <c r="D635" s="19">
        <v>0</v>
      </c>
      <c r="E635" s="19">
        <v>0</v>
      </c>
      <c r="F635" s="19">
        <v>0</v>
      </c>
      <c r="G635" s="19">
        <v>1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1</v>
      </c>
      <c r="S635" s="19">
        <v>0</v>
      </c>
      <c r="T635" s="19"/>
      <c r="U635" s="20">
        <v>0</v>
      </c>
      <c r="V635" s="21">
        <f>SUMPRODUCT('Linear Model'!$B$2:$T$2,'Test Set'!A635:S635)+'Linear Model'!$U$2</f>
        <v>-3.4707172620944693E-3</v>
      </c>
      <c r="W635" s="12">
        <f>SUMPRODUCT('Logistic Regression'!B$2:T$2,'Test Set'!A635:S635)+'Logistic Regression'!U$2</f>
        <v>-3.9567362504757839</v>
      </c>
      <c r="X635" s="22">
        <f t="shared" si="9"/>
        <v>1.8766515426590552E-2</v>
      </c>
    </row>
    <row r="636" spans="1:24" x14ac:dyDescent="0.3">
      <c r="A636" s="19">
        <v>1</v>
      </c>
      <c r="B636" s="19">
        <v>0</v>
      </c>
      <c r="C636" s="19">
        <v>0</v>
      </c>
      <c r="D636" s="19">
        <v>1</v>
      </c>
      <c r="E636" s="19">
        <v>0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/>
      <c r="U636" s="20">
        <v>0</v>
      </c>
      <c r="V636" s="21">
        <f>SUMPRODUCT('Linear Model'!$B$2:$T$2,'Test Set'!A636:S636)+'Linear Model'!$U$2</f>
        <v>0.38188404030197637</v>
      </c>
      <c r="W636" s="12">
        <f>SUMPRODUCT('Logistic Regression'!B$2:T$2,'Test Set'!A636:S636)+'Logistic Regression'!U$2</f>
        <v>-0.68601241931545909</v>
      </c>
      <c r="X636" s="22">
        <f t="shared" si="9"/>
        <v>0.33492071669854434</v>
      </c>
    </row>
    <row r="637" spans="1:24" x14ac:dyDescent="0.3">
      <c r="A637" s="19">
        <v>1</v>
      </c>
      <c r="B637" s="19">
        <v>0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/>
      <c r="U637" s="20">
        <v>0</v>
      </c>
      <c r="V637" s="21">
        <f>SUMPRODUCT('Linear Model'!$B$2:$T$2,'Test Set'!A637:S637)+'Linear Model'!$U$2</f>
        <v>0.34402609317934962</v>
      </c>
      <c r="W637" s="12">
        <f>SUMPRODUCT('Logistic Regression'!B$2:T$2,'Test Set'!A637:S637)+'Logistic Regression'!U$2</f>
        <v>-0.98184723266521545</v>
      </c>
      <c r="X637" s="22">
        <f t="shared" si="9"/>
        <v>0.27252540612866183</v>
      </c>
    </row>
    <row r="638" spans="1:24" x14ac:dyDescent="0.3">
      <c r="A638" s="19">
        <v>0</v>
      </c>
      <c r="B638" s="19">
        <v>0</v>
      </c>
      <c r="C638" s="19">
        <v>0</v>
      </c>
      <c r="D638" s="19">
        <v>0</v>
      </c>
      <c r="E638" s="19">
        <v>0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1</v>
      </c>
      <c r="O638" s="19">
        <v>0</v>
      </c>
      <c r="P638" s="19">
        <v>0</v>
      </c>
      <c r="Q638" s="19">
        <v>0</v>
      </c>
      <c r="R638" s="19">
        <v>0</v>
      </c>
      <c r="S638" s="19">
        <v>1</v>
      </c>
      <c r="T638" s="19"/>
      <c r="U638" s="20">
        <v>0</v>
      </c>
      <c r="V638" s="21">
        <f>SUMPRODUCT('Linear Model'!$B$2:$T$2,'Test Set'!A638:S638)+'Linear Model'!$U$2</f>
        <v>0.77784203475159708</v>
      </c>
      <c r="W638" s="12">
        <f>SUMPRODUCT('Logistic Regression'!B$2:T$2,'Test Set'!A638:S638)+'Logistic Regression'!U$2</f>
        <v>3.0314319637243741</v>
      </c>
      <c r="X638" s="22">
        <f t="shared" si="9"/>
        <v>0.95397408783803062</v>
      </c>
    </row>
    <row r="639" spans="1:24" x14ac:dyDescent="0.3">
      <c r="A639" s="19">
        <v>1</v>
      </c>
      <c r="B639" s="19">
        <v>0</v>
      </c>
      <c r="C639" s="19">
        <v>1</v>
      </c>
      <c r="D639" s="19">
        <v>0</v>
      </c>
      <c r="E639" s="19">
        <v>0</v>
      </c>
      <c r="F639" s="19">
        <v>0</v>
      </c>
      <c r="G639" s="19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/>
      <c r="U639" s="20">
        <v>0</v>
      </c>
      <c r="V639" s="21">
        <f>SUMPRODUCT('Linear Model'!$B$2:$T$2,'Test Set'!A639:S639)+'Linear Model'!$U$2</f>
        <v>0.36901676812113277</v>
      </c>
      <c r="W639" s="12">
        <f>SUMPRODUCT('Logistic Regression'!B$2:T$2,'Test Set'!A639:S639)+'Logistic Regression'!U$2</f>
        <v>-0.97441797570276978</v>
      </c>
      <c r="X639" s="22">
        <f t="shared" si="9"/>
        <v>0.27400078231586483</v>
      </c>
    </row>
    <row r="640" spans="1:24" x14ac:dyDescent="0.3">
      <c r="A640" s="19">
        <v>0</v>
      </c>
      <c r="B640" s="19">
        <v>0</v>
      </c>
      <c r="C640" s="19">
        <v>0</v>
      </c>
      <c r="D640" s="19">
        <v>1</v>
      </c>
      <c r="E640" s="19">
        <v>0</v>
      </c>
      <c r="F640" s="19">
        <v>0</v>
      </c>
      <c r="G640" s="19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/>
      <c r="U640" s="20">
        <v>0</v>
      </c>
      <c r="V640" s="21">
        <f>SUMPRODUCT('Linear Model'!$B$2:$T$2,'Test Set'!A640:S640)+'Linear Model'!$U$2</f>
        <v>0.4123628585394899</v>
      </c>
      <c r="W640" s="12">
        <f>SUMPRODUCT('Logistic Regression'!B$2:T$2,'Test Set'!A640:S640)+'Logistic Regression'!U$2</f>
        <v>-0.1837463258107434</v>
      </c>
      <c r="X640" s="22">
        <f t="shared" si="9"/>
        <v>0.45419222896432404</v>
      </c>
    </row>
    <row r="641" spans="1:24" x14ac:dyDescent="0.3">
      <c r="A641" s="19">
        <v>1</v>
      </c>
      <c r="B641" s="19">
        <v>0</v>
      </c>
      <c r="C641" s="19">
        <v>1</v>
      </c>
      <c r="D641" s="19">
        <v>0</v>
      </c>
      <c r="E641" s="19">
        <v>0</v>
      </c>
      <c r="F641" s="19">
        <v>0</v>
      </c>
      <c r="G641" s="19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1</v>
      </c>
      <c r="T641" s="19"/>
      <c r="U641" s="20">
        <v>0</v>
      </c>
      <c r="V641" s="21">
        <f>SUMPRODUCT('Linear Model'!$B$2:$T$2,'Test Set'!A641:S641)+'Linear Model'!$U$2</f>
        <v>0.60627018203728222</v>
      </c>
      <c r="W641" s="12">
        <f>SUMPRODUCT('Logistic Regression'!B$2:T$2,'Test Set'!A641:S641)+'Logistic Regression'!U$2</f>
        <v>1.0894923614649763</v>
      </c>
      <c r="X641" s="22">
        <f t="shared" si="9"/>
        <v>0.74828611790848854</v>
      </c>
    </row>
    <row r="642" spans="1:24" x14ac:dyDescent="0.3">
      <c r="A642" s="19">
        <v>0</v>
      </c>
      <c r="B642" s="19">
        <v>0</v>
      </c>
      <c r="C642" s="19">
        <v>1</v>
      </c>
      <c r="D642" s="19">
        <v>0</v>
      </c>
      <c r="E642" s="19">
        <v>0</v>
      </c>
      <c r="F642" s="19">
        <v>0</v>
      </c>
      <c r="G642" s="19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1</v>
      </c>
      <c r="P642" s="19">
        <v>0</v>
      </c>
      <c r="Q642" s="19">
        <v>0</v>
      </c>
      <c r="R642" s="19">
        <v>0</v>
      </c>
      <c r="S642" s="19">
        <v>0</v>
      </c>
      <c r="T642" s="19"/>
      <c r="U642" s="20">
        <v>0</v>
      </c>
      <c r="V642" s="21">
        <f>SUMPRODUCT('Linear Model'!$B$2:$T$2,'Test Set'!A642:S642)+'Linear Model'!$U$2</f>
        <v>0.24209924255979348</v>
      </c>
      <c r="W642" s="12">
        <f>SUMPRODUCT('Logistic Regression'!B$2:T$2,'Test Set'!A642:S642)+'Logistic Regression'!U$2</f>
        <v>-1.8613442000456055</v>
      </c>
      <c r="X642" s="22">
        <f t="shared" si="9"/>
        <v>0.13454645141474678</v>
      </c>
    </row>
    <row r="643" spans="1:24" x14ac:dyDescent="0.3">
      <c r="A643" s="19">
        <v>1</v>
      </c>
      <c r="B643" s="19">
        <v>0</v>
      </c>
      <c r="C643" s="19">
        <v>0</v>
      </c>
      <c r="D643" s="19">
        <v>1</v>
      </c>
      <c r="E643" s="19">
        <v>0</v>
      </c>
      <c r="F643" s="19">
        <v>1</v>
      </c>
      <c r="G643" s="19">
        <v>1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1</v>
      </c>
      <c r="S643" s="19">
        <v>0</v>
      </c>
      <c r="T643" s="19"/>
      <c r="U643" s="20">
        <v>0</v>
      </c>
      <c r="V643" s="21">
        <f>SUMPRODUCT('Linear Model'!$B$2:$T$2,'Test Set'!A643:S643)+'Linear Model'!$U$2</f>
        <v>-0.32673942895275865</v>
      </c>
      <c r="W643" s="12">
        <f>SUMPRODUCT('Logistic Regression'!B$2:T$2,'Test Set'!A643:S643)+'Logistic Regression'!U$2</f>
        <v>-6.7578340387203983</v>
      </c>
      <c r="X643" s="22">
        <f t="shared" ref="X643:X706" si="10">EXP(W643)/(1+EXP(W643))</f>
        <v>1.1603946604977827E-3</v>
      </c>
    </row>
    <row r="644" spans="1:24" x14ac:dyDescent="0.3">
      <c r="A644" s="19">
        <v>0</v>
      </c>
      <c r="B644" s="19">
        <v>1</v>
      </c>
      <c r="C644" s="19">
        <v>1</v>
      </c>
      <c r="D644" s="19">
        <v>0</v>
      </c>
      <c r="E644" s="19">
        <v>0</v>
      </c>
      <c r="F644" s="19">
        <v>1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1</v>
      </c>
      <c r="S644" s="19">
        <v>0</v>
      </c>
      <c r="T644" s="19"/>
      <c r="U644" s="20">
        <v>0</v>
      </c>
      <c r="V644" s="21">
        <f>SUMPRODUCT('Linear Model'!$B$2:$T$2,'Test Set'!A644:S644)+'Linear Model'!$U$2</f>
        <v>-3.2978024873934308E-2</v>
      </c>
      <c r="W644" s="12">
        <f>SUMPRODUCT('Logistic Regression'!B$2:T$2,'Test Set'!A644:S644)+'Logistic Regression'!U$2</f>
        <v>-4.8175068030448323</v>
      </c>
      <c r="X644" s="22">
        <f t="shared" si="10"/>
        <v>8.0220506046444814E-3</v>
      </c>
    </row>
    <row r="645" spans="1:24" x14ac:dyDescent="0.3">
      <c r="A645" s="19">
        <v>1</v>
      </c>
      <c r="B645" s="19">
        <v>0</v>
      </c>
      <c r="C645" s="19">
        <v>0</v>
      </c>
      <c r="D645" s="19">
        <v>1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/>
      <c r="U645" s="20">
        <v>0</v>
      </c>
      <c r="V645" s="21">
        <f>SUMPRODUCT('Linear Model'!$B$2:$T$2,'Test Set'!A645:S645)+'Linear Model'!$U$2</f>
        <v>0.38188404030197637</v>
      </c>
      <c r="W645" s="12">
        <f>SUMPRODUCT('Logistic Regression'!B$2:T$2,'Test Set'!A645:S645)+'Logistic Regression'!U$2</f>
        <v>-0.68601241931545909</v>
      </c>
      <c r="X645" s="22">
        <f t="shared" si="10"/>
        <v>0.33492071669854434</v>
      </c>
    </row>
    <row r="646" spans="1:24" x14ac:dyDescent="0.3">
      <c r="A646" s="19">
        <v>0</v>
      </c>
      <c r="B646" s="19">
        <v>0</v>
      </c>
      <c r="C646" s="19">
        <v>1</v>
      </c>
      <c r="D646" s="19">
        <v>0</v>
      </c>
      <c r="E646" s="19">
        <v>0</v>
      </c>
      <c r="F646" s="19">
        <v>0</v>
      </c>
      <c r="G646" s="19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1</v>
      </c>
      <c r="S646" s="19">
        <v>0</v>
      </c>
      <c r="T646" s="19"/>
      <c r="U646" s="20">
        <v>0</v>
      </c>
      <c r="V646" s="21">
        <f>SUMPRODUCT('Linear Model'!$B$2:$T$2,'Test Set'!A646:S646)+'Linear Model'!$U$2</f>
        <v>0.19315447227461344</v>
      </c>
      <c r="W646" s="12">
        <f>SUMPRODUCT('Logistic Regression'!B$2:T$2,'Test Set'!A646:S646)+'Logistic Regression'!U$2</f>
        <v>-1.8995176512458396</v>
      </c>
      <c r="X646" s="22">
        <f t="shared" si="10"/>
        <v>0.13016307646091677</v>
      </c>
    </row>
    <row r="647" spans="1:24" x14ac:dyDescent="0.3">
      <c r="A647" s="19">
        <v>0</v>
      </c>
      <c r="B647" s="19">
        <v>0</v>
      </c>
      <c r="C647" s="19">
        <v>0</v>
      </c>
      <c r="D647" s="19">
        <v>1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1</v>
      </c>
      <c r="S647" s="19">
        <v>0</v>
      </c>
      <c r="T647" s="19"/>
      <c r="U647" s="20">
        <v>0</v>
      </c>
      <c r="V647" s="21">
        <f>SUMPRODUCT('Linear Model'!$B$2:$T$2,'Test Set'!A647:S647)+'Linear Model'!$U$2</f>
        <v>0.20602174445545707</v>
      </c>
      <c r="W647" s="12">
        <f>SUMPRODUCT('Logistic Regression'!B$2:T$2,'Test Set'!A647:S647)+'Logistic Regression'!U$2</f>
        <v>-1.6111120948585287</v>
      </c>
      <c r="X647" s="22">
        <f t="shared" si="10"/>
        <v>0.16643427107509368</v>
      </c>
    </row>
    <row r="648" spans="1:24" x14ac:dyDescent="0.3">
      <c r="A648" s="19">
        <v>1</v>
      </c>
      <c r="B648" s="19">
        <v>0</v>
      </c>
      <c r="C648" s="19">
        <v>0</v>
      </c>
      <c r="D648" s="19">
        <v>1</v>
      </c>
      <c r="E648" s="19">
        <v>0</v>
      </c>
      <c r="F648" s="19">
        <v>1</v>
      </c>
      <c r="G648" s="19">
        <v>1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/>
      <c r="U648" s="20">
        <v>0</v>
      </c>
      <c r="V648" s="21">
        <f>SUMPRODUCT('Linear Model'!$B$2:$T$2,'Test Set'!A648:S648)+'Linear Model'!$U$2</f>
        <v>-0.12039831486872576</v>
      </c>
      <c r="W648" s="12">
        <f>SUMPRODUCT('Logistic Regression'!B$2:T$2,'Test Set'!A648:S648)+'Logistic Regression'!U$2</f>
        <v>-5.3304682696726129</v>
      </c>
      <c r="X648" s="22">
        <f t="shared" si="10"/>
        <v>4.8184721231972179E-3</v>
      </c>
    </row>
    <row r="649" spans="1:24" x14ac:dyDescent="0.3">
      <c r="A649" s="19">
        <v>1</v>
      </c>
      <c r="B649" s="19">
        <v>0</v>
      </c>
      <c r="C649" s="19">
        <v>0</v>
      </c>
      <c r="D649" s="19">
        <v>0</v>
      </c>
      <c r="E649" s="19">
        <v>0</v>
      </c>
      <c r="F649" s="19">
        <v>0</v>
      </c>
      <c r="G649" s="19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/>
      <c r="U649" s="20">
        <v>0</v>
      </c>
      <c r="V649" s="21">
        <f>SUMPRODUCT('Linear Model'!$B$2:$T$2,'Test Set'!A649:S649)+'Linear Model'!$U$2</f>
        <v>0.34402609317934962</v>
      </c>
      <c r="W649" s="12">
        <f>SUMPRODUCT('Logistic Regression'!B$2:T$2,'Test Set'!A649:S649)+'Logistic Regression'!U$2</f>
        <v>-0.98184723266521545</v>
      </c>
      <c r="X649" s="22">
        <f t="shared" si="10"/>
        <v>0.27252540612866183</v>
      </c>
    </row>
    <row r="650" spans="1:24" x14ac:dyDescent="0.3">
      <c r="A650" s="19">
        <v>1</v>
      </c>
      <c r="B650" s="19">
        <v>0</v>
      </c>
      <c r="C650" s="19">
        <v>0</v>
      </c>
      <c r="D650" s="19">
        <v>1</v>
      </c>
      <c r="E650" s="19">
        <v>0</v>
      </c>
      <c r="F650" s="19">
        <v>0</v>
      </c>
      <c r="G650" s="19">
        <v>1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/>
      <c r="U650" s="20">
        <v>0</v>
      </c>
      <c r="V650" s="21">
        <f>SUMPRODUCT('Linear Model'!$B$2:$T$2,'Test Set'!A650:S650)+'Linear Model'!$U$2</f>
        <v>0.14549651652254522</v>
      </c>
      <c r="W650" s="12">
        <f>SUMPRODUCT('Logistic Regression'!B$2:T$2,'Test Set'!A650:S650)+'Logistic Regression'!U$2</f>
        <v>-2.5778550682095118</v>
      </c>
      <c r="X650" s="22">
        <f t="shared" si="10"/>
        <v>7.0577300619917405E-2</v>
      </c>
    </row>
    <row r="651" spans="1:24" x14ac:dyDescent="0.3">
      <c r="A651" s="19">
        <v>0</v>
      </c>
      <c r="B651" s="19">
        <v>0</v>
      </c>
      <c r="C651" s="19">
        <v>1</v>
      </c>
      <c r="D651" s="19">
        <v>0</v>
      </c>
      <c r="E651" s="19">
        <v>0</v>
      </c>
      <c r="F651" s="19">
        <v>1</v>
      </c>
      <c r="G651" s="19">
        <v>1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1</v>
      </c>
      <c r="R651" s="19">
        <v>0</v>
      </c>
      <c r="S651" s="19">
        <v>0</v>
      </c>
      <c r="T651" s="19"/>
      <c r="U651" s="20">
        <v>0</v>
      </c>
      <c r="V651" s="21">
        <f>SUMPRODUCT('Linear Model'!$B$2:$T$2,'Test Set'!A651:S651)+'Linear Model'!$U$2</f>
        <v>8.5287372537472372E-2</v>
      </c>
      <c r="W651" s="12">
        <f>SUMPRODUCT('Logistic Regression'!B$2:T$2,'Test Set'!A651:S651)+'Logistic Regression'!U$2</f>
        <v>-3.8357037369356104</v>
      </c>
      <c r="X651" s="22">
        <f t="shared" si="10"/>
        <v>2.1130026404394861E-2</v>
      </c>
    </row>
    <row r="652" spans="1:24" x14ac:dyDescent="0.3">
      <c r="A652" s="19">
        <v>0</v>
      </c>
      <c r="B652" s="19">
        <v>0</v>
      </c>
      <c r="C652" s="19">
        <v>1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1</v>
      </c>
      <c r="P652" s="19">
        <v>0</v>
      </c>
      <c r="Q652" s="19">
        <v>1</v>
      </c>
      <c r="R652" s="19">
        <v>1</v>
      </c>
      <c r="S652" s="19">
        <v>0</v>
      </c>
      <c r="T652" s="19"/>
      <c r="U652" s="20">
        <v>0</v>
      </c>
      <c r="V652" s="21">
        <f>SUMPRODUCT('Linear Model'!$B$2:$T$2,'Test Set'!A652:S652)+'Linear Model'!$U$2</f>
        <v>0.22383226982528884</v>
      </c>
      <c r="W652" s="12">
        <f>SUMPRODUCT('Logistic Regression'!B$2:T$2,'Test Set'!A652:S652)+'Logistic Regression'!U$2</f>
        <v>-2.0078059734737934</v>
      </c>
      <c r="X652" s="22">
        <f t="shared" si="10"/>
        <v>0.11838577798283276</v>
      </c>
    </row>
    <row r="653" spans="1:24" x14ac:dyDescent="0.3">
      <c r="A653" s="19">
        <v>0</v>
      </c>
      <c r="B653" s="19">
        <v>1</v>
      </c>
      <c r="C653" s="19">
        <v>1</v>
      </c>
      <c r="D653" s="19">
        <v>0</v>
      </c>
      <c r="E653" s="19">
        <v>0</v>
      </c>
      <c r="F653" s="19">
        <v>0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1</v>
      </c>
      <c r="R653" s="19">
        <v>0</v>
      </c>
      <c r="S653" s="19">
        <v>0</v>
      </c>
      <c r="T653" s="19"/>
      <c r="U653" s="20">
        <v>0</v>
      </c>
      <c r="V653" s="21">
        <f>SUMPRODUCT('Linear Model'!$B$2:$T$2,'Test Set'!A653:S653)+'Linear Model'!$U$2</f>
        <v>0.62733206195089775</v>
      </c>
      <c r="W653" s="12">
        <f>SUMPRODUCT('Logistic Regression'!B$2:T$2,'Test Set'!A653:S653)+'Logistic Regression'!U$2</f>
        <v>0.64337616308565204</v>
      </c>
      <c r="X653" s="22">
        <f t="shared" si="10"/>
        <v>0.65551624762501015</v>
      </c>
    </row>
    <row r="654" spans="1:24" x14ac:dyDescent="0.3">
      <c r="A654" s="19">
        <v>1</v>
      </c>
      <c r="B654" s="19">
        <v>0</v>
      </c>
      <c r="C654" s="19">
        <v>1</v>
      </c>
      <c r="D654" s="19">
        <v>0</v>
      </c>
      <c r="E654" s="19">
        <v>0</v>
      </c>
      <c r="F654" s="19">
        <v>1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/>
      <c r="U654" s="20">
        <v>0</v>
      </c>
      <c r="V654" s="21">
        <f>SUMPRODUCT('Linear Model'!$B$2:$T$2,'Test Set'!A654:S654)+'Linear Model'!$U$2</f>
        <v>0.10312193672986181</v>
      </c>
      <c r="W654" s="12">
        <f>SUMPRODUCT('Logistic Regression'!B$2:T$2,'Test Set'!A654:S654)+'Logistic Regression'!U$2</f>
        <v>-3.7270311771658711</v>
      </c>
      <c r="X654" s="22">
        <f t="shared" si="10"/>
        <v>2.3498695501661893E-2</v>
      </c>
    </row>
    <row r="655" spans="1:24" x14ac:dyDescent="0.3">
      <c r="A655" s="19">
        <v>1</v>
      </c>
      <c r="B655" s="19">
        <v>0</v>
      </c>
      <c r="C655" s="19">
        <v>1</v>
      </c>
      <c r="D655" s="19">
        <v>0</v>
      </c>
      <c r="E655" s="19">
        <v>0</v>
      </c>
      <c r="F655" s="19">
        <v>1</v>
      </c>
      <c r="G655" s="19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1</v>
      </c>
      <c r="P655" s="19">
        <v>0</v>
      </c>
      <c r="Q655" s="19">
        <v>0</v>
      </c>
      <c r="R655" s="19">
        <v>0</v>
      </c>
      <c r="S655" s="19">
        <v>0</v>
      </c>
      <c r="T655" s="19"/>
      <c r="U655" s="20">
        <v>0</v>
      </c>
      <c r="V655" s="21">
        <f>SUMPRODUCT('Linear Model'!$B$2:$T$2,'Test Set'!A655:S655)+'Linear Model'!$U$2</f>
        <v>-5.4274407068991004E-2</v>
      </c>
      <c r="W655" s="12">
        <f>SUMPRODUCT('Logistic Regression'!B$2:T$2,'Test Set'!A655:S655)+'Logistic Regression'!U$2</f>
        <v>-5.116223495013422</v>
      </c>
      <c r="X655" s="22">
        <f t="shared" si="10"/>
        <v>5.9628649989715574E-3</v>
      </c>
    </row>
    <row r="656" spans="1:24" x14ac:dyDescent="0.3">
      <c r="A656" s="19">
        <v>1</v>
      </c>
      <c r="B656" s="19">
        <v>0</v>
      </c>
      <c r="C656" s="19">
        <v>1</v>
      </c>
      <c r="D656" s="19">
        <v>0</v>
      </c>
      <c r="E656" s="19"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1</v>
      </c>
      <c r="S656" s="19">
        <v>0</v>
      </c>
      <c r="T656" s="19"/>
      <c r="U656" s="20">
        <v>0</v>
      </c>
      <c r="V656" s="21">
        <f>SUMPRODUCT('Linear Model'!$B$2:$T$2,'Test Set'!A656:S656)+'Linear Model'!$U$2</f>
        <v>0.16267565403709991</v>
      </c>
      <c r="W656" s="12">
        <f>SUMPRODUCT('Logistic Regression'!B$2:T$2,'Test Set'!A656:S656)+'Logistic Regression'!U$2</f>
        <v>-2.4017837447505554</v>
      </c>
      <c r="X656" s="22">
        <f t="shared" si="10"/>
        <v>8.3036778132836497E-2</v>
      </c>
    </row>
    <row r="657" spans="1:24" x14ac:dyDescent="0.3">
      <c r="A657" s="19">
        <v>0</v>
      </c>
      <c r="B657" s="19">
        <v>1</v>
      </c>
      <c r="C657" s="19">
        <v>1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1</v>
      </c>
      <c r="S657" s="19">
        <v>0</v>
      </c>
      <c r="T657" s="19"/>
      <c r="U657" s="20">
        <v>0</v>
      </c>
      <c r="V657" s="21">
        <f>SUMPRODUCT('Linear Model'!$B$2:$T$2,'Test Set'!A657:S657)+'Linear Model'!$U$2</f>
        <v>0.23291680651733668</v>
      </c>
      <c r="W657" s="12">
        <f>SUMPRODUCT('Logistic Regression'!B$2:T$2,'Test Set'!A657:S657)+'Logistic Regression'!U$2</f>
        <v>-2.0648936015817312</v>
      </c>
      <c r="X657" s="22">
        <f t="shared" si="10"/>
        <v>0.11255609425489449</v>
      </c>
    </row>
    <row r="658" spans="1:24" x14ac:dyDescent="0.3">
      <c r="A658" s="19">
        <v>0</v>
      </c>
      <c r="B658" s="19">
        <v>1</v>
      </c>
      <c r="C658" s="19">
        <v>1</v>
      </c>
      <c r="D658" s="19">
        <v>0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/>
      <c r="U658" s="20">
        <v>0</v>
      </c>
      <c r="V658" s="21">
        <f>SUMPRODUCT('Linear Model'!$B$2:$T$2,'Test Set'!A658:S658)+'Linear Model'!$U$2</f>
        <v>0.43925792060136953</v>
      </c>
      <c r="W658" s="12">
        <f>SUMPRODUCT('Logistic Regression'!B$2:T$2,'Test Set'!A658:S658)+'Logistic Regression'!U$2</f>
        <v>-0.63752783253394574</v>
      </c>
      <c r="X658" s="22">
        <f t="shared" si="10"/>
        <v>0.34580558982224191</v>
      </c>
    </row>
    <row r="659" spans="1:24" x14ac:dyDescent="0.3">
      <c r="A659" s="19">
        <v>0</v>
      </c>
      <c r="B659" s="19">
        <v>1</v>
      </c>
      <c r="C659" s="19">
        <v>0</v>
      </c>
      <c r="D659" s="19">
        <v>0</v>
      </c>
      <c r="E659" s="19">
        <v>0</v>
      </c>
      <c r="F659" s="19">
        <v>0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1</v>
      </c>
      <c r="R659" s="19">
        <v>0</v>
      </c>
      <c r="S659" s="19">
        <v>0</v>
      </c>
      <c r="T659" s="19"/>
      <c r="U659" s="20">
        <v>0</v>
      </c>
      <c r="V659" s="21">
        <f>SUMPRODUCT('Linear Model'!$B$2:$T$2,'Test Set'!A659:S659)+'Linear Model'!$U$2</f>
        <v>0.60234138700911455</v>
      </c>
      <c r="W659" s="12">
        <f>SUMPRODUCT('Logistic Regression'!B$2:T$2,'Test Set'!A659:S659)+'Logistic Regression'!U$2</f>
        <v>0.63594690612320637</v>
      </c>
      <c r="X659" s="22">
        <f t="shared" si="10"/>
        <v>0.65383667941929735</v>
      </c>
    </row>
    <row r="660" spans="1:24" x14ac:dyDescent="0.3">
      <c r="A660" s="19">
        <v>1</v>
      </c>
      <c r="B660" s="19">
        <v>0</v>
      </c>
      <c r="C660" s="19">
        <v>1</v>
      </c>
      <c r="D660" s="19">
        <v>0</v>
      </c>
      <c r="E660" s="19">
        <v>0</v>
      </c>
      <c r="F660" s="19">
        <v>0</v>
      </c>
      <c r="G660" s="19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1</v>
      </c>
      <c r="S660" s="19">
        <v>0</v>
      </c>
      <c r="T660" s="19"/>
      <c r="U660" s="20">
        <v>0</v>
      </c>
      <c r="V660" s="21">
        <f>SUMPRODUCT('Linear Model'!$B$2:$T$2,'Test Set'!A660:S660)+'Linear Model'!$U$2</f>
        <v>0.16267565403709991</v>
      </c>
      <c r="W660" s="12">
        <f>SUMPRODUCT('Logistic Regression'!B$2:T$2,'Test Set'!A660:S660)+'Logistic Regression'!U$2</f>
        <v>-2.4017837447505554</v>
      </c>
      <c r="X660" s="22">
        <f t="shared" si="10"/>
        <v>8.3036778132836497E-2</v>
      </c>
    </row>
    <row r="661" spans="1:24" x14ac:dyDescent="0.3">
      <c r="A661" s="19">
        <v>1</v>
      </c>
      <c r="B661" s="19">
        <v>0</v>
      </c>
      <c r="C661" s="19">
        <v>0</v>
      </c>
      <c r="D661" s="19">
        <v>1</v>
      </c>
      <c r="E661" s="19">
        <v>0</v>
      </c>
      <c r="F661" s="19">
        <v>0</v>
      </c>
      <c r="G661" s="19">
        <v>0</v>
      </c>
      <c r="H661" s="19">
        <v>0</v>
      </c>
      <c r="I661" s="19">
        <v>1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1</v>
      </c>
      <c r="R661" s="19">
        <v>0</v>
      </c>
      <c r="S661" s="19">
        <v>0</v>
      </c>
      <c r="T661" s="19"/>
      <c r="U661" s="20">
        <v>0</v>
      </c>
      <c r="V661" s="21">
        <f>SUMPRODUCT('Linear Model'!$B$2:$T$2,'Test Set'!A661:S661)+'Linear Model'!$U$2</f>
        <v>0.86167601354390766</v>
      </c>
      <c r="W661" s="12">
        <f>SUMPRODUCT('Logistic Regression'!B$2:T$2,'Test Set'!A661:S661)+'Logistic Regression'!U$2</f>
        <v>3.1224583224383684</v>
      </c>
      <c r="X661" s="22">
        <f t="shared" si="10"/>
        <v>0.95780968157317625</v>
      </c>
    </row>
    <row r="662" spans="1:24" x14ac:dyDescent="0.3">
      <c r="A662" s="19">
        <v>1</v>
      </c>
      <c r="B662" s="19">
        <v>0</v>
      </c>
      <c r="C662" s="19">
        <v>0</v>
      </c>
      <c r="D662" s="19">
        <v>1</v>
      </c>
      <c r="E662" s="19">
        <v>0</v>
      </c>
      <c r="F662" s="19">
        <v>0</v>
      </c>
      <c r="G662" s="19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/>
      <c r="U662" s="20">
        <v>0</v>
      </c>
      <c r="V662" s="21">
        <f>SUMPRODUCT('Linear Model'!$B$2:$T$2,'Test Set'!A662:S662)+'Linear Model'!$U$2</f>
        <v>0.38188404030197637</v>
      </c>
      <c r="W662" s="12">
        <f>SUMPRODUCT('Logistic Regression'!B$2:T$2,'Test Set'!A662:S662)+'Logistic Regression'!U$2</f>
        <v>-0.68601241931545909</v>
      </c>
      <c r="X662" s="22">
        <f t="shared" si="10"/>
        <v>0.33492071669854434</v>
      </c>
    </row>
    <row r="663" spans="1:24" x14ac:dyDescent="0.3">
      <c r="A663" s="19">
        <v>1</v>
      </c>
      <c r="B663" s="19">
        <v>0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/>
      <c r="U663" s="20">
        <v>0</v>
      </c>
      <c r="V663" s="21">
        <f>SUMPRODUCT('Linear Model'!$B$2:$T$2,'Test Set'!A663:S663)+'Linear Model'!$U$2</f>
        <v>0.34402609317934962</v>
      </c>
      <c r="W663" s="12">
        <f>SUMPRODUCT('Logistic Regression'!B$2:T$2,'Test Set'!A663:S663)+'Logistic Regression'!U$2</f>
        <v>-0.98184723266521545</v>
      </c>
      <c r="X663" s="22">
        <f t="shared" si="10"/>
        <v>0.27252540612866183</v>
      </c>
    </row>
    <row r="664" spans="1:24" x14ac:dyDescent="0.3">
      <c r="A664" s="19">
        <v>1</v>
      </c>
      <c r="B664" s="19">
        <v>0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/>
      <c r="U664" s="20">
        <v>0</v>
      </c>
      <c r="V664" s="21">
        <f>SUMPRODUCT('Linear Model'!$B$2:$T$2,'Test Set'!A664:S664)+'Linear Model'!$U$2</f>
        <v>0.34402609317934962</v>
      </c>
      <c r="W664" s="12">
        <f>SUMPRODUCT('Logistic Regression'!B$2:T$2,'Test Set'!A664:S664)+'Logistic Regression'!U$2</f>
        <v>-0.98184723266521545</v>
      </c>
      <c r="X664" s="22">
        <f t="shared" si="10"/>
        <v>0.27252540612866183</v>
      </c>
    </row>
    <row r="665" spans="1:24" x14ac:dyDescent="0.3">
      <c r="A665" s="19">
        <v>0</v>
      </c>
      <c r="B665" s="19">
        <v>0</v>
      </c>
      <c r="C665" s="19">
        <v>0</v>
      </c>
      <c r="D665" s="19">
        <v>0</v>
      </c>
      <c r="E665" s="19">
        <v>0</v>
      </c>
      <c r="F665" s="19">
        <v>1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19">
        <v>1</v>
      </c>
      <c r="P665" s="19">
        <v>0</v>
      </c>
      <c r="Q665" s="19">
        <v>0</v>
      </c>
      <c r="R665" s="19">
        <v>0</v>
      </c>
      <c r="S665" s="19">
        <v>0</v>
      </c>
      <c r="T665" s="19"/>
      <c r="U665" s="20">
        <v>0</v>
      </c>
      <c r="V665" s="21">
        <f>SUMPRODUCT('Linear Model'!$B$2:$T$2,'Test Set'!A665:S665)+'Linear Model'!$U$2</f>
        <v>-4.8786263773260619E-2</v>
      </c>
      <c r="W665" s="12">
        <f>SUMPRODUCT('Logistic Regression'!B$2:T$2,'Test Set'!A665:S665)+'Logistic Regression'!U$2</f>
        <v>-4.6213866584711525</v>
      </c>
      <c r="X665" s="22">
        <f t="shared" si="10"/>
        <v>9.7432775643823289E-3</v>
      </c>
    </row>
    <row r="666" spans="1:24" x14ac:dyDescent="0.3">
      <c r="A666" s="19">
        <v>0</v>
      </c>
      <c r="B666" s="19">
        <v>0</v>
      </c>
      <c r="C666" s="19">
        <v>1</v>
      </c>
      <c r="D666" s="19">
        <v>0</v>
      </c>
      <c r="E666" s="19">
        <v>0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1</v>
      </c>
      <c r="R666" s="19">
        <v>0</v>
      </c>
      <c r="S666" s="19">
        <v>0</v>
      </c>
      <c r="T666" s="19"/>
      <c r="U666" s="20">
        <v>0</v>
      </c>
      <c r="V666" s="21">
        <f>SUMPRODUCT('Linear Model'!$B$2:$T$2,'Test Set'!A666:S666)+'Linear Model'!$U$2</f>
        <v>0.58756972770817451</v>
      </c>
      <c r="W666" s="12">
        <f>SUMPRODUCT('Logistic Regression'!B$2:T$2,'Test Set'!A666:S666)+'Logistic Regression'!U$2</f>
        <v>0.80875211342154363</v>
      </c>
      <c r="X666" s="22">
        <f t="shared" si="10"/>
        <v>0.69184352350687017</v>
      </c>
    </row>
    <row r="667" spans="1:24" x14ac:dyDescent="0.3">
      <c r="A667" s="19">
        <v>1</v>
      </c>
      <c r="B667" s="19">
        <v>0</v>
      </c>
      <c r="C667" s="19">
        <v>0</v>
      </c>
      <c r="D667" s="19">
        <v>0</v>
      </c>
      <c r="E667" s="19">
        <v>0</v>
      </c>
      <c r="F667" s="19">
        <v>0</v>
      </c>
      <c r="G667" s="19">
        <v>1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/>
      <c r="U667" s="20">
        <v>0</v>
      </c>
      <c r="V667" s="21">
        <f>SUMPRODUCT('Linear Model'!$B$2:$T$2,'Test Set'!A667:S667)+'Linear Model'!$U$2</f>
        <v>0.10763856939991845</v>
      </c>
      <c r="W667" s="12">
        <f>SUMPRODUCT('Logistic Regression'!B$2:T$2,'Test Set'!A667:S667)+'Logistic Regression'!U$2</f>
        <v>-2.8736898815592684</v>
      </c>
      <c r="X667" s="22">
        <f t="shared" si="10"/>
        <v>5.3469596902769527E-2</v>
      </c>
    </row>
    <row r="668" spans="1:24" x14ac:dyDescent="0.3">
      <c r="A668" s="19">
        <v>1</v>
      </c>
      <c r="B668" s="19">
        <v>0</v>
      </c>
      <c r="C668" s="19">
        <v>1</v>
      </c>
      <c r="D668" s="19">
        <v>0</v>
      </c>
      <c r="E668" s="19">
        <v>0</v>
      </c>
      <c r="F668" s="19">
        <v>0</v>
      </c>
      <c r="G668" s="19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1</v>
      </c>
      <c r="S668" s="19">
        <v>0</v>
      </c>
      <c r="T668" s="19"/>
      <c r="U668" s="20">
        <v>0</v>
      </c>
      <c r="V668" s="21">
        <f>SUMPRODUCT('Linear Model'!$B$2:$T$2,'Test Set'!A668:S668)+'Linear Model'!$U$2</f>
        <v>0.16267565403709991</v>
      </c>
      <c r="W668" s="12">
        <f>SUMPRODUCT('Logistic Regression'!B$2:T$2,'Test Set'!A668:S668)+'Logistic Regression'!U$2</f>
        <v>-2.4017837447505554</v>
      </c>
      <c r="X668" s="22">
        <f t="shared" si="10"/>
        <v>8.3036778132836497E-2</v>
      </c>
    </row>
    <row r="669" spans="1:24" x14ac:dyDescent="0.3">
      <c r="A669" s="19">
        <v>1</v>
      </c>
      <c r="B669" s="19">
        <v>0</v>
      </c>
      <c r="C669" s="19">
        <v>0</v>
      </c>
      <c r="D669" s="19">
        <v>0</v>
      </c>
      <c r="E669" s="19">
        <v>0</v>
      </c>
      <c r="F669" s="19">
        <v>0</v>
      </c>
      <c r="G669" s="19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1</v>
      </c>
      <c r="S669" s="19">
        <v>0</v>
      </c>
      <c r="T669" s="19"/>
      <c r="U669" s="20">
        <v>0</v>
      </c>
      <c r="V669" s="21">
        <f>SUMPRODUCT('Linear Model'!$B$2:$T$2,'Test Set'!A669:S669)+'Linear Model'!$U$2</f>
        <v>0.13768497909531677</v>
      </c>
      <c r="W669" s="12">
        <f>SUMPRODUCT('Logistic Regression'!B$2:T$2,'Test Set'!A669:S669)+'Logistic Regression'!U$2</f>
        <v>-2.4092130017130011</v>
      </c>
      <c r="X669" s="22">
        <f t="shared" si="10"/>
        <v>8.2472851573150041E-2</v>
      </c>
    </row>
    <row r="670" spans="1:24" x14ac:dyDescent="0.3">
      <c r="A670" s="19">
        <v>0</v>
      </c>
      <c r="B670" s="19">
        <v>1</v>
      </c>
      <c r="C670" s="19">
        <v>0</v>
      </c>
      <c r="D670" s="19">
        <v>0</v>
      </c>
      <c r="E670" s="19">
        <v>0</v>
      </c>
      <c r="F670" s="19">
        <v>0</v>
      </c>
      <c r="G670" s="19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1</v>
      </c>
      <c r="N670" s="19">
        <v>0</v>
      </c>
      <c r="O670" s="19">
        <v>1</v>
      </c>
      <c r="P670" s="19">
        <v>0</v>
      </c>
      <c r="Q670" s="19">
        <v>0</v>
      </c>
      <c r="R670" s="19">
        <v>0</v>
      </c>
      <c r="S670" s="19">
        <v>0</v>
      </c>
      <c r="T670" s="19"/>
      <c r="U670" s="20">
        <v>0</v>
      </c>
      <c r="V670" s="21">
        <f>SUMPRODUCT('Linear Model'!$B$2:$T$2,'Test Set'!A670:S670)+'Linear Model'!$U$2</f>
        <v>0.4087390321923382</v>
      </c>
      <c r="W670" s="12">
        <f>SUMPRODUCT('Logistic Regression'!B$2:T$2,'Test Set'!A670:S670)+'Logistic Regression'!U$2</f>
        <v>-0.60176344528270209</v>
      </c>
      <c r="X670" s="22">
        <f t="shared" si="10"/>
        <v>0.3539403489910406</v>
      </c>
    </row>
    <row r="671" spans="1:24" x14ac:dyDescent="0.3">
      <c r="A671" s="19">
        <v>0</v>
      </c>
      <c r="B671" s="19">
        <v>1</v>
      </c>
      <c r="C671" s="19">
        <v>1</v>
      </c>
      <c r="D671" s="19">
        <v>0</v>
      </c>
      <c r="E671" s="19">
        <v>0</v>
      </c>
      <c r="F671" s="19">
        <v>0</v>
      </c>
      <c r="G671" s="19">
        <v>1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1</v>
      </c>
      <c r="S671" s="19">
        <v>0</v>
      </c>
      <c r="T671" s="19"/>
      <c r="U671" s="20">
        <v>0</v>
      </c>
      <c r="V671" s="21">
        <f>SUMPRODUCT('Linear Model'!$B$2:$T$2,'Test Set'!A671:S671)+'Linear Model'!$U$2</f>
        <v>-3.4707172620944693E-3</v>
      </c>
      <c r="W671" s="12">
        <f>SUMPRODUCT('Logistic Regression'!B$2:T$2,'Test Set'!A671:S671)+'Logistic Regression'!U$2</f>
        <v>-3.9567362504757839</v>
      </c>
      <c r="X671" s="22">
        <f t="shared" si="10"/>
        <v>1.8766515426590552E-2</v>
      </c>
    </row>
    <row r="672" spans="1:24" x14ac:dyDescent="0.3">
      <c r="A672" s="19">
        <v>1</v>
      </c>
      <c r="B672" s="19">
        <v>0</v>
      </c>
      <c r="C672" s="19">
        <v>1</v>
      </c>
      <c r="D672" s="19">
        <v>0</v>
      </c>
      <c r="E672" s="19">
        <v>0</v>
      </c>
      <c r="F672" s="19">
        <v>1</v>
      </c>
      <c r="G672" s="19">
        <v>1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/>
      <c r="U672" s="20">
        <v>0</v>
      </c>
      <c r="V672" s="21">
        <f>SUMPRODUCT('Linear Model'!$B$2:$T$2,'Test Set'!A672:S672)+'Linear Model'!$U$2</f>
        <v>-0.13326558704956937</v>
      </c>
      <c r="W672" s="12">
        <f>SUMPRODUCT('Logistic Regression'!B$2:T$2,'Test Set'!A672:S672)+'Logistic Regression'!U$2</f>
        <v>-5.6188738260599234</v>
      </c>
      <c r="X672" s="22">
        <f t="shared" si="10"/>
        <v>3.6156053457962549E-3</v>
      </c>
    </row>
    <row r="673" spans="1:24" x14ac:dyDescent="0.3">
      <c r="A673" s="19">
        <v>1</v>
      </c>
      <c r="B673" s="19">
        <v>0</v>
      </c>
      <c r="C673" s="19">
        <v>1</v>
      </c>
      <c r="D673" s="19">
        <v>0</v>
      </c>
      <c r="E673" s="19">
        <v>0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1</v>
      </c>
      <c r="S673" s="19">
        <v>0</v>
      </c>
      <c r="T673" s="19"/>
      <c r="U673" s="20">
        <v>0</v>
      </c>
      <c r="V673" s="21">
        <f>SUMPRODUCT('Linear Model'!$B$2:$T$2,'Test Set'!A673:S673)+'Linear Model'!$U$2</f>
        <v>0.16267565403709991</v>
      </c>
      <c r="W673" s="12">
        <f>SUMPRODUCT('Logistic Regression'!B$2:T$2,'Test Set'!A673:S673)+'Logistic Regression'!U$2</f>
        <v>-2.4017837447505554</v>
      </c>
      <c r="X673" s="22">
        <f t="shared" si="10"/>
        <v>8.3036778132836497E-2</v>
      </c>
    </row>
    <row r="674" spans="1:24" x14ac:dyDescent="0.3">
      <c r="A674" s="19">
        <v>0</v>
      </c>
      <c r="B674" s="19">
        <v>0</v>
      </c>
      <c r="C674" s="19">
        <v>1</v>
      </c>
      <c r="D674" s="19">
        <v>0</v>
      </c>
      <c r="E674" s="19">
        <v>0</v>
      </c>
      <c r="F674" s="19">
        <v>1</v>
      </c>
      <c r="G674" s="19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/>
      <c r="U674" s="20">
        <v>0</v>
      </c>
      <c r="V674" s="21">
        <f>SUMPRODUCT('Linear Model'!$B$2:$T$2,'Test Set'!A674:S674)+'Linear Model'!$U$2</f>
        <v>0.13360075496737533</v>
      </c>
      <c r="W674" s="12">
        <f>SUMPRODUCT('Logistic Regression'!B$2:T$2,'Test Set'!A674:S674)+'Logistic Regression'!U$2</f>
        <v>-3.2247650836611554</v>
      </c>
      <c r="X674" s="22">
        <f t="shared" si="10"/>
        <v>3.8244331451640252E-2</v>
      </c>
    </row>
    <row r="675" spans="1:24" x14ac:dyDescent="0.3">
      <c r="A675" s="19">
        <v>1</v>
      </c>
      <c r="B675" s="19">
        <v>0</v>
      </c>
      <c r="C675" s="19">
        <v>1</v>
      </c>
      <c r="D675" s="19">
        <v>0</v>
      </c>
      <c r="E675" s="19">
        <v>0</v>
      </c>
      <c r="F675" s="19">
        <v>1</v>
      </c>
      <c r="G675" s="19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1</v>
      </c>
      <c r="P675" s="19">
        <v>0</v>
      </c>
      <c r="Q675" s="19">
        <v>0</v>
      </c>
      <c r="R675" s="19">
        <v>0</v>
      </c>
      <c r="S675" s="19">
        <v>0</v>
      </c>
      <c r="T675" s="19"/>
      <c r="U675" s="20">
        <v>0</v>
      </c>
      <c r="V675" s="21">
        <f>SUMPRODUCT('Linear Model'!$B$2:$T$2,'Test Set'!A675:S675)+'Linear Model'!$U$2</f>
        <v>-5.4274407068991004E-2</v>
      </c>
      <c r="W675" s="12">
        <f>SUMPRODUCT('Logistic Regression'!B$2:T$2,'Test Set'!A675:S675)+'Logistic Regression'!U$2</f>
        <v>-5.116223495013422</v>
      </c>
      <c r="X675" s="22">
        <f t="shared" si="10"/>
        <v>5.9628649989715574E-3</v>
      </c>
    </row>
    <row r="676" spans="1:24" x14ac:dyDescent="0.3">
      <c r="A676" s="19">
        <v>0</v>
      </c>
      <c r="B676" s="19">
        <v>1</v>
      </c>
      <c r="C676" s="19">
        <v>1</v>
      </c>
      <c r="D676" s="19">
        <v>0</v>
      </c>
      <c r="E676" s="19">
        <v>0</v>
      </c>
      <c r="F676" s="19">
        <v>0</v>
      </c>
      <c r="G676" s="19">
        <v>1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/>
      <c r="U676" s="20">
        <v>0</v>
      </c>
      <c r="V676" s="21">
        <f>SUMPRODUCT('Linear Model'!$B$2:$T$2,'Test Set'!A676:S676)+'Linear Model'!$U$2</f>
        <v>0.20287039682193839</v>
      </c>
      <c r="W676" s="12">
        <f>SUMPRODUCT('Logistic Regression'!B$2:T$2,'Test Set'!A676:S676)+'Logistic Regression'!U$2</f>
        <v>-2.5293704814279985</v>
      </c>
      <c r="X676" s="22">
        <f t="shared" si="10"/>
        <v>7.3824678133743604E-2</v>
      </c>
    </row>
    <row r="677" spans="1:24" x14ac:dyDescent="0.3">
      <c r="A677" s="19">
        <v>0</v>
      </c>
      <c r="B677" s="19">
        <v>0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1</v>
      </c>
      <c r="S677" s="19">
        <v>0</v>
      </c>
      <c r="T677" s="19"/>
      <c r="U677" s="20">
        <v>0</v>
      </c>
      <c r="V677" s="21">
        <f>SUMPRODUCT('Linear Model'!$B$2:$T$2,'Test Set'!A677:S677)+'Linear Model'!$U$2</f>
        <v>0.16816379733283029</v>
      </c>
      <c r="W677" s="12">
        <f>SUMPRODUCT('Logistic Regression'!B$2:T$2,'Test Set'!A677:S677)+'Logistic Regression'!U$2</f>
        <v>-1.9069469082082853</v>
      </c>
      <c r="X677" s="22">
        <f t="shared" si="10"/>
        <v>0.12932423981584604</v>
      </c>
    </row>
    <row r="678" spans="1:24" x14ac:dyDescent="0.3">
      <c r="A678" s="19">
        <v>0</v>
      </c>
      <c r="B678" s="19">
        <v>1</v>
      </c>
      <c r="C678" s="19">
        <v>0</v>
      </c>
      <c r="D678" s="19">
        <v>0</v>
      </c>
      <c r="E678" s="19">
        <v>0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/>
      <c r="U678" s="20">
        <v>0</v>
      </c>
      <c r="V678" s="21">
        <f>SUMPRODUCT('Linear Model'!$B$2:$T$2,'Test Set'!A678:S678)+'Linear Model'!$U$2</f>
        <v>0.41426724565958639</v>
      </c>
      <c r="W678" s="12">
        <f>SUMPRODUCT('Logistic Regression'!B$2:T$2,'Test Set'!A678:S678)+'Logistic Regression'!U$2</f>
        <v>-0.64495708949639141</v>
      </c>
      <c r="X678" s="22">
        <f t="shared" si="10"/>
        <v>0.34412684378079611</v>
      </c>
    </row>
    <row r="679" spans="1:24" x14ac:dyDescent="0.3">
      <c r="A679" s="19">
        <v>0</v>
      </c>
      <c r="B679" s="19">
        <v>1</v>
      </c>
      <c r="C679" s="19">
        <v>0</v>
      </c>
      <c r="D679" s="19">
        <v>1</v>
      </c>
      <c r="E679" s="19">
        <v>0</v>
      </c>
      <c r="F679" s="19">
        <v>0</v>
      </c>
      <c r="G679" s="19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1</v>
      </c>
      <c r="R679" s="19">
        <v>0</v>
      </c>
      <c r="S679" s="19">
        <v>0</v>
      </c>
      <c r="T679" s="19"/>
      <c r="U679" s="20">
        <v>0</v>
      </c>
      <c r="V679" s="21">
        <f>SUMPRODUCT('Linear Model'!$B$2:$T$2,'Test Set'!A679:S679)+'Linear Model'!$U$2</f>
        <v>0.64019933413174135</v>
      </c>
      <c r="W679" s="12">
        <f>SUMPRODUCT('Logistic Regression'!B$2:T$2,'Test Set'!A679:S679)+'Logistic Regression'!U$2</f>
        <v>0.93178171947296295</v>
      </c>
      <c r="X679" s="22">
        <f t="shared" si="10"/>
        <v>0.71743661789998703</v>
      </c>
    </row>
    <row r="680" spans="1:24" x14ac:dyDescent="0.3">
      <c r="A680" s="19">
        <v>1</v>
      </c>
      <c r="B680" s="19">
        <v>0</v>
      </c>
      <c r="C680" s="19">
        <v>1</v>
      </c>
      <c r="D680" s="19">
        <v>0</v>
      </c>
      <c r="E680" s="19">
        <v>0</v>
      </c>
      <c r="F680" s="19">
        <v>0</v>
      </c>
      <c r="G680" s="19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/>
      <c r="U680" s="20">
        <v>0</v>
      </c>
      <c r="V680" s="21">
        <f>SUMPRODUCT('Linear Model'!$B$2:$T$2,'Test Set'!A680:S680)+'Linear Model'!$U$2</f>
        <v>0.36901676812113277</v>
      </c>
      <c r="W680" s="12">
        <f>SUMPRODUCT('Logistic Regression'!B$2:T$2,'Test Set'!A680:S680)+'Logistic Regression'!U$2</f>
        <v>-0.97441797570276978</v>
      </c>
      <c r="X680" s="22">
        <f t="shared" si="10"/>
        <v>0.27400078231586483</v>
      </c>
    </row>
    <row r="681" spans="1:24" x14ac:dyDescent="0.3">
      <c r="A681" s="19">
        <v>1</v>
      </c>
      <c r="B681" s="19">
        <v>0</v>
      </c>
      <c r="C681" s="19">
        <v>1</v>
      </c>
      <c r="D681" s="19">
        <v>0</v>
      </c>
      <c r="E681" s="19">
        <v>0</v>
      </c>
      <c r="F681" s="19">
        <v>1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/>
      <c r="U681" s="20">
        <v>0</v>
      </c>
      <c r="V681" s="21">
        <f>SUMPRODUCT('Linear Model'!$B$2:$T$2,'Test Set'!A681:S681)+'Linear Model'!$U$2</f>
        <v>0.10312193672986181</v>
      </c>
      <c r="W681" s="12">
        <f>SUMPRODUCT('Logistic Regression'!B$2:T$2,'Test Set'!A681:S681)+'Logistic Regression'!U$2</f>
        <v>-3.7270311771658711</v>
      </c>
      <c r="X681" s="22">
        <f t="shared" si="10"/>
        <v>2.3498695501661893E-2</v>
      </c>
    </row>
    <row r="682" spans="1:24" x14ac:dyDescent="0.3">
      <c r="A682" s="19">
        <v>0</v>
      </c>
      <c r="B682" s="19">
        <v>0</v>
      </c>
      <c r="C682" s="19">
        <v>1</v>
      </c>
      <c r="D682" s="19">
        <v>0</v>
      </c>
      <c r="E682" s="19">
        <v>0</v>
      </c>
      <c r="F682" s="19">
        <v>0</v>
      </c>
      <c r="G682" s="19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1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1</v>
      </c>
      <c r="S682" s="19">
        <v>0</v>
      </c>
      <c r="T682" s="19"/>
      <c r="U682" s="20">
        <v>0</v>
      </c>
      <c r="V682" s="21">
        <f>SUMPRODUCT('Linear Model'!$B$2:$T$2,'Test Set'!A682:S682)+'Linear Model'!$U$2</f>
        <v>0.42630712031188067</v>
      </c>
      <c r="W682" s="12">
        <f>SUMPRODUCT('Logistic Regression'!B$2:T$2,'Test Set'!A682:S682)+'Logistic Regression'!U$2</f>
        <v>1.174622464650249E-2</v>
      </c>
      <c r="X682" s="22">
        <f t="shared" si="10"/>
        <v>0.50293652239810871</v>
      </c>
    </row>
    <row r="683" spans="1:24" x14ac:dyDescent="0.3">
      <c r="A683" s="19">
        <v>1</v>
      </c>
      <c r="B683" s="19">
        <v>0</v>
      </c>
      <c r="C683" s="19">
        <v>1</v>
      </c>
      <c r="D683" s="19">
        <v>0</v>
      </c>
      <c r="E683" s="19">
        <v>0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/>
      <c r="U683" s="20">
        <v>0</v>
      </c>
      <c r="V683" s="21">
        <f>SUMPRODUCT('Linear Model'!$B$2:$T$2,'Test Set'!A683:S683)+'Linear Model'!$U$2</f>
        <v>0.36901676812113277</v>
      </c>
      <c r="W683" s="12">
        <f>SUMPRODUCT('Logistic Regression'!B$2:T$2,'Test Set'!A683:S683)+'Logistic Regression'!U$2</f>
        <v>-0.97441797570276978</v>
      </c>
      <c r="X683" s="22">
        <f t="shared" si="10"/>
        <v>0.27400078231586483</v>
      </c>
    </row>
    <row r="684" spans="1:24" x14ac:dyDescent="0.3">
      <c r="A684" s="19">
        <v>0</v>
      </c>
      <c r="B684" s="19">
        <v>1</v>
      </c>
      <c r="C684" s="19">
        <v>0</v>
      </c>
      <c r="D684" s="19">
        <v>1</v>
      </c>
      <c r="E684" s="19">
        <v>0</v>
      </c>
      <c r="F684" s="19">
        <v>0</v>
      </c>
      <c r="G684" s="19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1</v>
      </c>
      <c r="P684" s="19">
        <v>0</v>
      </c>
      <c r="Q684" s="19">
        <v>0</v>
      </c>
      <c r="R684" s="19">
        <v>0</v>
      </c>
      <c r="S684" s="19">
        <v>0</v>
      </c>
      <c r="T684" s="19"/>
      <c r="U684" s="20">
        <v>0</v>
      </c>
      <c r="V684" s="21">
        <f>SUMPRODUCT('Linear Model'!$B$2:$T$2,'Test Set'!A684:S684)+'Linear Model'!$U$2</f>
        <v>0.29472884898336033</v>
      </c>
      <c r="W684" s="12">
        <f>SUMPRODUCT('Logistic Regression'!B$2:T$2,'Test Set'!A684:S684)+'Logistic Regression'!U$2</f>
        <v>-1.7383145939941862</v>
      </c>
      <c r="X684" s="22">
        <f t="shared" si="10"/>
        <v>0.14952713896683106</v>
      </c>
    </row>
    <row r="685" spans="1:24" x14ac:dyDescent="0.3">
      <c r="A685" s="19">
        <v>1</v>
      </c>
      <c r="B685" s="19">
        <v>0</v>
      </c>
      <c r="C685" s="19">
        <v>1</v>
      </c>
      <c r="D685" s="19">
        <v>0</v>
      </c>
      <c r="E685" s="19">
        <v>0</v>
      </c>
      <c r="F685" s="19">
        <v>1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1</v>
      </c>
      <c r="T685" s="19"/>
      <c r="U685" s="20">
        <v>0</v>
      </c>
      <c r="V685" s="21">
        <f>SUMPRODUCT('Linear Model'!$B$2:$T$2,'Test Set'!A685:S685)+'Linear Model'!$U$2</f>
        <v>0.34037535064601121</v>
      </c>
      <c r="W685" s="12">
        <f>SUMPRODUCT('Logistic Regression'!B$2:T$2,'Test Set'!A685:S685)+'Logistic Regression'!U$2</f>
        <v>-1.6631208399981248</v>
      </c>
      <c r="X685" s="22">
        <f t="shared" si="10"/>
        <v>0.15934350601313857</v>
      </c>
    </row>
    <row r="686" spans="1:24" x14ac:dyDescent="0.3">
      <c r="A686" s="19">
        <v>1</v>
      </c>
      <c r="B686" s="19">
        <v>0</v>
      </c>
      <c r="C686" s="19">
        <v>0</v>
      </c>
      <c r="D686" s="19">
        <v>1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1</v>
      </c>
      <c r="N686" s="19">
        <v>0</v>
      </c>
      <c r="O686" s="19">
        <v>1</v>
      </c>
      <c r="P686" s="19">
        <v>0</v>
      </c>
      <c r="Q686" s="19">
        <v>1</v>
      </c>
      <c r="R686" s="19">
        <v>0</v>
      </c>
      <c r="S686" s="19">
        <v>0</v>
      </c>
      <c r="T686" s="19"/>
      <c r="U686" s="20">
        <v>0</v>
      </c>
      <c r="V686" s="21">
        <f>SUMPRODUCT('Linear Model'!$B$2:$T$2,'Test Set'!A686:S686)+'Linear Model'!$U$2</f>
        <v>0.56442996818425639</v>
      </c>
      <c r="W686" s="12">
        <f>SUMPRODUCT('Logistic Regression'!B$2:T$2,'Test Set'!A686:S686)+'Logistic Regression'!U$2</f>
        <v>0.63808522051782801</v>
      </c>
      <c r="X686" s="22">
        <f t="shared" si="10"/>
        <v>0.65432049392409986</v>
      </c>
    </row>
    <row r="687" spans="1:24" x14ac:dyDescent="0.3">
      <c r="A687" s="19">
        <v>0</v>
      </c>
      <c r="B687" s="19">
        <v>0</v>
      </c>
      <c r="C687" s="19">
        <v>0</v>
      </c>
      <c r="D687" s="19">
        <v>0</v>
      </c>
      <c r="E687" s="19">
        <v>0</v>
      </c>
      <c r="F687" s="19">
        <v>0</v>
      </c>
      <c r="G687" s="19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/>
      <c r="U687" s="20">
        <v>0</v>
      </c>
      <c r="V687" s="21">
        <f>SUMPRODUCT('Linear Model'!$B$2:$T$2,'Test Set'!A687:S687)+'Linear Model'!$U$2</f>
        <v>0.37450491141686315</v>
      </c>
      <c r="W687" s="12">
        <f>SUMPRODUCT('Logistic Regression'!B$2:T$2,'Test Set'!A687:S687)+'Logistic Regression'!U$2</f>
        <v>-0.47958113916049988</v>
      </c>
      <c r="X687" s="22">
        <f t="shared" si="10"/>
        <v>0.38235103799547093</v>
      </c>
    </row>
    <row r="688" spans="1:24" x14ac:dyDescent="0.3">
      <c r="A688" s="19">
        <v>0</v>
      </c>
      <c r="B688" s="19">
        <v>1</v>
      </c>
      <c r="C688" s="19">
        <v>0</v>
      </c>
      <c r="D688" s="19">
        <v>0</v>
      </c>
      <c r="E688" s="19">
        <v>0</v>
      </c>
      <c r="F688" s="19">
        <v>1</v>
      </c>
      <c r="G688" s="19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/>
      <c r="U688" s="20">
        <v>0</v>
      </c>
      <c r="V688" s="21">
        <f>SUMPRODUCT('Linear Model'!$B$2:$T$2,'Test Set'!A688:S688)+'Linear Model'!$U$2</f>
        <v>0.14837241426831543</v>
      </c>
      <c r="W688" s="12">
        <f>SUMPRODUCT('Logistic Regression'!B$2:T$2,'Test Set'!A688:S688)+'Logistic Regression'!U$2</f>
        <v>-3.3975702909594925</v>
      </c>
      <c r="X688" s="22">
        <f t="shared" si="10"/>
        <v>3.2371485453175891E-2</v>
      </c>
    </row>
    <row r="689" spans="1:24" x14ac:dyDescent="0.3">
      <c r="A689" s="19">
        <v>0</v>
      </c>
      <c r="B689" s="19">
        <v>1</v>
      </c>
      <c r="C689" s="19">
        <v>1</v>
      </c>
      <c r="D689" s="19">
        <v>0</v>
      </c>
      <c r="E689" s="19">
        <v>0</v>
      </c>
      <c r="F689" s="19">
        <v>1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1</v>
      </c>
      <c r="S689" s="19">
        <v>0</v>
      </c>
      <c r="T689" s="19"/>
      <c r="U689" s="20">
        <v>0</v>
      </c>
      <c r="V689" s="21">
        <f>SUMPRODUCT('Linear Model'!$B$2:$T$2,'Test Set'!A689:S689)+'Linear Model'!$U$2</f>
        <v>-3.2978024873934308E-2</v>
      </c>
      <c r="W689" s="12">
        <f>SUMPRODUCT('Logistic Regression'!B$2:T$2,'Test Set'!A689:S689)+'Logistic Regression'!U$2</f>
        <v>-4.8175068030448323</v>
      </c>
      <c r="X689" s="22">
        <f t="shared" si="10"/>
        <v>8.0220506046444814E-3</v>
      </c>
    </row>
    <row r="690" spans="1:24" x14ac:dyDescent="0.3">
      <c r="A690" s="19">
        <v>0</v>
      </c>
      <c r="B690" s="19">
        <v>0</v>
      </c>
      <c r="C690" s="19">
        <v>1</v>
      </c>
      <c r="D690" s="19">
        <v>0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/>
      <c r="U690" s="20">
        <v>0</v>
      </c>
      <c r="V690" s="21">
        <f>SUMPRODUCT('Linear Model'!$B$2:$T$2,'Test Set'!A690:S690)+'Linear Model'!$U$2</f>
        <v>0.39949558635864629</v>
      </c>
      <c r="W690" s="12">
        <f>SUMPRODUCT('Logistic Regression'!B$2:T$2,'Test Set'!A690:S690)+'Logistic Regression'!U$2</f>
        <v>-0.47215188219805421</v>
      </c>
      <c r="X690" s="22">
        <f t="shared" si="10"/>
        <v>0.38410704857761513</v>
      </c>
    </row>
    <row r="691" spans="1:24" x14ac:dyDescent="0.3">
      <c r="A691" s="19">
        <v>0</v>
      </c>
      <c r="B691" s="19">
        <v>0</v>
      </c>
      <c r="C691" s="19">
        <v>0</v>
      </c>
      <c r="D691" s="19">
        <v>1</v>
      </c>
      <c r="E691" s="19">
        <v>0</v>
      </c>
      <c r="F691" s="19">
        <v>1</v>
      </c>
      <c r="G691" s="19">
        <v>1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/>
      <c r="U691" s="20">
        <v>0</v>
      </c>
      <c r="V691" s="21">
        <f>SUMPRODUCT('Linear Model'!$B$2:$T$2,'Test Set'!A691:S691)+'Linear Model'!$U$2</f>
        <v>-8.9919496631212181E-2</v>
      </c>
      <c r="W691" s="12">
        <f>SUMPRODUCT('Logistic Regression'!B$2:T$2,'Test Set'!A691:S691)+'Logistic Regression'!U$2</f>
        <v>-4.8282021761678973</v>
      </c>
      <c r="X691" s="22">
        <f t="shared" si="10"/>
        <v>7.9373863635266353E-3</v>
      </c>
    </row>
    <row r="692" spans="1:24" x14ac:dyDescent="0.3">
      <c r="A692" s="19">
        <v>0</v>
      </c>
      <c r="B692" s="19">
        <v>0</v>
      </c>
      <c r="C692" s="19">
        <v>0</v>
      </c>
      <c r="D692" s="19">
        <v>0</v>
      </c>
      <c r="E692" s="19">
        <v>0</v>
      </c>
      <c r="F692" s="19">
        <v>0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/>
      <c r="U692" s="20">
        <v>0</v>
      </c>
      <c r="V692" s="21">
        <f>SUMPRODUCT('Linear Model'!$B$2:$T$2,'Test Set'!A692:S692)+'Linear Model'!$U$2</f>
        <v>0.37450491141686315</v>
      </c>
      <c r="W692" s="12">
        <f>SUMPRODUCT('Logistic Regression'!B$2:T$2,'Test Set'!A692:S692)+'Logistic Regression'!U$2</f>
        <v>-0.47958113916049988</v>
      </c>
      <c r="X692" s="22">
        <f t="shared" si="10"/>
        <v>0.38235103799547093</v>
      </c>
    </row>
    <row r="693" spans="1:24" x14ac:dyDescent="0.3">
      <c r="A693" s="19">
        <v>1</v>
      </c>
      <c r="B693" s="19">
        <v>0</v>
      </c>
      <c r="C693" s="19">
        <v>1</v>
      </c>
      <c r="D693" s="19">
        <v>0</v>
      </c>
      <c r="E693" s="19">
        <v>0</v>
      </c>
      <c r="F693" s="19">
        <v>0</v>
      </c>
      <c r="G693" s="19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1</v>
      </c>
      <c r="O693" s="19">
        <v>1</v>
      </c>
      <c r="P693" s="19">
        <v>0</v>
      </c>
      <c r="Q693" s="19">
        <v>0</v>
      </c>
      <c r="R693" s="19">
        <v>0</v>
      </c>
      <c r="S693" s="19">
        <v>0</v>
      </c>
      <c r="T693" s="19"/>
      <c r="U693" s="20">
        <v>0</v>
      </c>
      <c r="V693" s="21">
        <f>SUMPRODUCT('Linear Model'!$B$2:$T$2,'Test Set'!A693:S693)+'Linear Model'!$U$2</f>
        <v>0.37770413374086453</v>
      </c>
      <c r="W693" s="12">
        <f>SUMPRODUCT('Logistic Regression'!B$2:T$2,'Test Set'!A693:S693)+'Logistic Regression'!U$2</f>
        <v>-0.91650752783319289</v>
      </c>
      <c r="X693" s="22">
        <f t="shared" si="10"/>
        <v>0.28567004369650539</v>
      </c>
    </row>
    <row r="694" spans="1:24" x14ac:dyDescent="0.3">
      <c r="A694" s="19">
        <v>1</v>
      </c>
      <c r="B694" s="19">
        <v>0</v>
      </c>
      <c r="C694" s="19">
        <v>1</v>
      </c>
      <c r="D694" s="19">
        <v>0</v>
      </c>
      <c r="E694" s="19">
        <v>0</v>
      </c>
      <c r="F694" s="19">
        <v>0</v>
      </c>
      <c r="G694" s="19">
        <v>1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1</v>
      </c>
      <c r="R694" s="19">
        <v>0</v>
      </c>
      <c r="S694" s="19">
        <v>0</v>
      </c>
      <c r="T694" s="19"/>
      <c r="U694" s="20">
        <v>0</v>
      </c>
      <c r="V694" s="21">
        <f>SUMPRODUCT('Linear Model'!$B$2:$T$2,'Test Set'!A694:S694)+'Linear Model'!$U$2</f>
        <v>0.3207033856912298</v>
      </c>
      <c r="W694" s="12">
        <f>SUMPRODUCT('Logistic Regression'!B$2:T$2,'Test Set'!A694:S694)+'Logistic Regression'!U$2</f>
        <v>-1.5853566289772247</v>
      </c>
      <c r="X694" s="22">
        <f t="shared" si="10"/>
        <v>0.17003818997557493</v>
      </c>
    </row>
    <row r="695" spans="1:24" x14ac:dyDescent="0.3">
      <c r="A695" s="19">
        <v>0</v>
      </c>
      <c r="B695" s="19">
        <v>0</v>
      </c>
      <c r="C695" s="19">
        <v>1</v>
      </c>
      <c r="D695" s="19">
        <v>0</v>
      </c>
      <c r="E695" s="19">
        <v>0</v>
      </c>
      <c r="F695" s="19">
        <v>0</v>
      </c>
      <c r="G695" s="19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1</v>
      </c>
      <c r="P695" s="19">
        <v>0</v>
      </c>
      <c r="Q695" s="19">
        <v>0</v>
      </c>
      <c r="R695" s="19">
        <v>1</v>
      </c>
      <c r="S695" s="19">
        <v>0</v>
      </c>
      <c r="T695" s="19"/>
      <c r="U695" s="20">
        <v>0</v>
      </c>
      <c r="V695" s="21">
        <f>SUMPRODUCT('Linear Model'!$B$2:$T$2,'Test Set'!A695:S695)+'Linear Model'!$U$2</f>
        <v>3.5758128475760653E-2</v>
      </c>
      <c r="W695" s="12">
        <f>SUMPRODUCT('Logistic Regression'!B$2:T$2,'Test Set'!A695:S695)+'Logistic Regression'!U$2</f>
        <v>-3.2887099690933912</v>
      </c>
      <c r="X695" s="22">
        <f t="shared" si="10"/>
        <v>3.5960541113290202E-2</v>
      </c>
    </row>
    <row r="696" spans="1:24" x14ac:dyDescent="0.3">
      <c r="A696" s="19">
        <v>1</v>
      </c>
      <c r="B696" s="19">
        <v>0</v>
      </c>
      <c r="C696" s="19">
        <v>0</v>
      </c>
      <c r="D696" s="19">
        <v>0</v>
      </c>
      <c r="E696" s="19">
        <v>0</v>
      </c>
      <c r="F696" s="19">
        <v>0</v>
      </c>
      <c r="G696" s="19">
        <v>0</v>
      </c>
      <c r="H696" s="19">
        <v>0</v>
      </c>
      <c r="I696" s="19">
        <v>1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/>
      <c r="U696" s="20">
        <v>0</v>
      </c>
      <c r="V696" s="21">
        <f>SUMPRODUCT('Linear Model'!$B$2:$T$2,'Test Set'!A696:S696)+'Linear Model'!$U$2</f>
        <v>0.6357439250717527</v>
      </c>
      <c r="W696" s="12">
        <f>SUMPRODUCT('Logistic Regression'!B$2:T$2,'Test Set'!A696:S696)+'Logistic Regression'!U$2</f>
        <v>1.5457195134690143</v>
      </c>
      <c r="X696" s="22">
        <f t="shared" si="10"/>
        <v>0.8242946365140027</v>
      </c>
    </row>
    <row r="697" spans="1:24" x14ac:dyDescent="0.3">
      <c r="A697" s="19">
        <v>0</v>
      </c>
      <c r="B697" s="19">
        <v>1</v>
      </c>
      <c r="C697" s="19">
        <v>1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1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1</v>
      </c>
      <c r="S697" s="19">
        <v>0</v>
      </c>
      <c r="T697" s="19"/>
      <c r="U697" s="20">
        <v>0</v>
      </c>
      <c r="V697" s="21">
        <f>SUMPRODUCT('Linear Model'!$B$2:$T$2,'Test Set'!A697:S697)+'Linear Model'!$U$2</f>
        <v>0.52463463840973978</v>
      </c>
      <c r="W697" s="12">
        <f>SUMPRODUCT('Logistic Regression'!B$2:T$2,'Test Set'!A697:S697)+'Logistic Regression'!U$2</f>
        <v>0.46267314455249869</v>
      </c>
      <c r="X697" s="22">
        <f t="shared" si="10"/>
        <v>0.61364812843335348</v>
      </c>
    </row>
    <row r="698" spans="1:24" x14ac:dyDescent="0.3">
      <c r="A698" s="19">
        <v>1</v>
      </c>
      <c r="B698" s="19">
        <v>0</v>
      </c>
      <c r="C698" s="19">
        <v>1</v>
      </c>
      <c r="D698" s="19">
        <v>0</v>
      </c>
      <c r="E698" s="19">
        <v>0</v>
      </c>
      <c r="F698" s="19">
        <v>1</v>
      </c>
      <c r="G698" s="19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/>
      <c r="U698" s="20">
        <v>0</v>
      </c>
      <c r="V698" s="21">
        <f>SUMPRODUCT('Linear Model'!$B$2:$T$2,'Test Set'!A698:S698)+'Linear Model'!$U$2</f>
        <v>0.10312193672986181</v>
      </c>
      <c r="W698" s="12">
        <f>SUMPRODUCT('Logistic Regression'!B$2:T$2,'Test Set'!A698:S698)+'Logistic Regression'!U$2</f>
        <v>-3.7270311771658711</v>
      </c>
      <c r="X698" s="22">
        <f t="shared" si="10"/>
        <v>2.3498695501661893E-2</v>
      </c>
    </row>
    <row r="699" spans="1:24" x14ac:dyDescent="0.3">
      <c r="A699" s="19">
        <v>0</v>
      </c>
      <c r="B699" s="19">
        <v>1</v>
      </c>
      <c r="C699" s="19">
        <v>0</v>
      </c>
      <c r="D699" s="19">
        <v>1</v>
      </c>
      <c r="E699" s="19">
        <v>0</v>
      </c>
      <c r="F699" s="19">
        <v>0</v>
      </c>
      <c r="G699" s="19">
        <v>1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/>
      <c r="U699" s="20">
        <v>0</v>
      </c>
      <c r="V699" s="21">
        <f>SUMPRODUCT('Linear Model'!$B$2:$T$2,'Test Set'!A699:S699)+'Linear Model'!$U$2</f>
        <v>0.21573766900278199</v>
      </c>
      <c r="W699" s="12">
        <f>SUMPRODUCT('Logistic Regression'!B$2:T$2,'Test Set'!A699:S699)+'Logistic Regression'!U$2</f>
        <v>-2.2409649250406876</v>
      </c>
      <c r="X699" s="22">
        <f t="shared" si="10"/>
        <v>9.6131666337838789E-2</v>
      </c>
    </row>
    <row r="700" spans="1:24" x14ac:dyDescent="0.3">
      <c r="A700" s="19">
        <v>1</v>
      </c>
      <c r="B700" s="19">
        <v>0</v>
      </c>
      <c r="C700" s="19">
        <v>0</v>
      </c>
      <c r="D700" s="19">
        <v>0</v>
      </c>
      <c r="E700" s="19">
        <v>0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/>
      <c r="U700" s="20">
        <v>0</v>
      </c>
      <c r="V700" s="21">
        <f>SUMPRODUCT('Linear Model'!$B$2:$T$2,'Test Set'!A700:S700)+'Linear Model'!$U$2</f>
        <v>0.34402609317934962</v>
      </c>
      <c r="W700" s="12">
        <f>SUMPRODUCT('Logistic Regression'!B$2:T$2,'Test Set'!A700:S700)+'Logistic Regression'!U$2</f>
        <v>-0.98184723266521545</v>
      </c>
      <c r="X700" s="22">
        <f t="shared" si="10"/>
        <v>0.27252540612866183</v>
      </c>
    </row>
    <row r="701" spans="1:24" x14ac:dyDescent="0.3">
      <c r="A701" s="19">
        <v>0</v>
      </c>
      <c r="B701" s="19">
        <v>0</v>
      </c>
      <c r="C701" s="19">
        <v>1</v>
      </c>
      <c r="D701" s="19">
        <v>0</v>
      </c>
      <c r="E701" s="19">
        <v>0</v>
      </c>
      <c r="F701" s="19">
        <v>0</v>
      </c>
      <c r="G701" s="19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1</v>
      </c>
      <c r="P701" s="19">
        <v>1</v>
      </c>
      <c r="Q701" s="19">
        <v>0</v>
      </c>
      <c r="R701" s="19">
        <v>1</v>
      </c>
      <c r="S701" s="19">
        <v>0</v>
      </c>
      <c r="T701" s="19"/>
      <c r="U701" s="20">
        <v>0</v>
      </c>
      <c r="V701" s="21">
        <f>SUMPRODUCT('Linear Model'!$B$2:$T$2,'Test Set'!A701:S701)+'Linear Model'!$U$2</f>
        <v>0.20474088432174412</v>
      </c>
      <c r="W701" s="12">
        <f>SUMPRODUCT('Logistic Regression'!B$2:T$2,'Test Set'!A701:S701)+'Logistic Regression'!U$2</f>
        <v>-1.4999602354984152</v>
      </c>
      <c r="X701" s="22">
        <f t="shared" si="10"/>
        <v>0.18243145461558069</v>
      </c>
    </row>
    <row r="702" spans="1:24" x14ac:dyDescent="0.3">
      <c r="A702" s="19">
        <v>0</v>
      </c>
      <c r="B702" s="19">
        <v>0</v>
      </c>
      <c r="C702" s="19">
        <v>0</v>
      </c>
      <c r="D702" s="19">
        <v>0</v>
      </c>
      <c r="E702" s="19">
        <v>0</v>
      </c>
      <c r="F702" s="19">
        <v>1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/>
      <c r="U702" s="20">
        <v>0</v>
      </c>
      <c r="V702" s="21">
        <f>SUMPRODUCT('Linear Model'!$B$2:$T$2,'Test Set'!A702:S702)+'Linear Model'!$U$2</f>
        <v>0.10861008002559219</v>
      </c>
      <c r="W702" s="12">
        <f>SUMPRODUCT('Logistic Regression'!B$2:T$2,'Test Set'!A702:S702)+'Logistic Regression'!U$2</f>
        <v>-3.2321943406236011</v>
      </c>
      <c r="X702" s="22">
        <f t="shared" si="10"/>
        <v>3.7972006196536089E-2</v>
      </c>
    </row>
    <row r="703" spans="1:24" x14ac:dyDescent="0.3">
      <c r="A703" s="19">
        <v>0</v>
      </c>
      <c r="B703" s="19">
        <v>1</v>
      </c>
      <c r="C703" s="19">
        <v>0</v>
      </c>
      <c r="D703" s="19">
        <v>1</v>
      </c>
      <c r="E703" s="19">
        <v>0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/>
      <c r="U703" s="20">
        <v>0</v>
      </c>
      <c r="V703" s="21">
        <f>SUMPRODUCT('Linear Model'!$B$2:$T$2,'Test Set'!A703:S703)+'Linear Model'!$U$2</f>
        <v>0.45212519278221314</v>
      </c>
      <c r="W703" s="12">
        <f>SUMPRODUCT('Logistic Regression'!B$2:T$2,'Test Set'!A703:S703)+'Logistic Regression'!U$2</f>
        <v>-0.34912227614663494</v>
      </c>
      <c r="X703" s="22">
        <f t="shared" si="10"/>
        <v>0.41359528300010162</v>
      </c>
    </row>
    <row r="704" spans="1:24" x14ac:dyDescent="0.3">
      <c r="A704" s="19">
        <v>0</v>
      </c>
      <c r="B704" s="19">
        <v>0</v>
      </c>
      <c r="C704" s="19">
        <v>0</v>
      </c>
      <c r="D704" s="19">
        <v>0</v>
      </c>
      <c r="E704" s="19">
        <v>0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/>
      <c r="U704" s="20">
        <v>0</v>
      </c>
      <c r="V704" s="21">
        <f>SUMPRODUCT('Linear Model'!$B$2:$T$2,'Test Set'!A704:S704)+'Linear Model'!$U$2</f>
        <v>0.37450491141686315</v>
      </c>
      <c r="W704" s="12">
        <f>SUMPRODUCT('Logistic Regression'!B$2:T$2,'Test Set'!A704:S704)+'Logistic Regression'!U$2</f>
        <v>-0.47958113916049988</v>
      </c>
      <c r="X704" s="22">
        <f t="shared" si="10"/>
        <v>0.38235103799547093</v>
      </c>
    </row>
    <row r="705" spans="1:24" x14ac:dyDescent="0.3">
      <c r="A705" s="19">
        <v>1</v>
      </c>
      <c r="B705" s="19">
        <v>0</v>
      </c>
      <c r="C705" s="19">
        <v>0</v>
      </c>
      <c r="D705" s="19">
        <v>1</v>
      </c>
      <c r="E705" s="19">
        <v>0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/>
      <c r="U705" s="20">
        <v>0</v>
      </c>
      <c r="V705" s="21">
        <f>SUMPRODUCT('Linear Model'!$B$2:$T$2,'Test Set'!A705:S705)+'Linear Model'!$U$2</f>
        <v>0.38188404030197637</v>
      </c>
      <c r="W705" s="12">
        <f>SUMPRODUCT('Logistic Regression'!B$2:T$2,'Test Set'!A705:S705)+'Logistic Regression'!U$2</f>
        <v>-0.68601241931545909</v>
      </c>
      <c r="X705" s="22">
        <f t="shared" si="10"/>
        <v>0.33492071669854434</v>
      </c>
    </row>
    <row r="706" spans="1:24" x14ac:dyDescent="0.3">
      <c r="A706" s="19">
        <v>1</v>
      </c>
      <c r="B706" s="19">
        <v>0</v>
      </c>
      <c r="C706" s="19">
        <v>0</v>
      </c>
      <c r="D706" s="19">
        <v>1</v>
      </c>
      <c r="E706" s="19">
        <v>0</v>
      </c>
      <c r="F706" s="19">
        <v>0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1</v>
      </c>
      <c r="P706" s="19">
        <v>0</v>
      </c>
      <c r="Q706" s="19">
        <v>0</v>
      </c>
      <c r="R706" s="19">
        <v>0</v>
      </c>
      <c r="S706" s="19">
        <v>0</v>
      </c>
      <c r="T706" s="19"/>
      <c r="U706" s="20">
        <v>0</v>
      </c>
      <c r="V706" s="21">
        <f>SUMPRODUCT('Linear Model'!$B$2:$T$2,'Test Set'!A706:S706)+'Linear Model'!$U$2</f>
        <v>0.22448769650312356</v>
      </c>
      <c r="W706" s="12">
        <f>SUMPRODUCT('Logistic Regression'!B$2:T$2,'Test Set'!A706:S706)+'Logistic Regression'!U$2</f>
        <v>-2.0752047371630105</v>
      </c>
      <c r="X706" s="22">
        <f t="shared" si="10"/>
        <v>0.11153025090704483</v>
      </c>
    </row>
    <row r="707" spans="1:24" x14ac:dyDescent="0.3">
      <c r="A707" s="19">
        <v>0</v>
      </c>
      <c r="B707" s="19">
        <v>1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1</v>
      </c>
      <c r="S707" s="19">
        <v>0</v>
      </c>
      <c r="T707" s="19"/>
      <c r="U707" s="20">
        <v>0</v>
      </c>
      <c r="V707" s="21">
        <f>SUMPRODUCT('Linear Model'!$B$2:$T$2,'Test Set'!A707:S707)+'Linear Model'!$U$2</f>
        <v>0.20792613157555351</v>
      </c>
      <c r="W707" s="12">
        <f>SUMPRODUCT('Logistic Regression'!B$2:T$2,'Test Set'!A707:S707)+'Logistic Regression'!U$2</f>
        <v>-2.0723228585441769</v>
      </c>
      <c r="X707" s="22">
        <f t="shared" ref="X707:X770" si="11">EXP(W707)/(1+EXP(W707))</f>
        <v>0.11181613973453268</v>
      </c>
    </row>
    <row r="708" spans="1:24" x14ac:dyDescent="0.3">
      <c r="A708" s="19">
        <v>0</v>
      </c>
      <c r="B708" s="19">
        <v>0</v>
      </c>
      <c r="C708" s="19">
        <v>0</v>
      </c>
      <c r="D708" s="19">
        <v>0</v>
      </c>
      <c r="E708" s="19">
        <v>0</v>
      </c>
      <c r="F708" s="19">
        <v>0</v>
      </c>
      <c r="G708" s="19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1</v>
      </c>
      <c r="R708" s="19">
        <v>1</v>
      </c>
      <c r="S708" s="19">
        <v>0</v>
      </c>
      <c r="T708" s="19"/>
      <c r="U708" s="20">
        <v>0</v>
      </c>
      <c r="V708" s="21">
        <f>SUMPRODUCT('Linear Model'!$B$2:$T$2,'Test Set'!A708:S708)+'Linear Model'!$U$2</f>
        <v>0.35623793868235853</v>
      </c>
      <c r="W708" s="12">
        <f>SUMPRODUCT('Logistic Regression'!B$2:T$2,'Test Set'!A708:S708)+'Logistic Regression'!U$2</f>
        <v>-0.62604291258868749</v>
      </c>
      <c r="X708" s="22">
        <f t="shared" si="11"/>
        <v>0.34840833593629827</v>
      </c>
    </row>
    <row r="709" spans="1:24" x14ac:dyDescent="0.3">
      <c r="A709" s="19">
        <v>0</v>
      </c>
      <c r="B709" s="19">
        <v>0</v>
      </c>
      <c r="C709" s="19">
        <v>1</v>
      </c>
      <c r="D709" s="19">
        <v>0</v>
      </c>
      <c r="E709" s="19">
        <v>0</v>
      </c>
      <c r="F709" s="19">
        <v>0</v>
      </c>
      <c r="G709" s="19">
        <v>1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/>
      <c r="U709" s="20">
        <v>0</v>
      </c>
      <c r="V709" s="21">
        <f>SUMPRODUCT('Linear Model'!$B$2:$T$2,'Test Set'!A709:S709)+'Linear Model'!$U$2</f>
        <v>0.16310806257921515</v>
      </c>
      <c r="W709" s="12">
        <f>SUMPRODUCT('Logistic Regression'!B$2:T$2,'Test Set'!A709:S709)+'Logistic Regression'!U$2</f>
        <v>-2.3639945310921071</v>
      </c>
      <c r="X709" s="22">
        <f t="shared" si="11"/>
        <v>8.5959821746909054E-2</v>
      </c>
    </row>
    <row r="710" spans="1:24" x14ac:dyDescent="0.3">
      <c r="A710" s="19">
        <v>1</v>
      </c>
      <c r="B710" s="19">
        <v>0</v>
      </c>
      <c r="C710" s="19">
        <v>0</v>
      </c>
      <c r="D710" s="19">
        <v>0</v>
      </c>
      <c r="E710" s="19">
        <v>0</v>
      </c>
      <c r="F710" s="19">
        <v>0</v>
      </c>
      <c r="G710" s="19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/>
      <c r="U710" s="20">
        <v>0</v>
      </c>
      <c r="V710" s="21">
        <f>SUMPRODUCT('Linear Model'!$B$2:$T$2,'Test Set'!A710:S710)+'Linear Model'!$U$2</f>
        <v>0.34402609317934962</v>
      </c>
      <c r="W710" s="12">
        <f>SUMPRODUCT('Logistic Regression'!B$2:T$2,'Test Set'!A710:S710)+'Logistic Regression'!U$2</f>
        <v>-0.98184723266521545</v>
      </c>
      <c r="X710" s="22">
        <f t="shared" si="11"/>
        <v>0.27252540612866183</v>
      </c>
    </row>
    <row r="711" spans="1:24" x14ac:dyDescent="0.3">
      <c r="A711" s="19">
        <v>1</v>
      </c>
      <c r="B711" s="19">
        <v>0</v>
      </c>
      <c r="C711" s="19">
        <v>0</v>
      </c>
      <c r="D711" s="19">
        <v>0</v>
      </c>
      <c r="E711" s="19">
        <v>0</v>
      </c>
      <c r="F711" s="19">
        <v>0</v>
      </c>
      <c r="G711" s="19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/>
      <c r="U711" s="20">
        <v>0</v>
      </c>
      <c r="V711" s="21">
        <f>SUMPRODUCT('Linear Model'!$B$2:$T$2,'Test Set'!A711:S711)+'Linear Model'!$U$2</f>
        <v>0.34402609317934962</v>
      </c>
      <c r="W711" s="12">
        <f>SUMPRODUCT('Logistic Regression'!B$2:T$2,'Test Set'!A711:S711)+'Logistic Regression'!U$2</f>
        <v>-0.98184723266521545</v>
      </c>
      <c r="X711" s="22">
        <f t="shared" si="11"/>
        <v>0.27252540612866183</v>
      </c>
    </row>
    <row r="712" spans="1:24" x14ac:dyDescent="0.3">
      <c r="A712" s="19">
        <v>0</v>
      </c>
      <c r="B712" s="19">
        <v>0</v>
      </c>
      <c r="C712" s="19">
        <v>1</v>
      </c>
      <c r="D712" s="19">
        <v>0</v>
      </c>
      <c r="E712" s="19">
        <v>0</v>
      </c>
      <c r="F712" s="19">
        <v>0</v>
      </c>
      <c r="G712" s="19">
        <v>1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/>
      <c r="U712" s="20">
        <v>0</v>
      </c>
      <c r="V712" s="21">
        <f>SUMPRODUCT('Linear Model'!$B$2:$T$2,'Test Set'!A712:S712)+'Linear Model'!$U$2</f>
        <v>0.16310806257921515</v>
      </c>
      <c r="W712" s="12">
        <f>SUMPRODUCT('Logistic Regression'!B$2:T$2,'Test Set'!A712:S712)+'Logistic Regression'!U$2</f>
        <v>-2.3639945310921071</v>
      </c>
      <c r="X712" s="22">
        <f t="shared" si="11"/>
        <v>8.5959821746909054E-2</v>
      </c>
    </row>
    <row r="713" spans="1:24" x14ac:dyDescent="0.3">
      <c r="A713" s="19">
        <v>1</v>
      </c>
      <c r="B713" s="19">
        <v>0</v>
      </c>
      <c r="C713" s="19">
        <v>1</v>
      </c>
      <c r="D713" s="19">
        <v>0</v>
      </c>
      <c r="E713" s="19">
        <v>0</v>
      </c>
      <c r="F713" s="19">
        <v>0</v>
      </c>
      <c r="G713" s="19">
        <v>1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1</v>
      </c>
      <c r="P713" s="19">
        <v>0</v>
      </c>
      <c r="Q713" s="19">
        <v>0</v>
      </c>
      <c r="R713" s="19">
        <v>1</v>
      </c>
      <c r="S713" s="19">
        <v>0</v>
      </c>
      <c r="T713" s="19"/>
      <c r="U713" s="20">
        <v>0</v>
      </c>
      <c r="V713" s="21">
        <f>SUMPRODUCT('Linear Model'!$B$2:$T$2,'Test Set'!A713:S713)+'Linear Model'!$U$2</f>
        <v>-0.23110821354118405</v>
      </c>
      <c r="W713" s="12">
        <f>SUMPRODUCT('Logistic Regression'!B$2:T$2,'Test Set'!A713:S713)+'Logistic Regression'!U$2</f>
        <v>-5.6828187114921587</v>
      </c>
      <c r="X713" s="22">
        <f t="shared" si="11"/>
        <v>3.3924025855338476E-3</v>
      </c>
    </row>
    <row r="714" spans="1:24" x14ac:dyDescent="0.3">
      <c r="A714" s="19">
        <v>0</v>
      </c>
      <c r="B714" s="19">
        <v>0</v>
      </c>
      <c r="C714" s="19">
        <v>0</v>
      </c>
      <c r="D714" s="19">
        <v>0</v>
      </c>
      <c r="E714" s="19">
        <v>0</v>
      </c>
      <c r="F714" s="19">
        <v>0</v>
      </c>
      <c r="G714" s="19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1</v>
      </c>
      <c r="P714" s="19">
        <v>0</v>
      </c>
      <c r="Q714" s="19">
        <v>0</v>
      </c>
      <c r="R714" s="19">
        <v>0</v>
      </c>
      <c r="S714" s="19">
        <v>0</v>
      </c>
      <c r="T714" s="19"/>
      <c r="U714" s="20">
        <v>0</v>
      </c>
      <c r="V714" s="21">
        <f>SUMPRODUCT('Linear Model'!$B$2:$T$2,'Test Set'!A714:S714)+'Linear Model'!$U$2</f>
        <v>0.21710856761801034</v>
      </c>
      <c r="W714" s="12">
        <f>SUMPRODUCT('Logistic Regression'!B$2:T$2,'Test Set'!A714:S714)+'Logistic Regression'!U$2</f>
        <v>-1.8687734570080512</v>
      </c>
      <c r="X714" s="22">
        <f t="shared" si="11"/>
        <v>0.13368370757674591</v>
      </c>
    </row>
    <row r="715" spans="1:24" x14ac:dyDescent="0.3">
      <c r="A715" s="19">
        <v>1</v>
      </c>
      <c r="B715" s="19">
        <v>0</v>
      </c>
      <c r="C715" s="19">
        <v>0</v>
      </c>
      <c r="D715" s="19">
        <v>0</v>
      </c>
      <c r="E715" s="19">
        <v>0</v>
      </c>
      <c r="F715" s="19">
        <v>0</v>
      </c>
      <c r="G715" s="19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1</v>
      </c>
      <c r="R715" s="19">
        <v>0</v>
      </c>
      <c r="S715" s="19">
        <v>1</v>
      </c>
      <c r="T715" s="19"/>
      <c r="U715" s="20">
        <v>0</v>
      </c>
      <c r="V715" s="21">
        <f>SUMPRODUCT('Linear Model'!$B$2:$T$2,'Test Set'!A715:S715)+'Linear Model'!$U$2</f>
        <v>0.76935364844502718</v>
      </c>
      <c r="W715" s="12">
        <f>SUMPRODUCT('Logistic Regression'!B$2:T$2,'Test Set'!A715:S715)+'Logistic Regression'!U$2</f>
        <v>2.3629671001221282</v>
      </c>
      <c r="X715" s="22">
        <f t="shared" si="11"/>
        <v>0.91395941790277813</v>
      </c>
    </row>
    <row r="716" spans="1:24" x14ac:dyDescent="0.3">
      <c r="A716" s="19">
        <v>0</v>
      </c>
      <c r="B716" s="19">
        <v>0</v>
      </c>
      <c r="C716" s="19">
        <v>1</v>
      </c>
      <c r="D716" s="19">
        <v>0</v>
      </c>
      <c r="E716" s="19">
        <v>0</v>
      </c>
      <c r="F716" s="19">
        <v>0</v>
      </c>
      <c r="G716" s="19">
        <v>1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1</v>
      </c>
      <c r="S716" s="19">
        <v>0</v>
      </c>
      <c r="T716" s="19"/>
      <c r="U716" s="20">
        <v>0</v>
      </c>
      <c r="V716" s="21">
        <f>SUMPRODUCT('Linear Model'!$B$2:$T$2,'Test Set'!A716:S716)+'Linear Model'!$U$2</f>
        <v>-4.323305150481771E-2</v>
      </c>
      <c r="W716" s="12">
        <f>SUMPRODUCT('Logistic Regression'!B$2:T$2,'Test Set'!A716:S716)+'Logistic Regression'!U$2</f>
        <v>-3.7913603001398926</v>
      </c>
      <c r="X716" s="22">
        <f t="shared" si="11"/>
        <v>2.2066947786915189E-2</v>
      </c>
    </row>
    <row r="717" spans="1:24" x14ac:dyDescent="0.3">
      <c r="A717" s="19">
        <v>0</v>
      </c>
      <c r="B717" s="19">
        <v>1</v>
      </c>
      <c r="C717" s="19">
        <v>0</v>
      </c>
      <c r="D717" s="19">
        <v>0</v>
      </c>
      <c r="E717" s="19">
        <v>0</v>
      </c>
      <c r="F717" s="19">
        <v>0</v>
      </c>
      <c r="G717" s="19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1</v>
      </c>
      <c r="P717" s="19">
        <v>0</v>
      </c>
      <c r="Q717" s="19">
        <v>0</v>
      </c>
      <c r="R717" s="19">
        <v>1</v>
      </c>
      <c r="S717" s="19">
        <v>0</v>
      </c>
      <c r="T717" s="19"/>
      <c r="U717" s="20">
        <v>0</v>
      </c>
      <c r="V717" s="21">
        <f>SUMPRODUCT('Linear Model'!$B$2:$T$2,'Test Set'!A717:S717)+'Linear Model'!$U$2</f>
        <v>5.0529787776700696E-2</v>
      </c>
      <c r="W717" s="12">
        <f>SUMPRODUCT('Logistic Regression'!B$2:T$2,'Test Set'!A717:S717)+'Logistic Regression'!U$2</f>
        <v>-3.4615151763917287</v>
      </c>
      <c r="X717" s="22">
        <f t="shared" si="11"/>
        <v>3.0427301499936835E-2</v>
      </c>
    </row>
    <row r="718" spans="1:24" x14ac:dyDescent="0.3">
      <c r="A718" s="19">
        <v>1</v>
      </c>
      <c r="B718" s="19">
        <v>0</v>
      </c>
      <c r="C718" s="19">
        <v>0</v>
      </c>
      <c r="D718" s="19">
        <v>0</v>
      </c>
      <c r="E718" s="19">
        <v>0</v>
      </c>
      <c r="F718" s="19">
        <v>0</v>
      </c>
      <c r="G718" s="19">
        <v>1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/>
      <c r="U718" s="20">
        <v>0</v>
      </c>
      <c r="V718" s="21">
        <f>SUMPRODUCT('Linear Model'!$B$2:$T$2,'Test Set'!A718:S718)+'Linear Model'!$U$2</f>
        <v>0.10763856939991845</v>
      </c>
      <c r="W718" s="12">
        <f>SUMPRODUCT('Logistic Regression'!B$2:T$2,'Test Set'!A718:S718)+'Logistic Regression'!U$2</f>
        <v>-2.8736898815592684</v>
      </c>
      <c r="X718" s="22">
        <f t="shared" si="11"/>
        <v>5.3469596902769527E-2</v>
      </c>
    </row>
    <row r="719" spans="1:24" x14ac:dyDescent="0.3">
      <c r="A719" s="19">
        <v>1</v>
      </c>
      <c r="B719" s="19">
        <v>0</v>
      </c>
      <c r="C719" s="19">
        <v>1</v>
      </c>
      <c r="D719" s="19">
        <v>0</v>
      </c>
      <c r="E719" s="19">
        <v>0</v>
      </c>
      <c r="F719" s="19">
        <v>1</v>
      </c>
      <c r="G719" s="19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1</v>
      </c>
      <c r="O719" s="19">
        <v>0</v>
      </c>
      <c r="P719" s="19">
        <v>0</v>
      </c>
      <c r="Q719" s="19">
        <v>0</v>
      </c>
      <c r="R719" s="19">
        <v>1</v>
      </c>
      <c r="S719" s="19">
        <v>0</v>
      </c>
      <c r="T719" s="19"/>
      <c r="U719" s="20">
        <v>0</v>
      </c>
      <c r="V719" s="21">
        <f>SUMPRODUCT('Linear Model'!$B$2:$T$2,'Test Set'!A719:S719)+'Linear Model'!$U$2</f>
        <v>6.2864532064413503E-2</v>
      </c>
      <c r="W719" s="12">
        <f>SUMPRODUCT('Logistic Regression'!B$2:T$2,'Test Set'!A719:S719)+'Logistic Regression'!U$2</f>
        <v>-3.7072941804965285</v>
      </c>
      <c r="X719" s="22">
        <f t="shared" si="11"/>
        <v>2.3955875431315533E-2</v>
      </c>
    </row>
    <row r="720" spans="1:24" x14ac:dyDescent="0.3">
      <c r="A720" s="19">
        <v>1</v>
      </c>
      <c r="B720" s="19">
        <v>0</v>
      </c>
      <c r="C720" s="19">
        <v>0</v>
      </c>
      <c r="D720" s="19">
        <v>1</v>
      </c>
      <c r="E720" s="19">
        <v>0</v>
      </c>
      <c r="F720" s="19">
        <v>0</v>
      </c>
      <c r="G720" s="19">
        <v>1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/>
      <c r="U720" s="20">
        <v>0</v>
      </c>
      <c r="V720" s="21">
        <f>SUMPRODUCT('Linear Model'!$B$2:$T$2,'Test Set'!A720:S720)+'Linear Model'!$U$2</f>
        <v>0.14549651652254522</v>
      </c>
      <c r="W720" s="12">
        <f>SUMPRODUCT('Logistic Regression'!B$2:T$2,'Test Set'!A720:S720)+'Logistic Regression'!U$2</f>
        <v>-2.5778550682095118</v>
      </c>
      <c r="X720" s="22">
        <f t="shared" si="11"/>
        <v>7.0577300619917405E-2</v>
      </c>
    </row>
    <row r="721" spans="1:24" x14ac:dyDescent="0.3">
      <c r="A721" s="19">
        <v>0</v>
      </c>
      <c r="B721" s="19">
        <v>0</v>
      </c>
      <c r="C721" s="19">
        <v>0</v>
      </c>
      <c r="D721" s="19">
        <v>0</v>
      </c>
      <c r="E721" s="19">
        <v>0</v>
      </c>
      <c r="F721" s="19">
        <v>0</v>
      </c>
      <c r="G721" s="19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/>
      <c r="U721" s="20">
        <v>0</v>
      </c>
      <c r="V721" s="21">
        <f>SUMPRODUCT('Linear Model'!$B$2:$T$2,'Test Set'!A721:S721)+'Linear Model'!$U$2</f>
        <v>0.37450491141686315</v>
      </c>
      <c r="W721" s="12">
        <f>SUMPRODUCT('Logistic Regression'!B$2:T$2,'Test Set'!A721:S721)+'Logistic Regression'!U$2</f>
        <v>-0.47958113916049988</v>
      </c>
      <c r="X721" s="22">
        <f t="shared" si="11"/>
        <v>0.38235103799547093</v>
      </c>
    </row>
    <row r="722" spans="1:24" x14ac:dyDescent="0.3">
      <c r="A722" s="19">
        <v>1</v>
      </c>
      <c r="B722" s="19">
        <v>0</v>
      </c>
      <c r="C722" s="19">
        <v>0</v>
      </c>
      <c r="D722" s="19">
        <v>0</v>
      </c>
      <c r="E722" s="19">
        <v>0</v>
      </c>
      <c r="F722" s="19">
        <v>0</v>
      </c>
      <c r="G722" s="19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/>
      <c r="U722" s="20">
        <v>0</v>
      </c>
      <c r="V722" s="21">
        <f>SUMPRODUCT('Linear Model'!$B$2:$T$2,'Test Set'!A722:S722)+'Linear Model'!$U$2</f>
        <v>0.34402609317934962</v>
      </c>
      <c r="W722" s="12">
        <f>SUMPRODUCT('Logistic Regression'!B$2:T$2,'Test Set'!A722:S722)+'Logistic Regression'!U$2</f>
        <v>-0.98184723266521545</v>
      </c>
      <c r="X722" s="22">
        <f t="shared" si="11"/>
        <v>0.27252540612866183</v>
      </c>
    </row>
    <row r="723" spans="1:24" x14ac:dyDescent="0.3">
      <c r="A723" s="19">
        <v>0</v>
      </c>
      <c r="B723" s="19">
        <v>1</v>
      </c>
      <c r="C723" s="19">
        <v>0</v>
      </c>
      <c r="D723" s="19">
        <v>0</v>
      </c>
      <c r="E723" s="19">
        <v>0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19">
        <v>1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1</v>
      </c>
      <c r="S723" s="19">
        <v>0</v>
      </c>
      <c r="T723" s="19"/>
      <c r="U723" s="20">
        <v>0</v>
      </c>
      <c r="V723" s="21">
        <f>SUMPRODUCT('Linear Model'!$B$2:$T$2,'Test Set'!A723:S723)+'Linear Model'!$U$2</f>
        <v>0.39448588361498316</v>
      </c>
      <c r="W723" s="12">
        <f>SUMPRODUCT('Logistic Regression'!B$2:T$2,'Test Set'!A723:S723)+'Logistic Regression'!U$2</f>
        <v>-0.41977117513586576</v>
      </c>
      <c r="X723" s="22">
        <f t="shared" si="11"/>
        <v>0.39657150721187517</v>
      </c>
    </row>
    <row r="724" spans="1:24" x14ac:dyDescent="0.3">
      <c r="A724" s="19">
        <v>0</v>
      </c>
      <c r="B724" s="19">
        <v>0</v>
      </c>
      <c r="C724" s="19">
        <v>0</v>
      </c>
      <c r="D724" s="19">
        <v>1</v>
      </c>
      <c r="E724" s="19">
        <v>0</v>
      </c>
      <c r="F724" s="19">
        <v>1</v>
      </c>
      <c r="G724" s="19">
        <v>1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/>
      <c r="U724" s="20">
        <v>0</v>
      </c>
      <c r="V724" s="21">
        <f>SUMPRODUCT('Linear Model'!$B$2:$T$2,'Test Set'!A724:S724)+'Linear Model'!$U$2</f>
        <v>-8.9919496631212181E-2</v>
      </c>
      <c r="W724" s="12">
        <f>SUMPRODUCT('Logistic Regression'!B$2:T$2,'Test Set'!A724:S724)+'Logistic Regression'!U$2</f>
        <v>-4.8282021761678973</v>
      </c>
      <c r="X724" s="22">
        <f t="shared" si="11"/>
        <v>7.9373863635266353E-3</v>
      </c>
    </row>
    <row r="725" spans="1:24" x14ac:dyDescent="0.3">
      <c r="A725" s="19">
        <v>0</v>
      </c>
      <c r="B725" s="19">
        <v>0</v>
      </c>
      <c r="C725" s="19">
        <v>0</v>
      </c>
      <c r="D725" s="19">
        <v>0</v>
      </c>
      <c r="E725" s="19">
        <v>0</v>
      </c>
      <c r="F725" s="19">
        <v>1</v>
      </c>
      <c r="G725" s="19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/>
      <c r="U725" s="20">
        <v>0</v>
      </c>
      <c r="V725" s="21">
        <f>SUMPRODUCT('Linear Model'!$B$2:$T$2,'Test Set'!A725:S725)+'Linear Model'!$U$2</f>
        <v>0.10861008002559219</v>
      </c>
      <c r="W725" s="12">
        <f>SUMPRODUCT('Logistic Regression'!B$2:T$2,'Test Set'!A725:S725)+'Logistic Regression'!U$2</f>
        <v>-3.2321943406236011</v>
      </c>
      <c r="X725" s="22">
        <f t="shared" si="11"/>
        <v>3.7972006196536089E-2</v>
      </c>
    </row>
    <row r="726" spans="1:24" x14ac:dyDescent="0.3">
      <c r="A726" s="19">
        <v>0</v>
      </c>
      <c r="B726" s="19">
        <v>0</v>
      </c>
      <c r="C726" s="19">
        <v>0</v>
      </c>
      <c r="D726" s="19">
        <v>0</v>
      </c>
      <c r="E726" s="19">
        <v>0</v>
      </c>
      <c r="F726" s="19">
        <v>0</v>
      </c>
      <c r="G726" s="19">
        <v>1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/>
      <c r="U726" s="20">
        <v>0</v>
      </c>
      <c r="V726" s="21">
        <f>SUMPRODUCT('Linear Model'!$B$2:$T$2,'Test Set'!A726:S726)+'Linear Model'!$U$2</f>
        <v>0.138117387637432</v>
      </c>
      <c r="W726" s="12">
        <f>SUMPRODUCT('Logistic Regression'!B$2:T$2,'Test Set'!A726:S726)+'Logistic Regression'!U$2</f>
        <v>-2.3714237880545528</v>
      </c>
      <c r="X726" s="22">
        <f t="shared" si="11"/>
        <v>8.5377892296022828E-2</v>
      </c>
    </row>
    <row r="727" spans="1:24" x14ac:dyDescent="0.3">
      <c r="A727" s="19">
        <v>0</v>
      </c>
      <c r="B727" s="19">
        <v>1</v>
      </c>
      <c r="C727" s="19">
        <v>1</v>
      </c>
      <c r="D727" s="19">
        <v>0</v>
      </c>
      <c r="E727" s="19">
        <v>0</v>
      </c>
      <c r="F727" s="19">
        <v>0</v>
      </c>
      <c r="G727" s="19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/>
      <c r="U727" s="20">
        <v>0</v>
      </c>
      <c r="V727" s="21">
        <f>SUMPRODUCT('Linear Model'!$B$2:$T$2,'Test Set'!A727:S727)+'Linear Model'!$U$2</f>
        <v>0.43925792060136953</v>
      </c>
      <c r="W727" s="12">
        <f>SUMPRODUCT('Logistic Regression'!B$2:T$2,'Test Set'!A727:S727)+'Logistic Regression'!U$2</f>
        <v>-0.63752783253394574</v>
      </c>
      <c r="X727" s="22">
        <f t="shared" si="11"/>
        <v>0.34580558982224191</v>
      </c>
    </row>
    <row r="728" spans="1:24" x14ac:dyDescent="0.3">
      <c r="A728" s="19">
        <v>1</v>
      </c>
      <c r="B728" s="19">
        <v>0</v>
      </c>
      <c r="C728" s="19">
        <v>1</v>
      </c>
      <c r="D728" s="19">
        <v>0</v>
      </c>
      <c r="E728" s="19">
        <v>0</v>
      </c>
      <c r="F728" s="19">
        <v>0</v>
      </c>
      <c r="G728" s="19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/>
      <c r="U728" s="20">
        <v>0</v>
      </c>
      <c r="V728" s="21">
        <f>SUMPRODUCT('Linear Model'!$B$2:$T$2,'Test Set'!A728:S728)+'Linear Model'!$U$2</f>
        <v>0.36901676812113277</v>
      </c>
      <c r="W728" s="12">
        <f>SUMPRODUCT('Logistic Regression'!B$2:T$2,'Test Set'!A728:S728)+'Logistic Regression'!U$2</f>
        <v>-0.97441797570276978</v>
      </c>
      <c r="X728" s="22">
        <f t="shared" si="11"/>
        <v>0.27400078231586483</v>
      </c>
    </row>
    <row r="729" spans="1:24" x14ac:dyDescent="0.3">
      <c r="A729" s="19">
        <v>1</v>
      </c>
      <c r="B729" s="19">
        <v>0</v>
      </c>
      <c r="C729" s="19">
        <v>0</v>
      </c>
      <c r="D729" s="19">
        <v>0</v>
      </c>
      <c r="E729" s="19">
        <v>0</v>
      </c>
      <c r="F729" s="19">
        <v>0</v>
      </c>
      <c r="G729" s="19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/>
      <c r="U729" s="20">
        <v>0</v>
      </c>
      <c r="V729" s="21">
        <f>SUMPRODUCT('Linear Model'!$B$2:$T$2,'Test Set'!A729:S729)+'Linear Model'!$U$2</f>
        <v>0.34402609317934962</v>
      </c>
      <c r="W729" s="12">
        <f>SUMPRODUCT('Logistic Regression'!B$2:T$2,'Test Set'!A729:S729)+'Logistic Regression'!U$2</f>
        <v>-0.98184723266521545</v>
      </c>
      <c r="X729" s="22">
        <f t="shared" si="11"/>
        <v>0.27252540612866183</v>
      </c>
    </row>
    <row r="730" spans="1:24" x14ac:dyDescent="0.3">
      <c r="A730" s="19">
        <v>0</v>
      </c>
      <c r="B730" s="19">
        <v>0</v>
      </c>
      <c r="C730" s="19">
        <v>1</v>
      </c>
      <c r="D730" s="19">
        <v>0</v>
      </c>
      <c r="E730" s="19">
        <v>0</v>
      </c>
      <c r="F730" s="19">
        <v>0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1</v>
      </c>
      <c r="S730" s="19">
        <v>0</v>
      </c>
      <c r="T730" s="19"/>
      <c r="U730" s="20">
        <v>0</v>
      </c>
      <c r="V730" s="21">
        <f>SUMPRODUCT('Linear Model'!$B$2:$T$2,'Test Set'!A730:S730)+'Linear Model'!$U$2</f>
        <v>0.19315447227461344</v>
      </c>
      <c r="W730" s="12">
        <f>SUMPRODUCT('Logistic Regression'!B$2:T$2,'Test Set'!A730:S730)+'Logistic Regression'!U$2</f>
        <v>-1.8995176512458396</v>
      </c>
      <c r="X730" s="22">
        <f t="shared" si="11"/>
        <v>0.13016307646091677</v>
      </c>
    </row>
    <row r="731" spans="1:24" x14ac:dyDescent="0.3">
      <c r="A731" s="19">
        <v>0</v>
      </c>
      <c r="B731" s="19">
        <v>0</v>
      </c>
      <c r="C731" s="19">
        <v>0</v>
      </c>
      <c r="D731" s="19">
        <v>0</v>
      </c>
      <c r="E731" s="19">
        <v>0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1</v>
      </c>
      <c r="R731" s="19">
        <v>0</v>
      </c>
      <c r="S731" s="19">
        <v>0</v>
      </c>
      <c r="T731" s="19"/>
      <c r="U731" s="20">
        <v>0</v>
      </c>
      <c r="V731" s="21">
        <f>SUMPRODUCT('Linear Model'!$B$2:$T$2,'Test Set'!A731:S731)+'Linear Model'!$U$2</f>
        <v>0.56257905276639142</v>
      </c>
      <c r="W731" s="12">
        <f>SUMPRODUCT('Logistic Regression'!B$2:T$2,'Test Set'!A731:S731)+'Logistic Regression'!U$2</f>
        <v>0.80132285645909795</v>
      </c>
      <c r="X731" s="22">
        <f t="shared" si="11"/>
        <v>0.69025738181458274</v>
      </c>
    </row>
    <row r="732" spans="1:24" x14ac:dyDescent="0.3">
      <c r="A732" s="19">
        <v>0</v>
      </c>
      <c r="B732" s="19">
        <v>0</v>
      </c>
      <c r="C732" s="19">
        <v>0</v>
      </c>
      <c r="D732" s="19">
        <v>0</v>
      </c>
      <c r="E732" s="19">
        <v>0</v>
      </c>
      <c r="F732" s="19">
        <v>0</v>
      </c>
      <c r="G732" s="19">
        <v>1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/>
      <c r="U732" s="20">
        <v>0</v>
      </c>
      <c r="V732" s="21">
        <f>SUMPRODUCT('Linear Model'!$B$2:$T$2,'Test Set'!A732:S732)+'Linear Model'!$U$2</f>
        <v>0.138117387637432</v>
      </c>
      <c r="W732" s="12">
        <f>SUMPRODUCT('Logistic Regression'!B$2:T$2,'Test Set'!A732:S732)+'Logistic Regression'!U$2</f>
        <v>-2.3714237880545528</v>
      </c>
      <c r="X732" s="22">
        <f t="shared" si="11"/>
        <v>8.5377892296022828E-2</v>
      </c>
    </row>
    <row r="733" spans="1:24" x14ac:dyDescent="0.3">
      <c r="A733" s="19">
        <v>0</v>
      </c>
      <c r="B733" s="19">
        <v>0</v>
      </c>
      <c r="C733" s="19">
        <v>1</v>
      </c>
      <c r="D733" s="19">
        <v>0</v>
      </c>
      <c r="E733" s="19">
        <v>1</v>
      </c>
      <c r="F733" s="19">
        <v>1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/>
      <c r="U733" s="20">
        <v>0</v>
      </c>
      <c r="V733" s="21">
        <f>SUMPRODUCT('Linear Model'!$B$2:$T$2,'Test Set'!A733:S733)+'Linear Model'!$U$2</f>
        <v>0.35005466970915239</v>
      </c>
      <c r="W733" s="12">
        <f>SUMPRODUCT('Logistic Regression'!B$2:T$2,'Test Set'!A733:S733)+'Logistic Regression'!U$2</f>
        <v>-0.43042951581251049</v>
      </c>
      <c r="X733" s="22">
        <f t="shared" si="11"/>
        <v>0.39402377182363907</v>
      </c>
    </row>
    <row r="734" spans="1:24" x14ac:dyDescent="0.3">
      <c r="A734" s="19">
        <v>1</v>
      </c>
      <c r="B734" s="19">
        <v>0</v>
      </c>
      <c r="C734" s="19">
        <v>1</v>
      </c>
      <c r="D734" s="19">
        <v>0</v>
      </c>
      <c r="E734" s="19">
        <v>0</v>
      </c>
      <c r="F734" s="19">
        <v>1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/>
      <c r="U734" s="20">
        <v>0</v>
      </c>
      <c r="V734" s="21">
        <f>SUMPRODUCT('Linear Model'!$B$2:$T$2,'Test Set'!A734:S734)+'Linear Model'!$U$2</f>
        <v>0.10312193672986181</v>
      </c>
      <c r="W734" s="12">
        <f>SUMPRODUCT('Logistic Regression'!B$2:T$2,'Test Set'!A734:S734)+'Logistic Regression'!U$2</f>
        <v>-3.7270311771658711</v>
      </c>
      <c r="X734" s="22">
        <f t="shared" si="11"/>
        <v>2.3498695501661893E-2</v>
      </c>
    </row>
    <row r="735" spans="1:24" x14ac:dyDescent="0.3">
      <c r="A735" s="19">
        <v>0</v>
      </c>
      <c r="B735" s="19">
        <v>1</v>
      </c>
      <c r="C735" s="19">
        <v>1</v>
      </c>
      <c r="D735" s="19">
        <v>0</v>
      </c>
      <c r="E735" s="19">
        <v>0</v>
      </c>
      <c r="F735" s="19">
        <v>1</v>
      </c>
      <c r="G735" s="19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/>
      <c r="U735" s="20">
        <v>0</v>
      </c>
      <c r="V735" s="21">
        <f>SUMPRODUCT('Linear Model'!$B$2:$T$2,'Test Set'!A735:S735)+'Linear Model'!$U$2</f>
        <v>0.17336308921009858</v>
      </c>
      <c r="W735" s="12">
        <f>SUMPRODUCT('Logistic Regression'!B$2:T$2,'Test Set'!A735:S735)+'Logistic Regression'!U$2</f>
        <v>-3.3901410339970468</v>
      </c>
      <c r="X735" s="22">
        <f t="shared" si="11"/>
        <v>3.2605006530452577E-2</v>
      </c>
    </row>
    <row r="736" spans="1:24" x14ac:dyDescent="0.3">
      <c r="A736" s="19">
        <v>0</v>
      </c>
      <c r="B736" s="19">
        <v>0</v>
      </c>
      <c r="C736" s="19">
        <v>0</v>
      </c>
      <c r="D736" s="19">
        <v>1</v>
      </c>
      <c r="E736" s="19">
        <v>0</v>
      </c>
      <c r="F736" s="19">
        <v>1</v>
      </c>
      <c r="G736" s="19">
        <v>1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/>
      <c r="U736" s="20">
        <v>0</v>
      </c>
      <c r="V736" s="21">
        <f>SUMPRODUCT('Linear Model'!$B$2:$T$2,'Test Set'!A736:S736)+'Linear Model'!$U$2</f>
        <v>-8.9919496631212181E-2</v>
      </c>
      <c r="W736" s="12">
        <f>SUMPRODUCT('Logistic Regression'!B$2:T$2,'Test Set'!A736:S736)+'Logistic Regression'!U$2</f>
        <v>-4.8282021761678973</v>
      </c>
      <c r="X736" s="22">
        <f t="shared" si="11"/>
        <v>7.9373863635266353E-3</v>
      </c>
    </row>
    <row r="737" spans="1:24" x14ac:dyDescent="0.3">
      <c r="A737" s="19">
        <v>1</v>
      </c>
      <c r="B737" s="19">
        <v>0</v>
      </c>
      <c r="C737" s="19">
        <v>0</v>
      </c>
      <c r="D737" s="19">
        <v>1</v>
      </c>
      <c r="E737" s="19">
        <v>0</v>
      </c>
      <c r="F737" s="19">
        <v>1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1</v>
      </c>
      <c r="S737" s="19">
        <v>0</v>
      </c>
      <c r="T737" s="19"/>
      <c r="U737" s="20">
        <v>0</v>
      </c>
      <c r="V737" s="21">
        <f>SUMPRODUCT('Linear Model'!$B$2:$T$2,'Test Set'!A737:S737)+'Linear Model'!$U$2</f>
        <v>-9.0351905173327474E-2</v>
      </c>
      <c r="W737" s="12">
        <f>SUMPRODUCT('Logistic Regression'!B$2:T$2,'Test Set'!A737:S737)+'Logistic Regression'!U$2</f>
        <v>-4.8659913898263447</v>
      </c>
      <c r="X737" s="22">
        <f t="shared" si="11"/>
        <v>7.6452858436164509E-3</v>
      </c>
    </row>
    <row r="738" spans="1:24" x14ac:dyDescent="0.3">
      <c r="A738" s="19">
        <v>1</v>
      </c>
      <c r="B738" s="19">
        <v>0</v>
      </c>
      <c r="C738" s="19">
        <v>1</v>
      </c>
      <c r="D738" s="19">
        <v>0</v>
      </c>
      <c r="E738" s="19">
        <v>0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1</v>
      </c>
      <c r="S738" s="19">
        <v>0</v>
      </c>
      <c r="T738" s="19"/>
      <c r="U738" s="20">
        <v>0</v>
      </c>
      <c r="V738" s="21">
        <f>SUMPRODUCT('Linear Model'!$B$2:$T$2,'Test Set'!A738:S738)+'Linear Model'!$U$2</f>
        <v>0.16267565403709991</v>
      </c>
      <c r="W738" s="12">
        <f>SUMPRODUCT('Logistic Regression'!B$2:T$2,'Test Set'!A738:S738)+'Logistic Regression'!U$2</f>
        <v>-2.4017837447505554</v>
      </c>
      <c r="X738" s="22">
        <f t="shared" si="11"/>
        <v>8.3036778132836497E-2</v>
      </c>
    </row>
    <row r="739" spans="1:24" x14ac:dyDescent="0.3">
      <c r="A739" s="19">
        <v>1</v>
      </c>
      <c r="B739" s="19">
        <v>0</v>
      </c>
      <c r="C739" s="19">
        <v>1</v>
      </c>
      <c r="D739" s="19">
        <v>0</v>
      </c>
      <c r="E739" s="19">
        <v>0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/>
      <c r="U739" s="20">
        <v>0</v>
      </c>
      <c r="V739" s="21">
        <f>SUMPRODUCT('Linear Model'!$B$2:$T$2,'Test Set'!A739:S739)+'Linear Model'!$U$2</f>
        <v>0.36901676812113277</v>
      </c>
      <c r="W739" s="12">
        <f>SUMPRODUCT('Logistic Regression'!B$2:T$2,'Test Set'!A739:S739)+'Logistic Regression'!U$2</f>
        <v>-0.97441797570276978</v>
      </c>
      <c r="X739" s="22">
        <f t="shared" si="11"/>
        <v>0.27400078231586483</v>
      </c>
    </row>
    <row r="740" spans="1:24" x14ac:dyDescent="0.3">
      <c r="A740" s="19">
        <v>0</v>
      </c>
      <c r="B740" s="19">
        <v>0</v>
      </c>
      <c r="C740" s="19">
        <v>0</v>
      </c>
      <c r="D740" s="19">
        <v>1</v>
      </c>
      <c r="E740" s="19">
        <v>0</v>
      </c>
      <c r="F740" s="19">
        <v>0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/>
      <c r="U740" s="20">
        <v>0</v>
      </c>
      <c r="V740" s="21">
        <f>SUMPRODUCT('Linear Model'!$B$2:$T$2,'Test Set'!A740:S740)+'Linear Model'!$U$2</f>
        <v>0.4123628585394899</v>
      </c>
      <c r="W740" s="12">
        <f>SUMPRODUCT('Logistic Regression'!B$2:T$2,'Test Set'!A740:S740)+'Logistic Regression'!U$2</f>
        <v>-0.1837463258107434</v>
      </c>
      <c r="X740" s="22">
        <f t="shared" si="11"/>
        <v>0.45419222896432404</v>
      </c>
    </row>
    <row r="741" spans="1:24" x14ac:dyDescent="0.3">
      <c r="A741" s="19">
        <v>0</v>
      </c>
      <c r="B741" s="19">
        <v>1</v>
      </c>
      <c r="C741" s="19">
        <v>0</v>
      </c>
      <c r="D741" s="19">
        <v>0</v>
      </c>
      <c r="E741" s="19">
        <v>0</v>
      </c>
      <c r="F741" s="19">
        <v>0</v>
      </c>
      <c r="G741" s="19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1</v>
      </c>
      <c r="P741" s="19">
        <v>0</v>
      </c>
      <c r="Q741" s="19">
        <v>0</v>
      </c>
      <c r="R741" s="19">
        <v>0</v>
      </c>
      <c r="S741" s="19">
        <v>0</v>
      </c>
      <c r="T741" s="19"/>
      <c r="U741" s="20">
        <v>0</v>
      </c>
      <c r="V741" s="21">
        <f>SUMPRODUCT('Linear Model'!$B$2:$T$2,'Test Set'!A741:S741)+'Linear Model'!$U$2</f>
        <v>0.25687090186073358</v>
      </c>
      <c r="W741" s="12">
        <f>SUMPRODUCT('Logistic Regression'!B$2:T$2,'Test Set'!A741:S741)+'Logistic Regression'!U$2</f>
        <v>-2.0341494073439428</v>
      </c>
      <c r="X741" s="22">
        <f t="shared" si="11"/>
        <v>0.11566381970265355</v>
      </c>
    </row>
    <row r="742" spans="1:24" x14ac:dyDescent="0.3">
      <c r="A742" s="19">
        <v>0</v>
      </c>
      <c r="B742" s="19">
        <v>0</v>
      </c>
      <c r="C742" s="19">
        <v>0</v>
      </c>
      <c r="D742" s="19">
        <v>0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/>
      <c r="U742" s="20">
        <v>0</v>
      </c>
      <c r="V742" s="21">
        <f>SUMPRODUCT('Linear Model'!$B$2:$T$2,'Test Set'!A742:S742)+'Linear Model'!$U$2</f>
        <v>0.37450491141686315</v>
      </c>
      <c r="W742" s="12">
        <f>SUMPRODUCT('Logistic Regression'!B$2:T$2,'Test Set'!A742:S742)+'Logistic Regression'!U$2</f>
        <v>-0.47958113916049988</v>
      </c>
      <c r="X742" s="22">
        <f t="shared" si="11"/>
        <v>0.38235103799547093</v>
      </c>
    </row>
    <row r="743" spans="1:24" x14ac:dyDescent="0.3">
      <c r="A743" s="19">
        <v>0</v>
      </c>
      <c r="B743" s="19">
        <v>0</v>
      </c>
      <c r="C743" s="19">
        <v>1</v>
      </c>
      <c r="D743" s="19">
        <v>0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/>
      <c r="U743" s="20">
        <v>0</v>
      </c>
      <c r="V743" s="21">
        <f>SUMPRODUCT('Linear Model'!$B$2:$T$2,'Test Set'!A743:S743)+'Linear Model'!$U$2</f>
        <v>0.39949558635864629</v>
      </c>
      <c r="W743" s="12">
        <f>SUMPRODUCT('Logistic Regression'!B$2:T$2,'Test Set'!A743:S743)+'Logistic Regression'!U$2</f>
        <v>-0.47215188219805421</v>
      </c>
      <c r="X743" s="22">
        <f t="shared" si="11"/>
        <v>0.38410704857761513</v>
      </c>
    </row>
    <row r="744" spans="1:24" x14ac:dyDescent="0.3">
      <c r="A744" s="19">
        <v>1</v>
      </c>
      <c r="B744" s="19">
        <v>0</v>
      </c>
      <c r="C744" s="19">
        <v>0</v>
      </c>
      <c r="D744" s="19">
        <v>1</v>
      </c>
      <c r="E744" s="19">
        <v>0</v>
      </c>
      <c r="F744" s="19">
        <v>0</v>
      </c>
      <c r="G744" s="19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/>
      <c r="U744" s="20">
        <v>0</v>
      </c>
      <c r="V744" s="21">
        <f>SUMPRODUCT('Linear Model'!$B$2:$T$2,'Test Set'!A744:S744)+'Linear Model'!$U$2</f>
        <v>0.38188404030197637</v>
      </c>
      <c r="W744" s="12">
        <f>SUMPRODUCT('Logistic Regression'!B$2:T$2,'Test Set'!A744:S744)+'Logistic Regression'!U$2</f>
        <v>-0.68601241931545909</v>
      </c>
      <c r="X744" s="22">
        <f t="shared" si="11"/>
        <v>0.33492071669854434</v>
      </c>
    </row>
    <row r="745" spans="1:24" x14ac:dyDescent="0.3">
      <c r="A745" s="19">
        <v>0</v>
      </c>
      <c r="B745" s="19">
        <v>1</v>
      </c>
      <c r="C745" s="19">
        <v>0</v>
      </c>
      <c r="D745" s="19">
        <v>1</v>
      </c>
      <c r="E745" s="19">
        <v>0</v>
      </c>
      <c r="F745" s="19">
        <v>0</v>
      </c>
      <c r="G745" s="19">
        <v>1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/>
      <c r="U745" s="20">
        <v>0</v>
      </c>
      <c r="V745" s="21">
        <f>SUMPRODUCT('Linear Model'!$B$2:$T$2,'Test Set'!A745:S745)+'Linear Model'!$U$2</f>
        <v>0.21573766900278199</v>
      </c>
      <c r="W745" s="12">
        <f>SUMPRODUCT('Logistic Regression'!B$2:T$2,'Test Set'!A745:S745)+'Logistic Regression'!U$2</f>
        <v>-2.2409649250406876</v>
      </c>
      <c r="X745" s="22">
        <f t="shared" si="11"/>
        <v>9.6131666337838789E-2</v>
      </c>
    </row>
    <row r="746" spans="1:24" x14ac:dyDescent="0.3">
      <c r="A746" s="19">
        <v>1</v>
      </c>
      <c r="B746" s="19">
        <v>0</v>
      </c>
      <c r="C746" s="19">
        <v>1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/>
      <c r="U746" s="20">
        <v>0</v>
      </c>
      <c r="V746" s="21">
        <f>SUMPRODUCT('Linear Model'!$B$2:$T$2,'Test Set'!A746:S746)+'Linear Model'!$U$2</f>
        <v>0.36901676812113277</v>
      </c>
      <c r="W746" s="12">
        <f>SUMPRODUCT('Logistic Regression'!B$2:T$2,'Test Set'!A746:S746)+'Logistic Regression'!U$2</f>
        <v>-0.97441797570276978</v>
      </c>
      <c r="X746" s="22">
        <f t="shared" si="11"/>
        <v>0.27400078231586483</v>
      </c>
    </row>
    <row r="747" spans="1:24" x14ac:dyDescent="0.3">
      <c r="A747" s="19">
        <v>0</v>
      </c>
      <c r="B747" s="19">
        <v>0</v>
      </c>
      <c r="C747" s="19">
        <v>1</v>
      </c>
      <c r="D747" s="19">
        <v>0</v>
      </c>
      <c r="E747" s="19">
        <v>0</v>
      </c>
      <c r="F747" s="19">
        <v>0</v>
      </c>
      <c r="G747" s="19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/>
      <c r="U747" s="20">
        <v>0</v>
      </c>
      <c r="V747" s="21">
        <f>SUMPRODUCT('Linear Model'!$B$2:$T$2,'Test Set'!A747:S747)+'Linear Model'!$U$2</f>
        <v>0.39949558635864629</v>
      </c>
      <c r="W747" s="12">
        <f>SUMPRODUCT('Logistic Regression'!B$2:T$2,'Test Set'!A747:S747)+'Logistic Regression'!U$2</f>
        <v>-0.47215188219805421</v>
      </c>
      <c r="X747" s="22">
        <f t="shared" si="11"/>
        <v>0.38410704857761513</v>
      </c>
    </row>
    <row r="748" spans="1:24" x14ac:dyDescent="0.3">
      <c r="A748" s="19">
        <v>0</v>
      </c>
      <c r="B748" s="19">
        <v>1</v>
      </c>
      <c r="C748" s="19">
        <v>1</v>
      </c>
      <c r="D748" s="19">
        <v>0</v>
      </c>
      <c r="E748" s="19">
        <v>0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/>
      <c r="U748" s="20">
        <v>0</v>
      </c>
      <c r="V748" s="21">
        <f>SUMPRODUCT('Linear Model'!$B$2:$T$2,'Test Set'!A748:S748)+'Linear Model'!$U$2</f>
        <v>0.43925792060136953</v>
      </c>
      <c r="W748" s="12">
        <f>SUMPRODUCT('Logistic Regression'!B$2:T$2,'Test Set'!A748:S748)+'Logistic Regression'!U$2</f>
        <v>-0.63752783253394574</v>
      </c>
      <c r="X748" s="22">
        <f t="shared" si="11"/>
        <v>0.34580558982224191</v>
      </c>
    </row>
    <row r="749" spans="1:24" x14ac:dyDescent="0.3">
      <c r="A749" s="19">
        <v>1</v>
      </c>
      <c r="B749" s="19">
        <v>0</v>
      </c>
      <c r="C749" s="19">
        <v>0</v>
      </c>
      <c r="D749" s="19">
        <v>0</v>
      </c>
      <c r="E749" s="19">
        <v>0</v>
      </c>
      <c r="F749" s="19">
        <v>0</v>
      </c>
      <c r="G749" s="19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/>
      <c r="U749" s="20">
        <v>0</v>
      </c>
      <c r="V749" s="21">
        <f>SUMPRODUCT('Linear Model'!$B$2:$T$2,'Test Set'!A749:S749)+'Linear Model'!$U$2</f>
        <v>0.34402609317934962</v>
      </c>
      <c r="W749" s="12">
        <f>SUMPRODUCT('Logistic Regression'!B$2:T$2,'Test Set'!A749:S749)+'Logistic Regression'!U$2</f>
        <v>-0.98184723266521545</v>
      </c>
      <c r="X749" s="22">
        <f t="shared" si="11"/>
        <v>0.27252540612866183</v>
      </c>
    </row>
    <row r="750" spans="1:24" x14ac:dyDescent="0.3">
      <c r="A750" s="19">
        <v>0</v>
      </c>
      <c r="B750" s="19">
        <v>0</v>
      </c>
      <c r="C750" s="19">
        <v>1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/>
      <c r="U750" s="20">
        <v>0</v>
      </c>
      <c r="V750" s="21">
        <f>SUMPRODUCT('Linear Model'!$B$2:$T$2,'Test Set'!A750:S750)+'Linear Model'!$U$2</f>
        <v>0.39949558635864629</v>
      </c>
      <c r="W750" s="12">
        <f>SUMPRODUCT('Logistic Regression'!B$2:T$2,'Test Set'!A750:S750)+'Logistic Regression'!U$2</f>
        <v>-0.47215188219805421</v>
      </c>
      <c r="X750" s="22">
        <f t="shared" si="11"/>
        <v>0.38410704857761513</v>
      </c>
    </row>
    <row r="751" spans="1:24" x14ac:dyDescent="0.3">
      <c r="A751" s="19">
        <v>0</v>
      </c>
      <c r="B751" s="19">
        <v>0</v>
      </c>
      <c r="C751" s="19">
        <v>0</v>
      </c>
      <c r="D751" s="19">
        <v>1</v>
      </c>
      <c r="E751" s="19">
        <v>0</v>
      </c>
      <c r="F751" s="19">
        <v>0</v>
      </c>
      <c r="G751" s="19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1</v>
      </c>
      <c r="S751" s="19">
        <v>0</v>
      </c>
      <c r="T751" s="19"/>
      <c r="U751" s="20">
        <v>0</v>
      </c>
      <c r="V751" s="21">
        <f>SUMPRODUCT('Linear Model'!$B$2:$T$2,'Test Set'!A751:S751)+'Linear Model'!$U$2</f>
        <v>0.20602174445545707</v>
      </c>
      <c r="W751" s="12">
        <f>SUMPRODUCT('Logistic Regression'!B$2:T$2,'Test Set'!A751:S751)+'Logistic Regression'!U$2</f>
        <v>-1.6111120948585287</v>
      </c>
      <c r="X751" s="22">
        <f t="shared" si="11"/>
        <v>0.16643427107509368</v>
      </c>
    </row>
    <row r="752" spans="1:24" x14ac:dyDescent="0.3">
      <c r="A752" s="19">
        <v>1</v>
      </c>
      <c r="B752" s="19">
        <v>0</v>
      </c>
      <c r="C752" s="19">
        <v>1</v>
      </c>
      <c r="D752" s="19">
        <v>0</v>
      </c>
      <c r="E752" s="19">
        <v>0</v>
      </c>
      <c r="F752" s="19">
        <v>0</v>
      </c>
      <c r="G752" s="19">
        <v>1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1</v>
      </c>
      <c r="R752" s="19">
        <v>0</v>
      </c>
      <c r="S752" s="19">
        <v>0</v>
      </c>
      <c r="T752" s="19"/>
      <c r="U752" s="20">
        <v>0</v>
      </c>
      <c r="V752" s="21">
        <f>SUMPRODUCT('Linear Model'!$B$2:$T$2,'Test Set'!A752:S752)+'Linear Model'!$U$2</f>
        <v>0.3207033856912298</v>
      </c>
      <c r="W752" s="12">
        <f>SUMPRODUCT('Logistic Regression'!B$2:T$2,'Test Set'!A752:S752)+'Logistic Regression'!U$2</f>
        <v>-1.5853566289772247</v>
      </c>
      <c r="X752" s="22">
        <f t="shared" si="11"/>
        <v>0.17003818997557493</v>
      </c>
    </row>
    <row r="753" spans="1:24" x14ac:dyDescent="0.3">
      <c r="A753" s="19">
        <v>0</v>
      </c>
      <c r="B753" s="19">
        <v>0</v>
      </c>
      <c r="C753" s="19">
        <v>0</v>
      </c>
      <c r="D753" s="19">
        <v>1</v>
      </c>
      <c r="E753" s="19">
        <v>0</v>
      </c>
      <c r="F753" s="19">
        <v>0</v>
      </c>
      <c r="G753" s="19">
        <v>1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/>
      <c r="U753" s="20">
        <v>0</v>
      </c>
      <c r="V753" s="21">
        <f>SUMPRODUCT('Linear Model'!$B$2:$T$2,'Test Set'!A753:S753)+'Linear Model'!$U$2</f>
        <v>0.17597533476005878</v>
      </c>
      <c r="W753" s="12">
        <f>SUMPRODUCT('Logistic Regression'!B$2:T$2,'Test Set'!A753:S753)+'Logistic Regression'!U$2</f>
        <v>-2.0755889747047962</v>
      </c>
      <c r="X753" s="22">
        <f t="shared" si="11"/>
        <v>0.11149218200998957</v>
      </c>
    </row>
    <row r="754" spans="1:24" x14ac:dyDescent="0.3">
      <c r="A754" s="19">
        <v>1</v>
      </c>
      <c r="B754" s="19">
        <v>0</v>
      </c>
      <c r="C754" s="19">
        <v>1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/>
      <c r="U754" s="20">
        <v>0</v>
      </c>
      <c r="V754" s="21">
        <f>SUMPRODUCT('Linear Model'!$B$2:$T$2,'Test Set'!A754:S754)+'Linear Model'!$U$2</f>
        <v>0.36901676812113277</v>
      </c>
      <c r="W754" s="12">
        <f>SUMPRODUCT('Logistic Regression'!B$2:T$2,'Test Set'!A754:S754)+'Logistic Regression'!U$2</f>
        <v>-0.97441797570276978</v>
      </c>
      <c r="X754" s="22">
        <f t="shared" si="11"/>
        <v>0.27400078231586483</v>
      </c>
    </row>
    <row r="755" spans="1:24" x14ac:dyDescent="0.3">
      <c r="A755" s="19">
        <v>1</v>
      </c>
      <c r="B755" s="19">
        <v>0</v>
      </c>
      <c r="C755" s="19">
        <v>1</v>
      </c>
      <c r="D755" s="19">
        <v>0</v>
      </c>
      <c r="E755" s="19">
        <v>0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/>
      <c r="U755" s="20">
        <v>0</v>
      </c>
      <c r="V755" s="21">
        <f>SUMPRODUCT('Linear Model'!$B$2:$T$2,'Test Set'!A755:S755)+'Linear Model'!$U$2</f>
        <v>0.36901676812113277</v>
      </c>
      <c r="W755" s="12">
        <f>SUMPRODUCT('Logistic Regression'!B$2:T$2,'Test Set'!A755:S755)+'Logistic Regression'!U$2</f>
        <v>-0.97441797570276978</v>
      </c>
      <c r="X755" s="22">
        <f t="shared" si="11"/>
        <v>0.27400078231586483</v>
      </c>
    </row>
    <row r="756" spans="1:24" x14ac:dyDescent="0.3">
      <c r="A756" s="19">
        <v>0</v>
      </c>
      <c r="B756" s="19">
        <v>0</v>
      </c>
      <c r="C756" s="19">
        <v>1</v>
      </c>
      <c r="D756" s="19">
        <v>0</v>
      </c>
      <c r="E756" s="19">
        <v>0</v>
      </c>
      <c r="F756" s="19">
        <v>0</v>
      </c>
      <c r="G756" s="19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1</v>
      </c>
      <c r="P756" s="19">
        <v>0</v>
      </c>
      <c r="Q756" s="19">
        <v>0</v>
      </c>
      <c r="R756" s="19">
        <v>0</v>
      </c>
      <c r="S756" s="19">
        <v>0</v>
      </c>
      <c r="T756" s="19"/>
      <c r="U756" s="20">
        <v>0</v>
      </c>
      <c r="V756" s="21">
        <f>SUMPRODUCT('Linear Model'!$B$2:$T$2,'Test Set'!A756:S756)+'Linear Model'!$U$2</f>
        <v>0.24209924255979348</v>
      </c>
      <c r="W756" s="12">
        <f>SUMPRODUCT('Logistic Regression'!B$2:T$2,'Test Set'!A756:S756)+'Logistic Regression'!U$2</f>
        <v>-1.8613442000456055</v>
      </c>
      <c r="X756" s="22">
        <f t="shared" si="11"/>
        <v>0.13454645141474678</v>
      </c>
    </row>
    <row r="757" spans="1:24" x14ac:dyDescent="0.3">
      <c r="A757" s="19">
        <v>1</v>
      </c>
      <c r="B757" s="19">
        <v>0</v>
      </c>
      <c r="C757" s="19">
        <v>0</v>
      </c>
      <c r="D757" s="19">
        <v>1</v>
      </c>
      <c r="E757" s="19">
        <v>0</v>
      </c>
      <c r="F757" s="19">
        <v>0</v>
      </c>
      <c r="G757" s="19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/>
      <c r="U757" s="20">
        <v>0</v>
      </c>
      <c r="V757" s="21">
        <f>SUMPRODUCT('Linear Model'!$B$2:$T$2,'Test Set'!A757:S757)+'Linear Model'!$U$2</f>
        <v>0.38188404030197637</v>
      </c>
      <c r="W757" s="12">
        <f>SUMPRODUCT('Logistic Regression'!B$2:T$2,'Test Set'!A757:S757)+'Logistic Regression'!U$2</f>
        <v>-0.68601241931545909</v>
      </c>
      <c r="X757" s="22">
        <f t="shared" si="11"/>
        <v>0.33492071669854434</v>
      </c>
    </row>
    <row r="758" spans="1:24" x14ac:dyDescent="0.3">
      <c r="A758" s="19">
        <v>0</v>
      </c>
      <c r="B758" s="19">
        <v>1</v>
      </c>
      <c r="C758" s="19">
        <v>1</v>
      </c>
      <c r="D758" s="19">
        <v>0</v>
      </c>
      <c r="E758" s="19">
        <v>0</v>
      </c>
      <c r="F758" s="19">
        <v>0</v>
      </c>
      <c r="G758" s="19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1</v>
      </c>
      <c r="P758" s="19">
        <v>0</v>
      </c>
      <c r="Q758" s="19">
        <v>0</v>
      </c>
      <c r="R758" s="19">
        <v>0</v>
      </c>
      <c r="S758" s="19">
        <v>0</v>
      </c>
      <c r="T758" s="19"/>
      <c r="U758" s="20">
        <v>0</v>
      </c>
      <c r="V758" s="21">
        <f>SUMPRODUCT('Linear Model'!$B$2:$T$2,'Test Set'!A758:S758)+'Linear Model'!$U$2</f>
        <v>0.28186157680251672</v>
      </c>
      <c r="W758" s="12">
        <f>SUMPRODUCT('Logistic Regression'!B$2:T$2,'Test Set'!A758:S758)+'Logistic Regression'!U$2</f>
        <v>-2.0267201503814971</v>
      </c>
      <c r="X758" s="22">
        <f t="shared" si="11"/>
        <v>0.11642589893960516</v>
      </c>
    </row>
    <row r="759" spans="1:24" x14ac:dyDescent="0.3">
      <c r="A759" s="19">
        <v>0</v>
      </c>
      <c r="B759" s="19">
        <v>1</v>
      </c>
      <c r="C759" s="19">
        <v>1</v>
      </c>
      <c r="D759" s="19">
        <v>0</v>
      </c>
      <c r="E759" s="19">
        <v>0</v>
      </c>
      <c r="F759" s="19">
        <v>0</v>
      </c>
      <c r="G759" s="19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/>
      <c r="U759" s="20">
        <v>0</v>
      </c>
      <c r="V759" s="21">
        <f>SUMPRODUCT('Linear Model'!$B$2:$T$2,'Test Set'!A759:S759)+'Linear Model'!$U$2</f>
        <v>0.43925792060136953</v>
      </c>
      <c r="W759" s="12">
        <f>SUMPRODUCT('Logistic Regression'!B$2:T$2,'Test Set'!A759:S759)+'Logistic Regression'!U$2</f>
        <v>-0.63752783253394574</v>
      </c>
      <c r="X759" s="22">
        <f t="shared" si="11"/>
        <v>0.34580558982224191</v>
      </c>
    </row>
    <row r="760" spans="1:24" x14ac:dyDescent="0.3">
      <c r="A760" s="19">
        <v>0</v>
      </c>
      <c r="B760" s="19">
        <v>1</v>
      </c>
      <c r="C760" s="19">
        <v>1</v>
      </c>
      <c r="D760" s="19">
        <v>0</v>
      </c>
      <c r="E760" s="19">
        <v>0</v>
      </c>
      <c r="F760" s="19">
        <v>1</v>
      </c>
      <c r="G760" s="19">
        <v>0</v>
      </c>
      <c r="H760" s="19">
        <v>0</v>
      </c>
      <c r="I760" s="19">
        <v>0</v>
      </c>
      <c r="J760" s="19">
        <v>1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/>
      <c r="U760" s="20">
        <v>0</v>
      </c>
      <c r="V760" s="21">
        <f>SUMPRODUCT('Linear Model'!$B$2:$T$2,'Test Set'!A760:S760)+'Linear Model'!$U$2</f>
        <v>0.49244908694166489</v>
      </c>
      <c r="W760" s="12">
        <f>SUMPRODUCT('Logistic Regression'!B$2:T$2,'Test Set'!A760:S760)+'Logistic Regression'!U$2</f>
        <v>-1.130183215829285</v>
      </c>
      <c r="X760" s="22">
        <f t="shared" si="11"/>
        <v>0.24412729065781918</v>
      </c>
    </row>
    <row r="761" spans="1:24" x14ac:dyDescent="0.3">
      <c r="A761" s="19">
        <v>0</v>
      </c>
      <c r="B761" s="19">
        <v>0</v>
      </c>
      <c r="C761" s="19">
        <v>0</v>
      </c>
      <c r="D761" s="19">
        <v>1</v>
      </c>
      <c r="E761" s="19">
        <v>0</v>
      </c>
      <c r="F761" s="19">
        <v>0</v>
      </c>
      <c r="G761" s="19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/>
      <c r="U761" s="20">
        <v>0</v>
      </c>
      <c r="V761" s="21">
        <f>SUMPRODUCT('Linear Model'!$B$2:$T$2,'Test Set'!A761:S761)+'Linear Model'!$U$2</f>
        <v>0.4123628585394899</v>
      </c>
      <c r="W761" s="12">
        <f>SUMPRODUCT('Logistic Regression'!B$2:T$2,'Test Set'!A761:S761)+'Logistic Regression'!U$2</f>
        <v>-0.1837463258107434</v>
      </c>
      <c r="X761" s="22">
        <f t="shared" si="11"/>
        <v>0.45419222896432404</v>
      </c>
    </row>
    <row r="762" spans="1:24" x14ac:dyDescent="0.3">
      <c r="A762" s="19">
        <v>0</v>
      </c>
      <c r="B762" s="19">
        <v>1</v>
      </c>
      <c r="C762" s="19">
        <v>1</v>
      </c>
      <c r="D762" s="19">
        <v>0</v>
      </c>
      <c r="E762" s="19">
        <v>0</v>
      </c>
      <c r="F762" s="19">
        <v>0</v>
      </c>
      <c r="G762" s="19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/>
      <c r="U762" s="20">
        <v>0</v>
      </c>
      <c r="V762" s="21">
        <f>SUMPRODUCT('Linear Model'!$B$2:$T$2,'Test Set'!A762:S762)+'Linear Model'!$U$2</f>
        <v>0.43925792060136953</v>
      </c>
      <c r="W762" s="12">
        <f>SUMPRODUCT('Logistic Regression'!B$2:T$2,'Test Set'!A762:S762)+'Logistic Regression'!U$2</f>
        <v>-0.63752783253394574</v>
      </c>
      <c r="X762" s="22">
        <f t="shared" si="11"/>
        <v>0.34580558982224191</v>
      </c>
    </row>
    <row r="763" spans="1:24" x14ac:dyDescent="0.3">
      <c r="A763" s="19">
        <v>0</v>
      </c>
      <c r="B763" s="19">
        <v>1</v>
      </c>
      <c r="C763" s="19">
        <v>1</v>
      </c>
      <c r="D763" s="19">
        <v>0</v>
      </c>
      <c r="E763" s="19">
        <v>0</v>
      </c>
      <c r="F763" s="19">
        <v>1</v>
      </c>
      <c r="G763" s="19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/>
      <c r="U763" s="20">
        <v>0</v>
      </c>
      <c r="V763" s="21">
        <f>SUMPRODUCT('Linear Model'!$B$2:$T$2,'Test Set'!A763:S763)+'Linear Model'!$U$2</f>
        <v>0.17336308921009858</v>
      </c>
      <c r="W763" s="12">
        <f>SUMPRODUCT('Logistic Regression'!B$2:T$2,'Test Set'!A763:S763)+'Logistic Regression'!U$2</f>
        <v>-3.3901410339970468</v>
      </c>
      <c r="X763" s="22">
        <f t="shared" si="11"/>
        <v>3.2605006530452577E-2</v>
      </c>
    </row>
    <row r="764" spans="1:24" x14ac:dyDescent="0.3">
      <c r="A764" s="19">
        <v>0</v>
      </c>
      <c r="B764" s="19">
        <v>1</v>
      </c>
      <c r="C764" s="19">
        <v>0</v>
      </c>
      <c r="D764" s="19">
        <v>0</v>
      </c>
      <c r="E764" s="19">
        <v>0</v>
      </c>
      <c r="F764" s="19">
        <v>0</v>
      </c>
      <c r="G764" s="19">
        <v>1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19">
        <v>1</v>
      </c>
      <c r="O764" s="19">
        <v>0</v>
      </c>
      <c r="P764" s="19">
        <v>0</v>
      </c>
      <c r="Q764" s="19">
        <v>0</v>
      </c>
      <c r="R764" s="19">
        <v>1</v>
      </c>
      <c r="S764" s="19">
        <v>0</v>
      </c>
      <c r="T764" s="19"/>
      <c r="U764" s="20">
        <v>0</v>
      </c>
      <c r="V764" s="21">
        <f>SUMPRODUCT('Linear Model'!$B$2:$T$2,'Test Set'!A764:S764)+'Linear Model'!$U$2</f>
        <v>0.13762231721470691</v>
      </c>
      <c r="W764" s="12">
        <f>SUMPRODUCT('Logistic Regression'!B$2:T$2,'Test Set'!A764:S764)+'Logistic Regression'!U$2</f>
        <v>-2.5170627417211011</v>
      </c>
      <c r="X764" s="22">
        <f t="shared" si="11"/>
        <v>7.4670641466424215E-2</v>
      </c>
    </row>
    <row r="765" spans="1:24" x14ac:dyDescent="0.3">
      <c r="A765" s="19">
        <v>0</v>
      </c>
      <c r="B765" s="19">
        <v>1</v>
      </c>
      <c r="C765" s="19">
        <v>0</v>
      </c>
      <c r="D765" s="19">
        <v>0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/>
      <c r="U765" s="20">
        <v>0</v>
      </c>
      <c r="V765" s="21">
        <f>SUMPRODUCT('Linear Model'!$B$2:$T$2,'Test Set'!A765:S765)+'Linear Model'!$U$2</f>
        <v>0.41426724565958639</v>
      </c>
      <c r="W765" s="12">
        <f>SUMPRODUCT('Logistic Regression'!B$2:T$2,'Test Set'!A765:S765)+'Logistic Regression'!U$2</f>
        <v>-0.64495708949639141</v>
      </c>
      <c r="X765" s="22">
        <f t="shared" si="11"/>
        <v>0.34412684378079611</v>
      </c>
    </row>
    <row r="766" spans="1:24" x14ac:dyDescent="0.3">
      <c r="A766" s="19">
        <v>1</v>
      </c>
      <c r="B766" s="19">
        <v>0</v>
      </c>
      <c r="C766" s="19">
        <v>1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/>
      <c r="U766" s="20">
        <v>0</v>
      </c>
      <c r="V766" s="21">
        <f>SUMPRODUCT('Linear Model'!$B$2:$T$2,'Test Set'!A766:S766)+'Linear Model'!$U$2</f>
        <v>0.36901676812113277</v>
      </c>
      <c r="W766" s="12">
        <f>SUMPRODUCT('Logistic Regression'!B$2:T$2,'Test Set'!A766:S766)+'Logistic Regression'!U$2</f>
        <v>-0.97441797570276978</v>
      </c>
      <c r="X766" s="22">
        <f t="shared" si="11"/>
        <v>0.27400078231586483</v>
      </c>
    </row>
    <row r="767" spans="1:24" x14ac:dyDescent="0.3">
      <c r="A767" s="19">
        <v>0</v>
      </c>
      <c r="B767" s="19">
        <v>1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1</v>
      </c>
      <c r="S767" s="19">
        <v>0</v>
      </c>
      <c r="T767" s="19"/>
      <c r="U767" s="20">
        <v>0</v>
      </c>
      <c r="V767" s="21">
        <f>SUMPRODUCT('Linear Model'!$B$2:$T$2,'Test Set'!A767:S767)+'Linear Model'!$U$2</f>
        <v>0.20792613157555351</v>
      </c>
      <c r="W767" s="12">
        <f>SUMPRODUCT('Logistic Regression'!B$2:T$2,'Test Set'!A767:S767)+'Logistic Regression'!U$2</f>
        <v>-2.0723228585441769</v>
      </c>
      <c r="X767" s="22">
        <f t="shared" si="11"/>
        <v>0.11181613973453268</v>
      </c>
    </row>
    <row r="768" spans="1:24" x14ac:dyDescent="0.3">
      <c r="A768" s="19">
        <v>1</v>
      </c>
      <c r="B768" s="19">
        <v>0</v>
      </c>
      <c r="C768" s="19">
        <v>0</v>
      </c>
      <c r="D768" s="19">
        <v>1</v>
      </c>
      <c r="E768" s="19">
        <v>0</v>
      </c>
      <c r="F768" s="19">
        <v>0</v>
      </c>
      <c r="G768" s="19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1</v>
      </c>
      <c r="S768" s="19">
        <v>0</v>
      </c>
      <c r="T768" s="19"/>
      <c r="U768" s="20">
        <v>0</v>
      </c>
      <c r="V768" s="21">
        <f>SUMPRODUCT('Linear Model'!$B$2:$T$2,'Test Set'!A768:S768)+'Linear Model'!$U$2</f>
        <v>0.17554292621794351</v>
      </c>
      <c r="W768" s="12">
        <f>SUMPRODUCT('Logistic Regression'!B$2:T$2,'Test Set'!A768:S768)+'Logistic Regression'!U$2</f>
        <v>-2.1133781883632445</v>
      </c>
      <c r="X768" s="22">
        <f t="shared" si="11"/>
        <v>0.10780331590370802</v>
      </c>
    </row>
    <row r="769" spans="1:24" x14ac:dyDescent="0.3">
      <c r="A769" s="19">
        <v>1</v>
      </c>
      <c r="B769" s="19">
        <v>0</v>
      </c>
      <c r="C769" s="19">
        <v>1</v>
      </c>
      <c r="D769" s="19">
        <v>0</v>
      </c>
      <c r="E769" s="19">
        <v>0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/>
      <c r="U769" s="20">
        <v>0</v>
      </c>
      <c r="V769" s="21">
        <f>SUMPRODUCT('Linear Model'!$B$2:$T$2,'Test Set'!A769:S769)+'Linear Model'!$U$2</f>
        <v>0.36901676812113277</v>
      </c>
      <c r="W769" s="12">
        <f>SUMPRODUCT('Logistic Regression'!B$2:T$2,'Test Set'!A769:S769)+'Logistic Regression'!U$2</f>
        <v>-0.97441797570276978</v>
      </c>
      <c r="X769" s="22">
        <f t="shared" si="11"/>
        <v>0.27400078231586483</v>
      </c>
    </row>
    <row r="770" spans="1:24" x14ac:dyDescent="0.3">
      <c r="A770" s="19">
        <v>1</v>
      </c>
      <c r="B770" s="19">
        <v>0</v>
      </c>
      <c r="C770" s="19">
        <v>1</v>
      </c>
      <c r="D770" s="19">
        <v>0</v>
      </c>
      <c r="E770" s="19">
        <v>0</v>
      </c>
      <c r="F770" s="19">
        <v>0</v>
      </c>
      <c r="G770" s="19">
        <v>1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1</v>
      </c>
      <c r="S770" s="19">
        <v>0</v>
      </c>
      <c r="T770" s="19"/>
      <c r="U770" s="20">
        <v>0</v>
      </c>
      <c r="V770" s="21">
        <f>SUMPRODUCT('Linear Model'!$B$2:$T$2,'Test Set'!A770:S770)+'Linear Model'!$U$2</f>
        <v>-7.3711869742331237E-2</v>
      </c>
      <c r="W770" s="12">
        <f>SUMPRODUCT('Logistic Regression'!B$2:T$2,'Test Set'!A770:S770)+'Logistic Regression'!U$2</f>
        <v>-4.2936263936446082</v>
      </c>
      <c r="X770" s="22">
        <f t="shared" si="11"/>
        <v>1.3471360171365422E-2</v>
      </c>
    </row>
    <row r="771" spans="1:24" x14ac:dyDescent="0.3">
      <c r="A771" s="19">
        <v>0</v>
      </c>
      <c r="B771" s="19">
        <v>0</v>
      </c>
      <c r="C771" s="19">
        <v>1</v>
      </c>
      <c r="D771" s="19">
        <v>0</v>
      </c>
      <c r="E771" s="19">
        <v>0</v>
      </c>
      <c r="F771" s="19">
        <v>0</v>
      </c>
      <c r="G771" s="19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/>
      <c r="U771" s="20">
        <v>0</v>
      </c>
      <c r="V771" s="21">
        <f>SUMPRODUCT('Linear Model'!$B$2:$T$2,'Test Set'!A771:S771)+'Linear Model'!$U$2</f>
        <v>0.39949558635864629</v>
      </c>
      <c r="W771" s="12">
        <f>SUMPRODUCT('Logistic Regression'!B$2:T$2,'Test Set'!A771:S771)+'Logistic Regression'!U$2</f>
        <v>-0.47215188219805421</v>
      </c>
      <c r="X771" s="22">
        <f t="shared" ref="X771:X834" si="12">EXP(W771)/(1+EXP(W771))</f>
        <v>0.38410704857761513</v>
      </c>
    </row>
    <row r="772" spans="1:24" x14ac:dyDescent="0.3">
      <c r="A772" s="19">
        <v>1</v>
      </c>
      <c r="B772" s="19">
        <v>0</v>
      </c>
      <c r="C772" s="19">
        <v>0</v>
      </c>
      <c r="D772" s="19">
        <v>0</v>
      </c>
      <c r="E772" s="19">
        <v>0</v>
      </c>
      <c r="F772" s="19">
        <v>0</v>
      </c>
      <c r="G772" s="19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/>
      <c r="U772" s="20">
        <v>0</v>
      </c>
      <c r="V772" s="21">
        <f>SUMPRODUCT('Linear Model'!$B$2:$T$2,'Test Set'!A772:S772)+'Linear Model'!$U$2</f>
        <v>0.34402609317934962</v>
      </c>
      <c r="W772" s="12">
        <f>SUMPRODUCT('Logistic Regression'!B$2:T$2,'Test Set'!A772:S772)+'Logistic Regression'!U$2</f>
        <v>-0.98184723266521545</v>
      </c>
      <c r="X772" s="22">
        <f t="shared" si="12"/>
        <v>0.27252540612866183</v>
      </c>
    </row>
    <row r="773" spans="1:24" x14ac:dyDescent="0.3">
      <c r="A773" s="19">
        <v>1</v>
      </c>
      <c r="B773" s="19">
        <v>0</v>
      </c>
      <c r="C773" s="19">
        <v>0</v>
      </c>
      <c r="D773" s="19">
        <v>1</v>
      </c>
      <c r="E773" s="19">
        <v>0</v>
      </c>
      <c r="F773" s="19">
        <v>0</v>
      </c>
      <c r="G773" s="19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1</v>
      </c>
      <c r="R773" s="19">
        <v>0</v>
      </c>
      <c r="S773" s="19">
        <v>0</v>
      </c>
      <c r="T773" s="19"/>
      <c r="U773" s="20">
        <v>0</v>
      </c>
      <c r="V773" s="21">
        <f>SUMPRODUCT('Linear Model'!$B$2:$T$2,'Test Set'!A773:S773)+'Linear Model'!$U$2</f>
        <v>0.56995818165150458</v>
      </c>
      <c r="W773" s="12">
        <f>SUMPRODUCT('Logistic Regression'!B$2:T$2,'Test Set'!A773:S773)+'Logistic Regression'!U$2</f>
        <v>0.59489157630413891</v>
      </c>
      <c r="X773" s="22">
        <f t="shared" si="12"/>
        <v>0.64448671166903582</v>
      </c>
    </row>
    <row r="774" spans="1:24" x14ac:dyDescent="0.3">
      <c r="A774" s="19">
        <v>0</v>
      </c>
      <c r="B774" s="19">
        <v>0</v>
      </c>
      <c r="C774" s="19">
        <v>1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/>
      <c r="U774" s="20">
        <v>0</v>
      </c>
      <c r="V774" s="21">
        <f>SUMPRODUCT('Linear Model'!$B$2:$T$2,'Test Set'!A774:S774)+'Linear Model'!$U$2</f>
        <v>0.39949558635864629</v>
      </c>
      <c r="W774" s="12">
        <f>SUMPRODUCT('Logistic Regression'!B$2:T$2,'Test Set'!A774:S774)+'Logistic Regression'!U$2</f>
        <v>-0.47215188219805421</v>
      </c>
      <c r="X774" s="22">
        <f t="shared" si="12"/>
        <v>0.38410704857761513</v>
      </c>
    </row>
    <row r="775" spans="1:24" x14ac:dyDescent="0.3">
      <c r="A775" s="19">
        <v>0</v>
      </c>
      <c r="B775" s="19">
        <v>1</v>
      </c>
      <c r="C775" s="19">
        <v>1</v>
      </c>
      <c r="D775" s="19">
        <v>0</v>
      </c>
      <c r="E775" s="19">
        <v>0</v>
      </c>
      <c r="F775" s="19">
        <v>0</v>
      </c>
      <c r="G775" s="19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/>
      <c r="U775" s="20">
        <v>0</v>
      </c>
      <c r="V775" s="21">
        <f>SUMPRODUCT('Linear Model'!$B$2:$T$2,'Test Set'!A775:S775)+'Linear Model'!$U$2</f>
        <v>0.43925792060136953</v>
      </c>
      <c r="W775" s="12">
        <f>SUMPRODUCT('Logistic Regression'!B$2:T$2,'Test Set'!A775:S775)+'Logistic Regression'!U$2</f>
        <v>-0.63752783253394574</v>
      </c>
      <c r="X775" s="22">
        <f t="shared" si="12"/>
        <v>0.34580558982224191</v>
      </c>
    </row>
    <row r="776" spans="1:24" x14ac:dyDescent="0.3">
      <c r="A776" s="19">
        <v>1</v>
      </c>
      <c r="B776" s="19">
        <v>0</v>
      </c>
      <c r="C776" s="19">
        <v>0</v>
      </c>
      <c r="D776" s="19">
        <v>1</v>
      </c>
      <c r="E776" s="19">
        <v>0</v>
      </c>
      <c r="F776" s="19">
        <v>1</v>
      </c>
      <c r="G776" s="19">
        <v>1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/>
      <c r="U776" s="20">
        <v>0</v>
      </c>
      <c r="V776" s="21">
        <f>SUMPRODUCT('Linear Model'!$B$2:$T$2,'Test Set'!A776:S776)+'Linear Model'!$U$2</f>
        <v>-0.12039831486872576</v>
      </c>
      <c r="W776" s="12">
        <f>SUMPRODUCT('Logistic Regression'!B$2:T$2,'Test Set'!A776:S776)+'Logistic Regression'!U$2</f>
        <v>-5.3304682696726129</v>
      </c>
      <c r="X776" s="22">
        <f t="shared" si="12"/>
        <v>4.8184721231972179E-3</v>
      </c>
    </row>
    <row r="777" spans="1:24" x14ac:dyDescent="0.3">
      <c r="A777" s="19">
        <v>1</v>
      </c>
      <c r="B777" s="19">
        <v>0</v>
      </c>
      <c r="C777" s="19">
        <v>1</v>
      </c>
      <c r="D777" s="19">
        <v>0</v>
      </c>
      <c r="E777" s="19">
        <v>0</v>
      </c>
      <c r="F777" s="19">
        <v>0</v>
      </c>
      <c r="G777" s="19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1</v>
      </c>
      <c r="P777" s="19">
        <v>0</v>
      </c>
      <c r="Q777" s="19">
        <v>1</v>
      </c>
      <c r="R777" s="19">
        <v>0</v>
      </c>
      <c r="S777" s="19">
        <v>0</v>
      </c>
      <c r="T777" s="19"/>
      <c r="U777" s="20">
        <v>0</v>
      </c>
      <c r="V777" s="21">
        <f>SUMPRODUCT('Linear Model'!$B$2:$T$2,'Test Set'!A777:S777)+'Linear Model'!$U$2</f>
        <v>0.39969456567180817</v>
      </c>
      <c r="W777" s="12">
        <f>SUMPRODUCT('Logistic Regression'!B$2:T$2,'Test Set'!A777:S777)+'Logistic Regression'!U$2</f>
        <v>-1.0827062979307234</v>
      </c>
      <c r="X777" s="22">
        <f t="shared" si="12"/>
        <v>0.25299421663082261</v>
      </c>
    </row>
    <row r="778" spans="1:24" x14ac:dyDescent="0.3">
      <c r="A778" s="19">
        <v>0</v>
      </c>
      <c r="B778" s="19">
        <v>1</v>
      </c>
      <c r="C778" s="19">
        <v>0</v>
      </c>
      <c r="D778" s="19">
        <v>0</v>
      </c>
      <c r="E778" s="19">
        <v>0</v>
      </c>
      <c r="F778" s="19">
        <v>1</v>
      </c>
      <c r="G778" s="19">
        <v>1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1</v>
      </c>
      <c r="S778" s="19">
        <v>0</v>
      </c>
      <c r="T778" s="19"/>
      <c r="U778" s="20">
        <v>0</v>
      </c>
      <c r="V778" s="21">
        <f>SUMPRODUCT('Linear Model'!$B$2:$T$2,'Test Set'!A778:S778)+'Linear Model'!$U$2</f>
        <v>-0.29435622359514857</v>
      </c>
      <c r="W778" s="12">
        <f>SUMPRODUCT('Logistic Regression'!B$2:T$2,'Test Set'!A778:S778)+'Logistic Regression'!U$2</f>
        <v>-6.7167787089013302</v>
      </c>
      <c r="X778" s="22">
        <f t="shared" si="12"/>
        <v>1.2089677193303631E-3</v>
      </c>
    </row>
    <row r="779" spans="1:24" x14ac:dyDescent="0.3">
      <c r="A779" s="19">
        <v>1</v>
      </c>
      <c r="B779" s="19">
        <v>0</v>
      </c>
      <c r="C779" s="19">
        <v>1</v>
      </c>
      <c r="D779" s="19">
        <v>0</v>
      </c>
      <c r="E779" s="19">
        <v>0</v>
      </c>
      <c r="F779" s="19">
        <v>0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0</v>
      </c>
      <c r="O779" s="19">
        <v>1</v>
      </c>
      <c r="P779" s="19">
        <v>0</v>
      </c>
      <c r="Q779" s="19">
        <v>0</v>
      </c>
      <c r="R779" s="19">
        <v>0</v>
      </c>
      <c r="S779" s="19">
        <v>0</v>
      </c>
      <c r="T779" s="19"/>
      <c r="U779" s="20">
        <v>0</v>
      </c>
      <c r="V779" s="21">
        <f>SUMPRODUCT('Linear Model'!$B$2:$T$2,'Test Set'!A779:S779)+'Linear Model'!$U$2</f>
        <v>0.21162042432227995</v>
      </c>
      <c r="W779" s="12">
        <f>SUMPRODUCT('Logistic Regression'!B$2:T$2,'Test Set'!A779:S779)+'Logistic Regression'!U$2</f>
        <v>-2.3636102935503214</v>
      </c>
      <c r="X779" s="22">
        <f t="shared" si="12"/>
        <v>8.5990016374650133E-2</v>
      </c>
    </row>
    <row r="780" spans="1:24" x14ac:dyDescent="0.3">
      <c r="A780" s="19">
        <v>0</v>
      </c>
      <c r="B780" s="19">
        <v>0</v>
      </c>
      <c r="C780" s="19">
        <v>1</v>
      </c>
      <c r="D780" s="19">
        <v>0</v>
      </c>
      <c r="E780" s="19">
        <v>0</v>
      </c>
      <c r="F780" s="19">
        <v>0</v>
      </c>
      <c r="G780" s="19">
        <v>1</v>
      </c>
      <c r="H780" s="19">
        <v>0</v>
      </c>
      <c r="I780" s="19">
        <v>0</v>
      </c>
      <c r="J780" s="19">
        <v>0</v>
      </c>
      <c r="K780" s="19">
        <v>0</v>
      </c>
      <c r="L780" s="19">
        <v>1</v>
      </c>
      <c r="M780" s="19">
        <v>0</v>
      </c>
      <c r="N780" s="19">
        <v>0</v>
      </c>
      <c r="O780" s="19">
        <v>1</v>
      </c>
      <c r="P780" s="19">
        <v>0</v>
      </c>
      <c r="Q780" s="19">
        <v>0</v>
      </c>
      <c r="R780" s="19">
        <v>0</v>
      </c>
      <c r="S780" s="19">
        <v>0</v>
      </c>
      <c r="T780" s="19"/>
      <c r="U780" s="20">
        <v>0</v>
      </c>
      <c r="V780" s="21">
        <f>SUMPRODUCT('Linear Model'!$B$2:$T$2,'Test Set'!A780:S780)+'Linear Model'!$U$2</f>
        <v>0.23886436681762957</v>
      </c>
      <c r="W780" s="12">
        <f>SUMPRODUCT('Logistic Regression'!B$2:T$2,'Test Set'!A780:S780)+'Logistic Regression'!U$2</f>
        <v>-1.8419229730473161</v>
      </c>
      <c r="X780" s="22">
        <f t="shared" si="12"/>
        <v>0.13682402463525481</v>
      </c>
    </row>
    <row r="781" spans="1:24" x14ac:dyDescent="0.3">
      <c r="A781" s="19">
        <v>0</v>
      </c>
      <c r="B781" s="19">
        <v>0</v>
      </c>
      <c r="C781" s="19">
        <v>1</v>
      </c>
      <c r="D781" s="19">
        <v>0</v>
      </c>
      <c r="E781" s="19">
        <v>0</v>
      </c>
      <c r="F781" s="19">
        <v>0</v>
      </c>
      <c r="G781" s="19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1</v>
      </c>
      <c r="P781" s="19">
        <v>0</v>
      </c>
      <c r="Q781" s="19">
        <v>0</v>
      </c>
      <c r="R781" s="19">
        <v>0</v>
      </c>
      <c r="S781" s="19">
        <v>0</v>
      </c>
      <c r="T781" s="19"/>
      <c r="U781" s="20">
        <v>0</v>
      </c>
      <c r="V781" s="21">
        <f>SUMPRODUCT('Linear Model'!$B$2:$T$2,'Test Set'!A781:S781)+'Linear Model'!$U$2</f>
        <v>0.24209924255979348</v>
      </c>
      <c r="W781" s="12">
        <f>SUMPRODUCT('Logistic Regression'!B$2:T$2,'Test Set'!A781:S781)+'Logistic Regression'!U$2</f>
        <v>-1.8613442000456055</v>
      </c>
      <c r="X781" s="22">
        <f t="shared" si="12"/>
        <v>0.13454645141474678</v>
      </c>
    </row>
    <row r="782" spans="1:24" x14ac:dyDescent="0.3">
      <c r="A782" s="19">
        <v>0</v>
      </c>
      <c r="B782" s="19">
        <v>0</v>
      </c>
      <c r="C782" s="19">
        <v>1</v>
      </c>
      <c r="D782" s="19">
        <v>0</v>
      </c>
      <c r="E782" s="19">
        <v>0</v>
      </c>
      <c r="F782" s="19">
        <v>1</v>
      </c>
      <c r="G782" s="19">
        <v>1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/>
      <c r="U782" s="20">
        <v>0</v>
      </c>
      <c r="V782" s="21">
        <f>SUMPRODUCT('Linear Model'!$B$2:$T$2,'Test Set'!A782:S782)+'Linear Model'!$U$2</f>
        <v>-0.10278676881205584</v>
      </c>
      <c r="W782" s="12">
        <f>SUMPRODUCT('Logistic Regression'!B$2:T$2,'Test Set'!A782:S782)+'Logistic Regression'!U$2</f>
        <v>-5.1166077325552077</v>
      </c>
      <c r="X782" s="22">
        <f t="shared" si="12"/>
        <v>5.9605879365171336E-3</v>
      </c>
    </row>
    <row r="783" spans="1:24" x14ac:dyDescent="0.3">
      <c r="A783" s="19">
        <v>1</v>
      </c>
      <c r="B783" s="19">
        <v>0</v>
      </c>
      <c r="C783" s="19">
        <v>0</v>
      </c>
      <c r="D783" s="19">
        <v>1</v>
      </c>
      <c r="E783" s="19">
        <v>0</v>
      </c>
      <c r="F783" s="19">
        <v>1</v>
      </c>
      <c r="G783" s="19">
        <v>0</v>
      </c>
      <c r="H783" s="19">
        <v>0</v>
      </c>
      <c r="I783" s="19">
        <v>1</v>
      </c>
      <c r="J783" s="19">
        <v>0</v>
      </c>
      <c r="K783" s="19">
        <v>0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/>
      <c r="U783" s="20">
        <v>0</v>
      </c>
      <c r="V783" s="21">
        <f>SUMPRODUCT('Linear Model'!$B$2:$T$2,'Test Set'!A783:S783)+'Linear Model'!$U$2</f>
        <v>0.40770704080310849</v>
      </c>
      <c r="W783" s="12">
        <f>SUMPRODUCT('Logistic Regression'!B$2:T$2,'Test Set'!A783:S783)+'Logistic Regression'!U$2</f>
        <v>-0.91105887464433022</v>
      </c>
      <c r="X783" s="22">
        <f t="shared" si="12"/>
        <v>0.28678320762277731</v>
      </c>
    </row>
    <row r="784" spans="1:24" x14ac:dyDescent="0.3">
      <c r="A784" s="19">
        <v>0</v>
      </c>
      <c r="B784" s="19">
        <v>0</v>
      </c>
      <c r="C784" s="19">
        <v>0</v>
      </c>
      <c r="D784" s="19">
        <v>0</v>
      </c>
      <c r="E784" s="19">
        <v>0</v>
      </c>
      <c r="F784" s="19">
        <v>1</v>
      </c>
      <c r="G784" s="19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/>
      <c r="U784" s="20">
        <v>0</v>
      </c>
      <c r="V784" s="21">
        <f>SUMPRODUCT('Linear Model'!$B$2:$T$2,'Test Set'!A784:S784)+'Linear Model'!$U$2</f>
        <v>0.10861008002559219</v>
      </c>
      <c r="W784" s="12">
        <f>SUMPRODUCT('Logistic Regression'!B$2:T$2,'Test Set'!A784:S784)+'Logistic Regression'!U$2</f>
        <v>-3.2321943406236011</v>
      </c>
      <c r="X784" s="22">
        <f t="shared" si="12"/>
        <v>3.7972006196536089E-2</v>
      </c>
    </row>
    <row r="785" spans="1:24" x14ac:dyDescent="0.3">
      <c r="A785" s="19">
        <v>0</v>
      </c>
      <c r="B785" s="19">
        <v>1</v>
      </c>
      <c r="C785" s="19">
        <v>1</v>
      </c>
      <c r="D785" s="19">
        <v>0</v>
      </c>
      <c r="E785" s="19">
        <v>0</v>
      </c>
      <c r="F785" s="19">
        <v>1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19">
        <v>0</v>
      </c>
      <c r="O785" s="19">
        <v>1</v>
      </c>
      <c r="P785" s="19">
        <v>0</v>
      </c>
      <c r="Q785" s="19">
        <v>0</v>
      </c>
      <c r="R785" s="19">
        <v>0</v>
      </c>
      <c r="S785" s="19">
        <v>0</v>
      </c>
      <c r="T785" s="19"/>
      <c r="U785" s="20">
        <v>0</v>
      </c>
      <c r="V785" s="21">
        <f>SUMPRODUCT('Linear Model'!$B$2:$T$2,'Test Set'!A785:S785)+'Linear Model'!$U$2</f>
        <v>1.5966745411245764E-2</v>
      </c>
      <c r="W785" s="12">
        <f>SUMPRODUCT('Logistic Regression'!B$2:T$2,'Test Set'!A785:S785)+'Logistic Regression'!U$2</f>
        <v>-4.7793333518445973</v>
      </c>
      <c r="X785" s="22">
        <f t="shared" si="12"/>
        <v>8.3315992630095797E-3</v>
      </c>
    </row>
    <row r="786" spans="1:24" x14ac:dyDescent="0.3">
      <c r="A786" s="19">
        <v>0</v>
      </c>
      <c r="B786" s="19">
        <v>1</v>
      </c>
      <c r="C786" s="19">
        <v>0</v>
      </c>
      <c r="D786" s="19">
        <v>0</v>
      </c>
      <c r="E786" s="19">
        <v>0</v>
      </c>
      <c r="F786" s="19">
        <v>1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/>
      <c r="U786" s="20">
        <v>0</v>
      </c>
      <c r="V786" s="21">
        <f>SUMPRODUCT('Linear Model'!$B$2:$T$2,'Test Set'!A786:S786)+'Linear Model'!$U$2</f>
        <v>0.14837241426831543</v>
      </c>
      <c r="W786" s="12">
        <f>SUMPRODUCT('Logistic Regression'!B$2:T$2,'Test Set'!A786:S786)+'Logistic Regression'!U$2</f>
        <v>-3.3975702909594925</v>
      </c>
      <c r="X786" s="22">
        <f t="shared" si="12"/>
        <v>3.2371485453175891E-2</v>
      </c>
    </row>
    <row r="787" spans="1:24" x14ac:dyDescent="0.3">
      <c r="A787" s="19">
        <v>0</v>
      </c>
      <c r="B787" s="19">
        <v>0</v>
      </c>
      <c r="C787" s="19">
        <v>0</v>
      </c>
      <c r="D787" s="19">
        <v>1</v>
      </c>
      <c r="E787" s="19">
        <v>0</v>
      </c>
      <c r="F787" s="19">
        <v>0</v>
      </c>
      <c r="G787" s="19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/>
      <c r="U787" s="20">
        <v>0</v>
      </c>
      <c r="V787" s="21">
        <f>SUMPRODUCT('Linear Model'!$B$2:$T$2,'Test Set'!A787:S787)+'Linear Model'!$U$2</f>
        <v>0.4123628585394899</v>
      </c>
      <c r="W787" s="12">
        <f>SUMPRODUCT('Logistic Regression'!B$2:T$2,'Test Set'!A787:S787)+'Logistic Regression'!U$2</f>
        <v>-0.1837463258107434</v>
      </c>
      <c r="X787" s="22">
        <f t="shared" si="12"/>
        <v>0.45419222896432404</v>
      </c>
    </row>
    <row r="788" spans="1:24" x14ac:dyDescent="0.3">
      <c r="A788" s="19">
        <v>1</v>
      </c>
      <c r="B788" s="19">
        <v>0</v>
      </c>
      <c r="C788" s="19">
        <v>0</v>
      </c>
      <c r="D788" s="19">
        <v>1</v>
      </c>
      <c r="E788" s="19">
        <v>0</v>
      </c>
      <c r="F788" s="19">
        <v>0</v>
      </c>
      <c r="G788" s="19">
        <v>1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/>
      <c r="U788" s="20">
        <v>0</v>
      </c>
      <c r="V788" s="21">
        <f>SUMPRODUCT('Linear Model'!$B$2:$T$2,'Test Set'!A788:S788)+'Linear Model'!$U$2</f>
        <v>0.14549651652254522</v>
      </c>
      <c r="W788" s="12">
        <f>SUMPRODUCT('Logistic Regression'!B$2:T$2,'Test Set'!A788:S788)+'Logistic Regression'!U$2</f>
        <v>-2.5778550682095118</v>
      </c>
      <c r="X788" s="22">
        <f t="shared" si="12"/>
        <v>7.0577300619917405E-2</v>
      </c>
    </row>
    <row r="789" spans="1:24" x14ac:dyDescent="0.3">
      <c r="A789" s="19">
        <v>0</v>
      </c>
      <c r="B789" s="19">
        <v>0</v>
      </c>
      <c r="C789" s="19">
        <v>0</v>
      </c>
      <c r="D789" s="19">
        <v>0</v>
      </c>
      <c r="E789" s="19">
        <v>0</v>
      </c>
      <c r="F789" s="19">
        <v>1</v>
      </c>
      <c r="G789" s="19">
        <v>1</v>
      </c>
      <c r="H789" s="19">
        <v>0</v>
      </c>
      <c r="I789" s="19">
        <v>0</v>
      </c>
      <c r="J789" s="19">
        <v>1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/>
      <c r="U789" s="20">
        <v>0</v>
      </c>
      <c r="V789" s="21">
        <f>SUMPRODUCT('Linear Model'!$B$2:$T$2,'Test Set'!A789:S789)+'Linear Model'!$U$2</f>
        <v>0.19130855397772739</v>
      </c>
      <c r="W789" s="12">
        <f>SUMPRODUCT('Logistic Regression'!B$2:T$2,'Test Set'!A789:S789)+'Logistic Regression'!U$2</f>
        <v>-2.8640791713498928</v>
      </c>
      <c r="X789" s="22">
        <f t="shared" si="12"/>
        <v>5.3958093314111374E-2</v>
      </c>
    </row>
    <row r="790" spans="1:24" x14ac:dyDescent="0.3">
      <c r="A790" s="19">
        <v>1</v>
      </c>
      <c r="B790" s="19">
        <v>0</v>
      </c>
      <c r="C790" s="19">
        <v>0</v>
      </c>
      <c r="D790" s="19">
        <v>0</v>
      </c>
      <c r="E790" s="19">
        <v>0</v>
      </c>
      <c r="F790" s="19">
        <v>1</v>
      </c>
      <c r="G790" s="19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/>
      <c r="U790" s="20">
        <v>0</v>
      </c>
      <c r="V790" s="21">
        <f>SUMPRODUCT('Linear Model'!$B$2:$T$2,'Test Set'!A790:S790)+'Linear Model'!$U$2</f>
        <v>7.8131261788078665E-2</v>
      </c>
      <c r="W790" s="12">
        <f>SUMPRODUCT('Logistic Regression'!B$2:T$2,'Test Set'!A790:S790)+'Logistic Regression'!U$2</f>
        <v>-3.7344604341283167</v>
      </c>
      <c r="X790" s="22">
        <f t="shared" si="12"/>
        <v>2.3328822147773539E-2</v>
      </c>
    </row>
    <row r="791" spans="1:24" x14ac:dyDescent="0.3">
      <c r="A791" s="19">
        <v>0</v>
      </c>
      <c r="B791" s="19">
        <v>0</v>
      </c>
      <c r="C791" s="19">
        <v>0</v>
      </c>
      <c r="D791" s="19">
        <v>1</v>
      </c>
      <c r="E791" s="19">
        <v>0</v>
      </c>
      <c r="F791" s="19">
        <v>0</v>
      </c>
      <c r="G791" s="19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/>
      <c r="U791" s="20">
        <v>0</v>
      </c>
      <c r="V791" s="21">
        <f>SUMPRODUCT('Linear Model'!$B$2:$T$2,'Test Set'!A791:S791)+'Linear Model'!$U$2</f>
        <v>0.4123628585394899</v>
      </c>
      <c r="W791" s="12">
        <f>SUMPRODUCT('Logistic Regression'!B$2:T$2,'Test Set'!A791:S791)+'Logistic Regression'!U$2</f>
        <v>-0.1837463258107434</v>
      </c>
      <c r="X791" s="22">
        <f t="shared" si="12"/>
        <v>0.45419222896432404</v>
      </c>
    </row>
    <row r="792" spans="1:24" x14ac:dyDescent="0.3">
      <c r="A792" s="19">
        <v>0</v>
      </c>
      <c r="B792" s="19">
        <v>1</v>
      </c>
      <c r="C792" s="19">
        <v>1</v>
      </c>
      <c r="D792" s="19">
        <v>0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1</v>
      </c>
      <c r="S792" s="19">
        <v>0</v>
      </c>
      <c r="T792" s="19"/>
      <c r="U792" s="20">
        <v>0</v>
      </c>
      <c r="V792" s="21">
        <f>SUMPRODUCT('Linear Model'!$B$2:$T$2,'Test Set'!A792:S792)+'Linear Model'!$U$2</f>
        <v>0.23291680651733668</v>
      </c>
      <c r="W792" s="12">
        <f>SUMPRODUCT('Logistic Regression'!B$2:T$2,'Test Set'!A792:S792)+'Logistic Regression'!U$2</f>
        <v>-2.0648936015817312</v>
      </c>
      <c r="X792" s="22">
        <f t="shared" si="12"/>
        <v>0.11255609425489449</v>
      </c>
    </row>
    <row r="793" spans="1:24" x14ac:dyDescent="0.3">
      <c r="A793" s="19">
        <v>0</v>
      </c>
      <c r="B793" s="19">
        <v>0</v>
      </c>
      <c r="C793" s="19">
        <v>0</v>
      </c>
      <c r="D793" s="19">
        <v>0</v>
      </c>
      <c r="E793" s="19">
        <v>0</v>
      </c>
      <c r="F793" s="19">
        <v>1</v>
      </c>
      <c r="G793" s="19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1</v>
      </c>
      <c r="P793" s="19">
        <v>0</v>
      </c>
      <c r="Q793" s="19">
        <v>0</v>
      </c>
      <c r="R793" s="19">
        <v>0</v>
      </c>
      <c r="S793" s="19">
        <v>0</v>
      </c>
      <c r="T793" s="19"/>
      <c r="U793" s="20">
        <v>0</v>
      </c>
      <c r="V793" s="21">
        <f>SUMPRODUCT('Linear Model'!$B$2:$T$2,'Test Set'!A793:S793)+'Linear Model'!$U$2</f>
        <v>-4.8786263773260619E-2</v>
      </c>
      <c r="W793" s="12">
        <f>SUMPRODUCT('Logistic Regression'!B$2:T$2,'Test Set'!A793:S793)+'Logistic Regression'!U$2</f>
        <v>-4.6213866584711525</v>
      </c>
      <c r="X793" s="22">
        <f t="shared" si="12"/>
        <v>9.7432775643823289E-3</v>
      </c>
    </row>
    <row r="794" spans="1:24" x14ac:dyDescent="0.3">
      <c r="A794" s="19">
        <v>1</v>
      </c>
      <c r="B794" s="19">
        <v>0</v>
      </c>
      <c r="C794" s="19">
        <v>0</v>
      </c>
      <c r="D794" s="19">
        <v>0</v>
      </c>
      <c r="E794" s="19">
        <v>0</v>
      </c>
      <c r="F794" s="19">
        <v>0</v>
      </c>
      <c r="G794" s="19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1</v>
      </c>
      <c r="R794" s="19">
        <v>0</v>
      </c>
      <c r="S794" s="19">
        <v>0</v>
      </c>
      <c r="T794" s="19"/>
      <c r="U794" s="20">
        <v>0</v>
      </c>
      <c r="V794" s="21">
        <f>SUMPRODUCT('Linear Model'!$B$2:$T$2,'Test Set'!A794:S794)+'Linear Model'!$U$2</f>
        <v>0.53210023452887789</v>
      </c>
      <c r="W794" s="12">
        <f>SUMPRODUCT('Logistic Regression'!B$2:T$2,'Test Set'!A794:S794)+'Logistic Regression'!U$2</f>
        <v>0.29905676295438227</v>
      </c>
      <c r="X794" s="22">
        <f t="shared" si="12"/>
        <v>0.57421191850115239</v>
      </c>
    </row>
    <row r="795" spans="1:24" x14ac:dyDescent="0.3">
      <c r="A795" s="19">
        <v>0</v>
      </c>
      <c r="B795" s="19">
        <v>0</v>
      </c>
      <c r="C795" s="19">
        <v>0</v>
      </c>
      <c r="D795" s="19">
        <v>1</v>
      </c>
      <c r="E795" s="19">
        <v>0</v>
      </c>
      <c r="F795" s="19">
        <v>0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1</v>
      </c>
      <c r="S795" s="19">
        <v>0</v>
      </c>
      <c r="T795" s="19"/>
      <c r="U795" s="20">
        <v>0</v>
      </c>
      <c r="V795" s="21">
        <f>SUMPRODUCT('Linear Model'!$B$2:$T$2,'Test Set'!A795:S795)+'Linear Model'!$U$2</f>
        <v>0.20602174445545707</v>
      </c>
      <c r="W795" s="12">
        <f>SUMPRODUCT('Logistic Regression'!B$2:T$2,'Test Set'!A795:S795)+'Logistic Regression'!U$2</f>
        <v>-1.6111120948585287</v>
      </c>
      <c r="X795" s="22">
        <f t="shared" si="12"/>
        <v>0.16643427107509368</v>
      </c>
    </row>
    <row r="796" spans="1:24" x14ac:dyDescent="0.3">
      <c r="A796" s="19">
        <v>1</v>
      </c>
      <c r="B796" s="19">
        <v>0</v>
      </c>
      <c r="C796" s="19">
        <v>0</v>
      </c>
      <c r="D796" s="19">
        <v>0</v>
      </c>
      <c r="E796" s="19">
        <v>0</v>
      </c>
      <c r="F796" s="19">
        <v>0</v>
      </c>
      <c r="G796" s="19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1</v>
      </c>
      <c r="R796" s="19">
        <v>0</v>
      </c>
      <c r="S796" s="19">
        <v>0</v>
      </c>
      <c r="T796" s="19"/>
      <c r="U796" s="20">
        <v>0</v>
      </c>
      <c r="V796" s="21">
        <f>SUMPRODUCT('Linear Model'!$B$2:$T$2,'Test Set'!A796:S796)+'Linear Model'!$U$2</f>
        <v>0.53210023452887789</v>
      </c>
      <c r="W796" s="12">
        <f>SUMPRODUCT('Logistic Regression'!B$2:T$2,'Test Set'!A796:S796)+'Logistic Regression'!U$2</f>
        <v>0.29905676295438227</v>
      </c>
      <c r="X796" s="22">
        <f t="shared" si="12"/>
        <v>0.57421191850115239</v>
      </c>
    </row>
    <row r="797" spans="1:24" x14ac:dyDescent="0.3">
      <c r="A797" s="19">
        <v>0</v>
      </c>
      <c r="B797" s="19">
        <v>1</v>
      </c>
      <c r="C797" s="19">
        <v>0</v>
      </c>
      <c r="D797" s="19">
        <v>1</v>
      </c>
      <c r="E797" s="19">
        <v>0</v>
      </c>
      <c r="F797" s="19">
        <v>0</v>
      </c>
      <c r="G797" s="19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/>
      <c r="U797" s="20">
        <v>0</v>
      </c>
      <c r="V797" s="21">
        <f>SUMPRODUCT('Linear Model'!$B$2:$T$2,'Test Set'!A797:S797)+'Linear Model'!$U$2</f>
        <v>0.45212519278221314</v>
      </c>
      <c r="W797" s="12">
        <f>SUMPRODUCT('Logistic Regression'!B$2:T$2,'Test Set'!A797:S797)+'Logistic Regression'!U$2</f>
        <v>-0.34912227614663494</v>
      </c>
      <c r="X797" s="22">
        <f t="shared" si="12"/>
        <v>0.41359528300010162</v>
      </c>
    </row>
    <row r="798" spans="1:24" x14ac:dyDescent="0.3">
      <c r="A798" s="19">
        <v>1</v>
      </c>
      <c r="B798" s="19">
        <v>0</v>
      </c>
      <c r="C798" s="19">
        <v>0</v>
      </c>
      <c r="D798" s="19">
        <v>0</v>
      </c>
      <c r="E798" s="19">
        <v>0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1</v>
      </c>
      <c r="S798" s="19">
        <v>0</v>
      </c>
      <c r="T798" s="19"/>
      <c r="U798" s="20">
        <v>0</v>
      </c>
      <c r="V798" s="21">
        <f>SUMPRODUCT('Linear Model'!$B$2:$T$2,'Test Set'!A798:S798)+'Linear Model'!$U$2</f>
        <v>0.13768497909531677</v>
      </c>
      <c r="W798" s="12">
        <f>SUMPRODUCT('Logistic Regression'!B$2:T$2,'Test Set'!A798:S798)+'Logistic Regression'!U$2</f>
        <v>-2.4092130017130011</v>
      </c>
      <c r="X798" s="22">
        <f t="shared" si="12"/>
        <v>8.2472851573150041E-2</v>
      </c>
    </row>
    <row r="799" spans="1:24" x14ac:dyDescent="0.3">
      <c r="A799" s="19">
        <v>0</v>
      </c>
      <c r="B799" s="19">
        <v>1</v>
      </c>
      <c r="C799" s="19">
        <v>1</v>
      </c>
      <c r="D799" s="19">
        <v>0</v>
      </c>
      <c r="E799" s="19">
        <v>0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1</v>
      </c>
      <c r="S799" s="19">
        <v>0</v>
      </c>
      <c r="T799" s="19"/>
      <c r="U799" s="20">
        <v>0</v>
      </c>
      <c r="V799" s="21">
        <f>SUMPRODUCT('Linear Model'!$B$2:$T$2,'Test Set'!A799:S799)+'Linear Model'!$U$2</f>
        <v>0.23291680651733668</v>
      </c>
      <c r="W799" s="12">
        <f>SUMPRODUCT('Logistic Regression'!B$2:T$2,'Test Set'!A799:S799)+'Logistic Regression'!U$2</f>
        <v>-2.0648936015817312</v>
      </c>
      <c r="X799" s="22">
        <f t="shared" si="12"/>
        <v>0.11255609425489449</v>
      </c>
    </row>
    <row r="800" spans="1:24" x14ac:dyDescent="0.3">
      <c r="A800" s="19">
        <v>0</v>
      </c>
      <c r="B800" s="19">
        <v>1</v>
      </c>
      <c r="C800" s="19">
        <v>1</v>
      </c>
      <c r="D800" s="19">
        <v>0</v>
      </c>
      <c r="E800" s="19">
        <v>0</v>
      </c>
      <c r="F800" s="19">
        <v>1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/>
      <c r="U800" s="20">
        <v>0</v>
      </c>
      <c r="V800" s="21">
        <f>SUMPRODUCT('Linear Model'!$B$2:$T$2,'Test Set'!A800:S800)+'Linear Model'!$U$2</f>
        <v>0.17336308921009858</v>
      </c>
      <c r="W800" s="12">
        <f>SUMPRODUCT('Logistic Regression'!B$2:T$2,'Test Set'!A800:S800)+'Logistic Regression'!U$2</f>
        <v>-3.3901410339970468</v>
      </c>
      <c r="X800" s="22">
        <f t="shared" si="12"/>
        <v>3.2605006530452577E-2</v>
      </c>
    </row>
    <row r="801" spans="1:24" x14ac:dyDescent="0.3">
      <c r="A801" s="19">
        <v>1</v>
      </c>
      <c r="B801" s="19">
        <v>0</v>
      </c>
      <c r="C801" s="19">
        <v>1</v>
      </c>
      <c r="D801" s="19">
        <v>0</v>
      </c>
      <c r="E801" s="19">
        <v>0</v>
      </c>
      <c r="F801" s="19">
        <v>0</v>
      </c>
      <c r="G801" s="19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/>
      <c r="U801" s="20">
        <v>0</v>
      </c>
      <c r="V801" s="21">
        <f>SUMPRODUCT('Linear Model'!$B$2:$T$2,'Test Set'!A801:S801)+'Linear Model'!$U$2</f>
        <v>0.36901676812113277</v>
      </c>
      <c r="W801" s="12">
        <f>SUMPRODUCT('Logistic Regression'!B$2:T$2,'Test Set'!A801:S801)+'Logistic Regression'!U$2</f>
        <v>-0.97441797570276978</v>
      </c>
      <c r="X801" s="22">
        <f t="shared" si="12"/>
        <v>0.27400078231586483</v>
      </c>
    </row>
    <row r="802" spans="1:24" x14ac:dyDescent="0.3">
      <c r="A802" s="19">
        <v>1</v>
      </c>
      <c r="B802" s="19">
        <v>0</v>
      </c>
      <c r="C802" s="19">
        <v>0</v>
      </c>
      <c r="D802" s="19">
        <v>0</v>
      </c>
      <c r="E802" s="19">
        <v>0</v>
      </c>
      <c r="F802" s="19">
        <v>0</v>
      </c>
      <c r="G802" s="19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1</v>
      </c>
      <c r="P802" s="19">
        <v>0</v>
      </c>
      <c r="Q802" s="19">
        <v>0</v>
      </c>
      <c r="R802" s="19">
        <v>0</v>
      </c>
      <c r="S802" s="19">
        <v>0</v>
      </c>
      <c r="T802" s="19"/>
      <c r="U802" s="20">
        <v>0</v>
      </c>
      <c r="V802" s="21">
        <f>SUMPRODUCT('Linear Model'!$B$2:$T$2,'Test Set'!A802:S802)+'Linear Model'!$U$2</f>
        <v>0.18662974938049681</v>
      </c>
      <c r="W802" s="12">
        <f>SUMPRODUCT('Logistic Regression'!B$2:T$2,'Test Set'!A802:S802)+'Logistic Regression'!U$2</f>
        <v>-2.371039550512767</v>
      </c>
      <c r="X802" s="22">
        <f t="shared" si="12"/>
        <v>8.540790161281929E-2</v>
      </c>
    </row>
    <row r="803" spans="1:24" x14ac:dyDescent="0.3">
      <c r="A803" s="19">
        <v>0</v>
      </c>
      <c r="B803" s="19">
        <v>0</v>
      </c>
      <c r="C803" s="19">
        <v>1</v>
      </c>
      <c r="D803" s="19">
        <v>0</v>
      </c>
      <c r="E803" s="19">
        <v>0</v>
      </c>
      <c r="F803" s="19">
        <v>0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/>
      <c r="U803" s="20">
        <v>0</v>
      </c>
      <c r="V803" s="21">
        <f>SUMPRODUCT('Linear Model'!$B$2:$T$2,'Test Set'!A803:S803)+'Linear Model'!$U$2</f>
        <v>0.39949558635864629</v>
      </c>
      <c r="W803" s="12">
        <f>SUMPRODUCT('Logistic Regression'!B$2:T$2,'Test Set'!A803:S803)+'Logistic Regression'!U$2</f>
        <v>-0.47215188219805421</v>
      </c>
      <c r="X803" s="22">
        <f t="shared" si="12"/>
        <v>0.38410704857761513</v>
      </c>
    </row>
    <row r="804" spans="1:24" x14ac:dyDescent="0.3">
      <c r="A804" s="19">
        <v>0</v>
      </c>
      <c r="B804" s="19">
        <v>1</v>
      </c>
      <c r="C804" s="19">
        <v>1</v>
      </c>
      <c r="D804" s="19">
        <v>0</v>
      </c>
      <c r="E804" s="19">
        <v>0</v>
      </c>
      <c r="F804" s="19">
        <v>0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/>
      <c r="U804" s="20">
        <v>0</v>
      </c>
      <c r="V804" s="21">
        <f>SUMPRODUCT('Linear Model'!$B$2:$T$2,'Test Set'!A804:S804)+'Linear Model'!$U$2</f>
        <v>0.43925792060136953</v>
      </c>
      <c r="W804" s="12">
        <f>SUMPRODUCT('Logistic Regression'!B$2:T$2,'Test Set'!A804:S804)+'Logistic Regression'!U$2</f>
        <v>-0.63752783253394574</v>
      </c>
      <c r="X804" s="22">
        <f t="shared" si="12"/>
        <v>0.34580558982224191</v>
      </c>
    </row>
    <row r="805" spans="1:24" x14ac:dyDescent="0.3">
      <c r="A805" s="19">
        <v>0</v>
      </c>
      <c r="B805" s="19">
        <v>0</v>
      </c>
      <c r="C805" s="19">
        <v>1</v>
      </c>
      <c r="D805" s="19">
        <v>0</v>
      </c>
      <c r="E805" s="19">
        <v>0</v>
      </c>
      <c r="F805" s="19">
        <v>1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/>
      <c r="U805" s="20">
        <v>0</v>
      </c>
      <c r="V805" s="21">
        <f>SUMPRODUCT('Linear Model'!$B$2:$T$2,'Test Set'!A805:S805)+'Linear Model'!$U$2</f>
        <v>0.13360075496737533</v>
      </c>
      <c r="W805" s="12">
        <f>SUMPRODUCT('Logistic Regression'!B$2:T$2,'Test Set'!A805:S805)+'Logistic Regression'!U$2</f>
        <v>-3.2247650836611554</v>
      </c>
      <c r="X805" s="22">
        <f t="shared" si="12"/>
        <v>3.8244331451640252E-2</v>
      </c>
    </row>
    <row r="806" spans="1:24" x14ac:dyDescent="0.3">
      <c r="A806" s="19">
        <v>1</v>
      </c>
      <c r="B806" s="19">
        <v>0</v>
      </c>
      <c r="C806" s="19">
        <v>1</v>
      </c>
      <c r="D806" s="19">
        <v>0</v>
      </c>
      <c r="E806" s="19">
        <v>0</v>
      </c>
      <c r="F806" s="19">
        <v>0</v>
      </c>
      <c r="G806" s="19">
        <v>0</v>
      </c>
      <c r="H806" s="19">
        <v>1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/>
      <c r="U806" s="20">
        <v>0</v>
      </c>
      <c r="V806" s="21">
        <f>SUMPRODUCT('Linear Model'!$B$2:$T$2,'Test Set'!A806:S806)+'Linear Model'!$U$2</f>
        <v>0.7171262715272444</v>
      </c>
      <c r="W806" s="12">
        <f>SUMPRODUCT('Logistic Regression'!B$2:T$2,'Test Set'!A806:S806)+'Logistic Regression'!U$2</f>
        <v>3.7719715550724735</v>
      </c>
      <c r="X806" s="22">
        <f t="shared" si="12"/>
        <v>0.97751074303324381</v>
      </c>
    </row>
    <row r="807" spans="1:24" x14ac:dyDescent="0.3">
      <c r="A807" s="19">
        <v>0</v>
      </c>
      <c r="B807" s="19">
        <v>0</v>
      </c>
      <c r="C807" s="19">
        <v>0</v>
      </c>
      <c r="D807" s="19">
        <v>0</v>
      </c>
      <c r="E807" s="19">
        <v>0</v>
      </c>
      <c r="F807" s="19">
        <v>0</v>
      </c>
      <c r="G807" s="19">
        <v>1</v>
      </c>
      <c r="H807" s="19">
        <v>0</v>
      </c>
      <c r="I807" s="19">
        <v>1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/>
      <c r="U807" s="20">
        <v>0</v>
      </c>
      <c r="V807" s="21">
        <f>SUMPRODUCT('Linear Model'!$B$2:$T$2,'Test Set'!A807:S807)+'Linear Model'!$U$2</f>
        <v>0.42983521952983506</v>
      </c>
      <c r="W807" s="12">
        <f>SUMPRODUCT('Logistic Regression'!B$2:T$2,'Test Set'!A807:S807)+'Logistic Regression'!U$2</f>
        <v>0.1561429580796771</v>
      </c>
      <c r="X807" s="22">
        <f t="shared" si="12"/>
        <v>0.53895662276733591</v>
      </c>
    </row>
    <row r="808" spans="1:24" x14ac:dyDescent="0.3">
      <c r="A808" s="19">
        <v>1</v>
      </c>
      <c r="B808" s="19">
        <v>0</v>
      </c>
      <c r="C808" s="19">
        <v>1</v>
      </c>
      <c r="D808" s="19">
        <v>0</v>
      </c>
      <c r="E808" s="19">
        <v>0</v>
      </c>
      <c r="F808" s="19">
        <v>1</v>
      </c>
      <c r="G808" s="19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/>
      <c r="U808" s="20">
        <v>0</v>
      </c>
      <c r="V808" s="21">
        <f>SUMPRODUCT('Linear Model'!$B$2:$T$2,'Test Set'!A808:S808)+'Linear Model'!$U$2</f>
        <v>0.10312193672986181</v>
      </c>
      <c r="W808" s="12">
        <f>SUMPRODUCT('Logistic Regression'!B$2:T$2,'Test Set'!A808:S808)+'Logistic Regression'!U$2</f>
        <v>-3.7270311771658711</v>
      </c>
      <c r="X808" s="22">
        <f t="shared" si="12"/>
        <v>2.3498695501661893E-2</v>
      </c>
    </row>
    <row r="809" spans="1:24" x14ac:dyDescent="0.3">
      <c r="A809" s="19">
        <v>1</v>
      </c>
      <c r="B809" s="19">
        <v>0</v>
      </c>
      <c r="C809" s="19">
        <v>0</v>
      </c>
      <c r="D809" s="19">
        <v>1</v>
      </c>
      <c r="E809" s="19">
        <v>0</v>
      </c>
      <c r="F809" s="19">
        <v>0</v>
      </c>
      <c r="G809" s="19">
        <v>0</v>
      </c>
      <c r="H809" s="19">
        <v>0</v>
      </c>
      <c r="I809" s="19">
        <v>0</v>
      </c>
      <c r="J809" s="19">
        <v>0</v>
      </c>
      <c r="K809" s="19">
        <v>1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1</v>
      </c>
      <c r="S809" s="19">
        <v>0</v>
      </c>
      <c r="T809" s="19"/>
      <c r="U809" s="20">
        <v>0</v>
      </c>
      <c r="V809" s="21">
        <f>SUMPRODUCT('Linear Model'!$B$2:$T$2,'Test Set'!A809:S809)+'Linear Model'!$U$2</f>
        <v>0.36210267825737319</v>
      </c>
      <c r="W809" s="12">
        <f>SUMPRODUCT('Logistic Regression'!B$2:T$2,'Test Set'!A809:S809)+'Logistic Regression'!U$2</f>
        <v>-0.46082650495493321</v>
      </c>
      <c r="X809" s="22">
        <f t="shared" si="12"/>
        <v>0.38678977223554034</v>
      </c>
    </row>
    <row r="810" spans="1:24" x14ac:dyDescent="0.3">
      <c r="A810" s="19">
        <v>1</v>
      </c>
      <c r="B810" s="19">
        <v>0</v>
      </c>
      <c r="C810" s="19">
        <v>0</v>
      </c>
      <c r="D810" s="19">
        <v>1</v>
      </c>
      <c r="E810" s="19">
        <v>0</v>
      </c>
      <c r="F810" s="19">
        <v>0</v>
      </c>
      <c r="G810" s="19">
        <v>1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1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/>
      <c r="U810" s="20">
        <v>0</v>
      </c>
      <c r="V810" s="21">
        <f>SUMPRODUCT('Linear Model'!$B$2:$T$2,'Test Set'!A810:S810)+'Linear Model'!$U$2</f>
        <v>0.31158022594112977</v>
      </c>
      <c r="W810" s="12">
        <f>SUMPRODUCT('Logistic Regression'!B$2:T$2,'Test Set'!A810:S810)+'Logistic Regression'!U$2</f>
        <v>-1.1307523024923833</v>
      </c>
      <c r="X810" s="22">
        <f t="shared" si="12"/>
        <v>0.2440222928677927</v>
      </c>
    </row>
    <row r="811" spans="1:24" x14ac:dyDescent="0.3">
      <c r="A811" s="19">
        <v>0</v>
      </c>
      <c r="B811" s="19">
        <v>0</v>
      </c>
      <c r="C811" s="19">
        <v>0</v>
      </c>
      <c r="D811" s="19">
        <v>0</v>
      </c>
      <c r="E811" s="19">
        <v>0</v>
      </c>
      <c r="F811" s="19">
        <v>0</v>
      </c>
      <c r="G811" s="19">
        <v>1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1</v>
      </c>
      <c r="R811" s="19">
        <v>0</v>
      </c>
      <c r="S811" s="19">
        <v>0</v>
      </c>
      <c r="T811" s="19"/>
      <c r="U811" s="20">
        <v>0</v>
      </c>
      <c r="V811" s="21">
        <f>SUMPRODUCT('Linear Model'!$B$2:$T$2,'Test Set'!A811:S811)+'Linear Model'!$U$2</f>
        <v>0.32619152898696024</v>
      </c>
      <c r="W811" s="12">
        <f>SUMPRODUCT('Logistic Regression'!B$2:T$2,'Test Set'!A811:S811)+'Logistic Regression'!U$2</f>
        <v>-1.0905197924349548</v>
      </c>
      <c r="X811" s="22">
        <f t="shared" si="12"/>
        <v>0.25152041072579256</v>
      </c>
    </row>
    <row r="812" spans="1:24" x14ac:dyDescent="0.3">
      <c r="A812" s="19">
        <v>1</v>
      </c>
      <c r="B812" s="19">
        <v>0</v>
      </c>
      <c r="C812" s="19">
        <v>1</v>
      </c>
      <c r="D812" s="19">
        <v>0</v>
      </c>
      <c r="E812" s="19">
        <v>0</v>
      </c>
      <c r="F812" s="19">
        <v>0</v>
      </c>
      <c r="G812" s="19">
        <v>1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/>
      <c r="U812" s="20">
        <v>0</v>
      </c>
      <c r="V812" s="21">
        <f>SUMPRODUCT('Linear Model'!$B$2:$T$2,'Test Set'!A812:S812)+'Linear Model'!$U$2</f>
        <v>0.13262924434170162</v>
      </c>
      <c r="W812" s="12">
        <f>SUMPRODUCT('Logistic Regression'!B$2:T$2,'Test Set'!A812:S812)+'Logistic Regression'!U$2</f>
        <v>-2.8662606245968227</v>
      </c>
      <c r="X812" s="22">
        <f t="shared" si="12"/>
        <v>5.38468457947942E-2</v>
      </c>
    </row>
    <row r="813" spans="1:24" x14ac:dyDescent="0.3">
      <c r="A813" s="19">
        <v>1</v>
      </c>
      <c r="B813" s="19">
        <v>0</v>
      </c>
      <c r="C813" s="19">
        <v>0</v>
      </c>
      <c r="D813" s="19">
        <v>0</v>
      </c>
      <c r="E813" s="19">
        <v>0</v>
      </c>
      <c r="F813" s="19">
        <v>1</v>
      </c>
      <c r="G813" s="19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/>
      <c r="U813" s="20">
        <v>0</v>
      </c>
      <c r="V813" s="21">
        <f>SUMPRODUCT('Linear Model'!$B$2:$T$2,'Test Set'!A813:S813)+'Linear Model'!$U$2</f>
        <v>7.8131261788078665E-2</v>
      </c>
      <c r="W813" s="12">
        <f>SUMPRODUCT('Logistic Regression'!B$2:T$2,'Test Set'!A813:S813)+'Logistic Regression'!U$2</f>
        <v>-3.7344604341283167</v>
      </c>
      <c r="X813" s="22">
        <f t="shared" si="12"/>
        <v>2.3328822147773539E-2</v>
      </c>
    </row>
    <row r="814" spans="1:24" x14ac:dyDescent="0.3">
      <c r="A814" s="19">
        <v>0</v>
      </c>
      <c r="B814" s="19">
        <v>1</v>
      </c>
      <c r="C814" s="19">
        <v>0</v>
      </c>
      <c r="D814" s="19">
        <v>1</v>
      </c>
      <c r="E814" s="19">
        <v>0</v>
      </c>
      <c r="F814" s="19">
        <v>0</v>
      </c>
      <c r="G814" s="19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1</v>
      </c>
      <c r="P814" s="19">
        <v>0</v>
      </c>
      <c r="Q814" s="19">
        <v>0</v>
      </c>
      <c r="R814" s="19">
        <v>0</v>
      </c>
      <c r="S814" s="19">
        <v>0</v>
      </c>
      <c r="T814" s="19"/>
      <c r="U814" s="20">
        <v>0</v>
      </c>
      <c r="V814" s="21">
        <f>SUMPRODUCT('Linear Model'!$B$2:$T$2,'Test Set'!A814:S814)+'Linear Model'!$U$2</f>
        <v>0.29472884898336033</v>
      </c>
      <c r="W814" s="12">
        <f>SUMPRODUCT('Logistic Regression'!B$2:T$2,'Test Set'!A814:S814)+'Logistic Regression'!U$2</f>
        <v>-1.7383145939941862</v>
      </c>
      <c r="X814" s="22">
        <f t="shared" si="12"/>
        <v>0.14952713896683106</v>
      </c>
    </row>
    <row r="815" spans="1:24" x14ac:dyDescent="0.3">
      <c r="A815" s="19">
        <v>1</v>
      </c>
      <c r="B815" s="19">
        <v>0</v>
      </c>
      <c r="C815" s="19">
        <v>0</v>
      </c>
      <c r="D815" s="19">
        <v>1</v>
      </c>
      <c r="E815" s="19">
        <v>0</v>
      </c>
      <c r="F815" s="19">
        <v>1</v>
      </c>
      <c r="G815" s="19">
        <v>1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/>
      <c r="U815" s="20">
        <v>0</v>
      </c>
      <c r="V815" s="21">
        <f>SUMPRODUCT('Linear Model'!$B$2:$T$2,'Test Set'!A815:S815)+'Linear Model'!$U$2</f>
        <v>-0.12039831486872576</v>
      </c>
      <c r="W815" s="12">
        <f>SUMPRODUCT('Logistic Regression'!B$2:T$2,'Test Set'!A815:S815)+'Logistic Regression'!U$2</f>
        <v>-5.3304682696726129</v>
      </c>
      <c r="X815" s="22">
        <f t="shared" si="12"/>
        <v>4.8184721231972179E-3</v>
      </c>
    </row>
    <row r="816" spans="1:24" x14ac:dyDescent="0.3">
      <c r="A816" s="19">
        <v>1</v>
      </c>
      <c r="B816" s="19">
        <v>0</v>
      </c>
      <c r="C816" s="19">
        <v>0</v>
      </c>
      <c r="D816" s="19">
        <v>1</v>
      </c>
      <c r="E816" s="19">
        <v>0</v>
      </c>
      <c r="F816" s="19">
        <v>0</v>
      </c>
      <c r="G816" s="19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/>
      <c r="U816" s="20">
        <v>0</v>
      </c>
      <c r="V816" s="21">
        <f>SUMPRODUCT('Linear Model'!$B$2:$T$2,'Test Set'!A816:S816)+'Linear Model'!$U$2</f>
        <v>0.38188404030197637</v>
      </c>
      <c r="W816" s="12">
        <f>SUMPRODUCT('Logistic Regression'!B$2:T$2,'Test Set'!A816:S816)+'Logistic Regression'!U$2</f>
        <v>-0.68601241931545909</v>
      </c>
      <c r="X816" s="22">
        <f t="shared" si="12"/>
        <v>0.33492071669854434</v>
      </c>
    </row>
    <row r="817" spans="1:24" x14ac:dyDescent="0.3">
      <c r="A817" s="19">
        <v>0</v>
      </c>
      <c r="B817" s="19">
        <v>0</v>
      </c>
      <c r="C817" s="19">
        <v>1</v>
      </c>
      <c r="D817" s="19">
        <v>0</v>
      </c>
      <c r="E817" s="19">
        <v>0</v>
      </c>
      <c r="F817" s="19">
        <v>0</v>
      </c>
      <c r="G817" s="19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19">
        <v>0</v>
      </c>
      <c r="O817" s="19">
        <v>1</v>
      </c>
      <c r="P817" s="19">
        <v>0</v>
      </c>
      <c r="Q817" s="19">
        <v>0</v>
      </c>
      <c r="R817" s="19">
        <v>0</v>
      </c>
      <c r="S817" s="19">
        <v>0</v>
      </c>
      <c r="T817" s="19"/>
      <c r="U817" s="20">
        <v>0</v>
      </c>
      <c r="V817" s="21">
        <f>SUMPRODUCT('Linear Model'!$B$2:$T$2,'Test Set'!A817:S817)+'Linear Model'!$U$2</f>
        <v>0.24209924255979348</v>
      </c>
      <c r="W817" s="12">
        <f>SUMPRODUCT('Logistic Regression'!B$2:T$2,'Test Set'!A817:S817)+'Logistic Regression'!U$2</f>
        <v>-1.8613442000456055</v>
      </c>
      <c r="X817" s="22">
        <f t="shared" si="12"/>
        <v>0.13454645141474678</v>
      </c>
    </row>
    <row r="818" spans="1:24" x14ac:dyDescent="0.3">
      <c r="A818" s="19">
        <v>0</v>
      </c>
      <c r="B818" s="19">
        <v>0</v>
      </c>
      <c r="C818" s="19">
        <v>0</v>
      </c>
      <c r="D818" s="19">
        <v>0</v>
      </c>
      <c r="E818" s="19">
        <v>0</v>
      </c>
      <c r="F818" s="19">
        <v>0</v>
      </c>
      <c r="G818" s="19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/>
      <c r="U818" s="20">
        <v>0</v>
      </c>
      <c r="V818" s="21">
        <f>SUMPRODUCT('Linear Model'!$B$2:$T$2,'Test Set'!A818:S818)+'Linear Model'!$U$2</f>
        <v>0.37450491141686315</v>
      </c>
      <c r="W818" s="12">
        <f>SUMPRODUCT('Logistic Regression'!B$2:T$2,'Test Set'!A818:S818)+'Logistic Regression'!U$2</f>
        <v>-0.47958113916049988</v>
      </c>
      <c r="X818" s="22">
        <f t="shared" si="12"/>
        <v>0.38235103799547093</v>
      </c>
    </row>
    <row r="819" spans="1:24" x14ac:dyDescent="0.3">
      <c r="A819" s="19">
        <v>0</v>
      </c>
      <c r="B819" s="19">
        <v>0</v>
      </c>
      <c r="C819" s="19">
        <v>1</v>
      </c>
      <c r="D819" s="19">
        <v>0</v>
      </c>
      <c r="E819" s="19">
        <v>0</v>
      </c>
      <c r="F819" s="19">
        <v>0</v>
      </c>
      <c r="G819" s="19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/>
      <c r="U819" s="20">
        <v>0</v>
      </c>
      <c r="V819" s="21">
        <f>SUMPRODUCT('Linear Model'!$B$2:$T$2,'Test Set'!A819:S819)+'Linear Model'!$U$2</f>
        <v>0.39949558635864629</v>
      </c>
      <c r="W819" s="12">
        <f>SUMPRODUCT('Logistic Regression'!B$2:T$2,'Test Set'!A819:S819)+'Logistic Regression'!U$2</f>
        <v>-0.47215188219805421</v>
      </c>
      <c r="X819" s="22">
        <f t="shared" si="12"/>
        <v>0.38410704857761513</v>
      </c>
    </row>
    <row r="820" spans="1:24" x14ac:dyDescent="0.3">
      <c r="A820" s="19">
        <v>1</v>
      </c>
      <c r="B820" s="19">
        <v>0</v>
      </c>
      <c r="C820" s="19">
        <v>1</v>
      </c>
      <c r="D820" s="19">
        <v>0</v>
      </c>
      <c r="E820" s="19">
        <v>0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/>
      <c r="U820" s="20">
        <v>0</v>
      </c>
      <c r="V820" s="21">
        <f>SUMPRODUCT('Linear Model'!$B$2:$T$2,'Test Set'!A820:S820)+'Linear Model'!$U$2</f>
        <v>0.36901676812113277</v>
      </c>
      <c r="W820" s="12">
        <f>SUMPRODUCT('Logistic Regression'!B$2:T$2,'Test Set'!A820:S820)+'Logistic Regression'!U$2</f>
        <v>-0.97441797570276978</v>
      </c>
      <c r="X820" s="22">
        <f t="shared" si="12"/>
        <v>0.27400078231586483</v>
      </c>
    </row>
    <row r="821" spans="1:24" x14ac:dyDescent="0.3">
      <c r="A821" s="19">
        <v>1</v>
      </c>
      <c r="B821" s="19">
        <v>0</v>
      </c>
      <c r="C821" s="19">
        <v>0</v>
      </c>
      <c r="D821" s="19">
        <v>0</v>
      </c>
      <c r="E821" s="19">
        <v>0</v>
      </c>
      <c r="F821" s="19">
        <v>1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1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/>
      <c r="U821" s="20">
        <v>0</v>
      </c>
      <c r="V821" s="21">
        <f>SUMPRODUCT('Linear Model'!$B$2:$T$2,'Test Set'!A821:S821)+'Linear Model'!$U$2</f>
        <v>0.31128390982534593</v>
      </c>
      <c r="W821" s="12">
        <f>SUMPRODUCT('Logistic Regression'!B$2:T$2,'Test Set'!A821:S821)+'Logistic Regression'!U$2</f>
        <v>-1.8231965582359744</v>
      </c>
      <c r="X821" s="22">
        <f t="shared" si="12"/>
        <v>0.139050753227106</v>
      </c>
    </row>
    <row r="822" spans="1:24" x14ac:dyDescent="0.3">
      <c r="A822" s="19">
        <v>1</v>
      </c>
      <c r="B822" s="19">
        <v>0</v>
      </c>
      <c r="C822" s="19">
        <v>1</v>
      </c>
      <c r="D822" s="19">
        <v>0</v>
      </c>
      <c r="E822" s="19">
        <v>0</v>
      </c>
      <c r="F822" s="19">
        <v>0</v>
      </c>
      <c r="G822" s="19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1</v>
      </c>
      <c r="T822" s="19"/>
      <c r="U822" s="20">
        <v>0</v>
      </c>
      <c r="V822" s="21">
        <f>SUMPRODUCT('Linear Model'!$B$2:$T$2,'Test Set'!A822:S822)+'Linear Model'!$U$2</f>
        <v>0.60627018203728222</v>
      </c>
      <c r="W822" s="12">
        <f>SUMPRODUCT('Logistic Regression'!B$2:T$2,'Test Set'!A822:S822)+'Logistic Regression'!U$2</f>
        <v>1.0894923614649763</v>
      </c>
      <c r="X822" s="22">
        <f t="shared" si="12"/>
        <v>0.74828611790848854</v>
      </c>
    </row>
    <row r="823" spans="1:24" x14ac:dyDescent="0.3">
      <c r="A823" s="19">
        <v>1</v>
      </c>
      <c r="B823" s="19">
        <v>0</v>
      </c>
      <c r="C823" s="19">
        <v>1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19">
        <v>1</v>
      </c>
      <c r="Q823" s="19">
        <v>0</v>
      </c>
      <c r="R823" s="19">
        <v>1</v>
      </c>
      <c r="S823" s="19">
        <v>0</v>
      </c>
      <c r="T823" s="19"/>
      <c r="U823" s="20">
        <v>0</v>
      </c>
      <c r="V823" s="21">
        <f>SUMPRODUCT('Linear Model'!$B$2:$T$2,'Test Set'!A823:S823)+'Linear Model'!$U$2</f>
        <v>0.33165840988308337</v>
      </c>
      <c r="W823" s="12">
        <f>SUMPRODUCT('Logistic Regression'!B$2:T$2,'Test Set'!A823:S823)+'Logistic Regression'!U$2</f>
        <v>-0.61303401115557943</v>
      </c>
      <c r="X823" s="22">
        <f t="shared" si="12"/>
        <v>0.35136741000020022</v>
      </c>
    </row>
    <row r="824" spans="1:24" x14ac:dyDescent="0.3">
      <c r="A824" s="19">
        <v>1</v>
      </c>
      <c r="B824" s="19">
        <v>0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/>
      <c r="U824" s="20">
        <v>0</v>
      </c>
      <c r="V824" s="21">
        <f>SUMPRODUCT('Linear Model'!$B$2:$T$2,'Test Set'!A824:S824)+'Linear Model'!$U$2</f>
        <v>0.34402609317934962</v>
      </c>
      <c r="W824" s="12">
        <f>SUMPRODUCT('Logistic Regression'!B$2:T$2,'Test Set'!A824:S824)+'Logistic Regression'!U$2</f>
        <v>-0.98184723266521545</v>
      </c>
      <c r="X824" s="22">
        <f t="shared" si="12"/>
        <v>0.27252540612866183</v>
      </c>
    </row>
    <row r="825" spans="1:24" x14ac:dyDescent="0.3">
      <c r="A825" s="19">
        <v>0</v>
      </c>
      <c r="B825" s="19">
        <v>0</v>
      </c>
      <c r="C825" s="19">
        <v>0</v>
      </c>
      <c r="D825" s="19">
        <v>0</v>
      </c>
      <c r="E825" s="19">
        <v>0</v>
      </c>
      <c r="F825" s="19">
        <v>0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1</v>
      </c>
      <c r="R825" s="19">
        <v>0</v>
      </c>
      <c r="S825" s="19">
        <v>0</v>
      </c>
      <c r="T825" s="19"/>
      <c r="U825" s="20">
        <v>0</v>
      </c>
      <c r="V825" s="21">
        <f>SUMPRODUCT('Linear Model'!$B$2:$T$2,'Test Set'!A825:S825)+'Linear Model'!$U$2</f>
        <v>0.56257905276639142</v>
      </c>
      <c r="W825" s="12">
        <f>SUMPRODUCT('Logistic Regression'!B$2:T$2,'Test Set'!A825:S825)+'Logistic Regression'!U$2</f>
        <v>0.80132285645909795</v>
      </c>
      <c r="X825" s="22">
        <f t="shared" si="12"/>
        <v>0.69025738181458274</v>
      </c>
    </row>
    <row r="826" spans="1:24" x14ac:dyDescent="0.3">
      <c r="A826" s="19">
        <v>0</v>
      </c>
      <c r="B826" s="19">
        <v>0</v>
      </c>
      <c r="C826" s="19">
        <v>1</v>
      </c>
      <c r="D826" s="19">
        <v>0</v>
      </c>
      <c r="E826" s="19">
        <v>0</v>
      </c>
      <c r="F826" s="19">
        <v>0</v>
      </c>
      <c r="G826" s="19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/>
      <c r="U826" s="20">
        <v>0</v>
      </c>
      <c r="V826" s="21">
        <f>SUMPRODUCT('Linear Model'!$B$2:$T$2,'Test Set'!A826:S826)+'Linear Model'!$U$2</f>
        <v>0.39949558635864629</v>
      </c>
      <c r="W826" s="12">
        <f>SUMPRODUCT('Logistic Regression'!B$2:T$2,'Test Set'!A826:S826)+'Logistic Regression'!U$2</f>
        <v>-0.47215188219805421</v>
      </c>
      <c r="X826" s="22">
        <f t="shared" si="12"/>
        <v>0.38410704857761513</v>
      </c>
    </row>
    <row r="827" spans="1:24" x14ac:dyDescent="0.3">
      <c r="A827" s="19">
        <v>0</v>
      </c>
      <c r="B827" s="19">
        <v>0</v>
      </c>
      <c r="C827" s="19">
        <v>1</v>
      </c>
      <c r="D827" s="19">
        <v>0</v>
      </c>
      <c r="E827" s="19">
        <v>0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1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/>
      <c r="U827" s="20">
        <v>0</v>
      </c>
      <c r="V827" s="21">
        <f>SUMPRODUCT('Linear Model'!$B$2:$T$2,'Test Set'!A827:S827)+'Linear Model'!$U$2</f>
        <v>0.63264823439591356</v>
      </c>
      <c r="W827" s="12">
        <f>SUMPRODUCT('Logistic Regression'!B$2:T$2,'Test Set'!A827:S827)+'Logistic Regression'!U$2</f>
        <v>1.439111993694288</v>
      </c>
      <c r="X827" s="22">
        <f t="shared" si="12"/>
        <v>0.8083171009082053</v>
      </c>
    </row>
    <row r="828" spans="1:24" x14ac:dyDescent="0.3">
      <c r="A828" s="19">
        <v>0</v>
      </c>
      <c r="B828" s="19">
        <v>0</v>
      </c>
      <c r="C828" s="19">
        <v>1</v>
      </c>
      <c r="D828" s="19">
        <v>0</v>
      </c>
      <c r="E828" s="19">
        <v>0</v>
      </c>
      <c r="F828" s="19">
        <v>0</v>
      </c>
      <c r="G828" s="19">
        <v>1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1</v>
      </c>
      <c r="P828" s="19">
        <v>0</v>
      </c>
      <c r="Q828" s="19">
        <v>0</v>
      </c>
      <c r="R828" s="19">
        <v>0</v>
      </c>
      <c r="S828" s="19">
        <v>0</v>
      </c>
      <c r="T828" s="19"/>
      <c r="U828" s="20">
        <v>0</v>
      </c>
      <c r="V828" s="21">
        <f>SUMPRODUCT('Linear Model'!$B$2:$T$2,'Test Set'!A828:S828)+'Linear Model'!$U$2</f>
        <v>5.7117187803623626E-3</v>
      </c>
      <c r="W828" s="12">
        <f>SUMPRODUCT('Logistic Regression'!B$2:T$2,'Test Set'!A828:S828)+'Logistic Regression'!U$2</f>
        <v>-3.7531868489396585</v>
      </c>
      <c r="X828" s="22">
        <f t="shared" si="12"/>
        <v>2.2905935685052694E-2</v>
      </c>
    </row>
    <row r="829" spans="1:24" x14ac:dyDescent="0.3">
      <c r="A829" s="19">
        <v>1</v>
      </c>
      <c r="B829" s="19">
        <v>0</v>
      </c>
      <c r="C829" s="19">
        <v>1</v>
      </c>
      <c r="D829" s="19">
        <v>0</v>
      </c>
      <c r="E829" s="19">
        <v>0</v>
      </c>
      <c r="F829" s="19">
        <v>0</v>
      </c>
      <c r="G829" s="19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/>
      <c r="U829" s="20">
        <v>0</v>
      </c>
      <c r="V829" s="21">
        <f>SUMPRODUCT('Linear Model'!$B$2:$T$2,'Test Set'!A829:S829)+'Linear Model'!$U$2</f>
        <v>0.60216941615840003</v>
      </c>
      <c r="W829" s="12">
        <f>SUMPRODUCT('Logistic Regression'!B$2:T$2,'Test Set'!A829:S829)+'Logistic Regression'!U$2</f>
        <v>0.93684590018957237</v>
      </c>
      <c r="X829" s="22">
        <f t="shared" si="12"/>
        <v>0.71846210389182064</v>
      </c>
    </row>
    <row r="830" spans="1:24" x14ac:dyDescent="0.3">
      <c r="A830" s="19">
        <v>0</v>
      </c>
      <c r="B830" s="19">
        <v>1</v>
      </c>
      <c r="C830" s="19">
        <v>1</v>
      </c>
      <c r="D830" s="19">
        <v>0</v>
      </c>
      <c r="E830" s="19">
        <v>0</v>
      </c>
      <c r="F830" s="19">
        <v>0</v>
      </c>
      <c r="G830" s="19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/>
      <c r="U830" s="20">
        <v>0</v>
      </c>
      <c r="V830" s="21">
        <f>SUMPRODUCT('Linear Model'!$B$2:$T$2,'Test Set'!A830:S830)+'Linear Model'!$U$2</f>
        <v>0.43925792060136953</v>
      </c>
      <c r="W830" s="12">
        <f>SUMPRODUCT('Logistic Regression'!B$2:T$2,'Test Set'!A830:S830)+'Logistic Regression'!U$2</f>
        <v>-0.63752783253394574</v>
      </c>
      <c r="X830" s="22">
        <f t="shared" si="12"/>
        <v>0.34580558982224191</v>
      </c>
    </row>
    <row r="831" spans="1:24" x14ac:dyDescent="0.3">
      <c r="A831" s="19">
        <v>0</v>
      </c>
      <c r="B831" s="19">
        <v>0</v>
      </c>
      <c r="C831" s="19">
        <v>0</v>
      </c>
      <c r="D831" s="19">
        <v>1</v>
      </c>
      <c r="E831" s="19">
        <v>0</v>
      </c>
      <c r="F831" s="19">
        <v>0</v>
      </c>
      <c r="G831" s="19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/>
      <c r="U831" s="20">
        <v>0</v>
      </c>
      <c r="V831" s="21">
        <f>SUMPRODUCT('Linear Model'!$B$2:$T$2,'Test Set'!A831:S831)+'Linear Model'!$U$2</f>
        <v>0.4123628585394899</v>
      </c>
      <c r="W831" s="12">
        <f>SUMPRODUCT('Logistic Regression'!B$2:T$2,'Test Set'!A831:S831)+'Logistic Regression'!U$2</f>
        <v>-0.1837463258107434</v>
      </c>
      <c r="X831" s="22">
        <f t="shared" si="12"/>
        <v>0.45419222896432404</v>
      </c>
    </row>
    <row r="832" spans="1:24" x14ac:dyDescent="0.3">
      <c r="A832" s="19">
        <v>0</v>
      </c>
      <c r="B832" s="19">
        <v>0</v>
      </c>
      <c r="C832" s="19">
        <v>1</v>
      </c>
      <c r="D832" s="19">
        <v>0</v>
      </c>
      <c r="E832" s="19">
        <v>0</v>
      </c>
      <c r="F832" s="19">
        <v>0</v>
      </c>
      <c r="G832" s="19">
        <v>1</v>
      </c>
      <c r="H832" s="19">
        <v>0</v>
      </c>
      <c r="I832" s="19">
        <v>1</v>
      </c>
      <c r="J832" s="19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1</v>
      </c>
      <c r="S832" s="19">
        <v>0</v>
      </c>
      <c r="T832" s="19"/>
      <c r="U832" s="20">
        <v>0</v>
      </c>
      <c r="V832" s="21">
        <f>SUMPRODUCT('Linear Model'!$B$2:$T$2,'Test Set'!A832:S832)+'Linear Model'!$U$2</f>
        <v>0.24848478038758537</v>
      </c>
      <c r="W832" s="12">
        <f>SUMPRODUCT('Logistic Regression'!B$2:T$2,'Test Set'!A832:S832)+'Logistic Regression'!U$2</f>
        <v>-1.2637935540056626</v>
      </c>
      <c r="X832" s="22">
        <f t="shared" si="12"/>
        <v>0.22032154431672671</v>
      </c>
    </row>
    <row r="833" spans="1:24" x14ac:dyDescent="0.3">
      <c r="A833" s="19">
        <v>1</v>
      </c>
      <c r="B833" s="19">
        <v>0</v>
      </c>
      <c r="C833" s="19">
        <v>1</v>
      </c>
      <c r="D833" s="19">
        <v>0</v>
      </c>
      <c r="E833" s="19">
        <v>0</v>
      </c>
      <c r="F833" s="19">
        <v>0</v>
      </c>
      <c r="G833" s="19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/>
      <c r="U833" s="20">
        <v>0</v>
      </c>
      <c r="V833" s="21">
        <f>SUMPRODUCT('Linear Model'!$B$2:$T$2,'Test Set'!A833:S833)+'Linear Model'!$U$2</f>
        <v>0.36901676812113277</v>
      </c>
      <c r="W833" s="12">
        <f>SUMPRODUCT('Logistic Regression'!B$2:T$2,'Test Set'!A833:S833)+'Logistic Regression'!U$2</f>
        <v>-0.97441797570276978</v>
      </c>
      <c r="X833" s="22">
        <f t="shared" si="12"/>
        <v>0.27400078231586483</v>
      </c>
    </row>
    <row r="834" spans="1:24" x14ac:dyDescent="0.3">
      <c r="A834" s="19">
        <v>0</v>
      </c>
      <c r="B834" s="19">
        <v>1</v>
      </c>
      <c r="C834" s="19">
        <v>1</v>
      </c>
      <c r="D834" s="19">
        <v>0</v>
      </c>
      <c r="E834" s="19">
        <v>0</v>
      </c>
      <c r="F834" s="19">
        <v>1</v>
      </c>
      <c r="G834" s="19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/>
      <c r="U834" s="20">
        <v>0</v>
      </c>
      <c r="V834" s="21">
        <f>SUMPRODUCT('Linear Model'!$B$2:$T$2,'Test Set'!A834:S834)+'Linear Model'!$U$2</f>
        <v>0.17336308921009858</v>
      </c>
      <c r="W834" s="12">
        <f>SUMPRODUCT('Logistic Regression'!B$2:T$2,'Test Set'!A834:S834)+'Logistic Regression'!U$2</f>
        <v>-3.3901410339970468</v>
      </c>
      <c r="X834" s="22">
        <f t="shared" si="12"/>
        <v>3.2605006530452577E-2</v>
      </c>
    </row>
    <row r="835" spans="1:24" x14ac:dyDescent="0.3">
      <c r="A835" s="19">
        <v>0</v>
      </c>
      <c r="B835" s="19">
        <v>0</v>
      </c>
      <c r="C835" s="19">
        <v>0</v>
      </c>
      <c r="D835" s="19">
        <v>1</v>
      </c>
      <c r="E835" s="19">
        <v>0</v>
      </c>
      <c r="F835" s="19">
        <v>0</v>
      </c>
      <c r="G835" s="19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1</v>
      </c>
      <c r="S835" s="19">
        <v>0</v>
      </c>
      <c r="T835" s="19"/>
      <c r="U835" s="20">
        <v>0</v>
      </c>
      <c r="V835" s="21">
        <f>SUMPRODUCT('Linear Model'!$B$2:$T$2,'Test Set'!A835:S835)+'Linear Model'!$U$2</f>
        <v>0.20602174445545707</v>
      </c>
      <c r="W835" s="12">
        <f>SUMPRODUCT('Logistic Regression'!B$2:T$2,'Test Set'!A835:S835)+'Logistic Regression'!U$2</f>
        <v>-1.6111120948585287</v>
      </c>
      <c r="X835" s="22">
        <f t="shared" ref="X835:X898" si="13">EXP(W835)/(1+EXP(W835))</f>
        <v>0.16643427107509368</v>
      </c>
    </row>
    <row r="836" spans="1:24" x14ac:dyDescent="0.3">
      <c r="A836" s="19">
        <v>0</v>
      </c>
      <c r="B836" s="19">
        <v>0</v>
      </c>
      <c r="C836" s="19">
        <v>0</v>
      </c>
      <c r="D836" s="19">
        <v>0</v>
      </c>
      <c r="E836" s="19">
        <v>0</v>
      </c>
      <c r="F836" s="19">
        <v>0</v>
      </c>
      <c r="G836" s="19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1</v>
      </c>
      <c r="S836" s="19">
        <v>0</v>
      </c>
      <c r="T836" s="19"/>
      <c r="U836" s="20">
        <v>0</v>
      </c>
      <c r="V836" s="21">
        <f>SUMPRODUCT('Linear Model'!$B$2:$T$2,'Test Set'!A836:S836)+'Linear Model'!$U$2</f>
        <v>0.16816379733283029</v>
      </c>
      <c r="W836" s="12">
        <f>SUMPRODUCT('Logistic Regression'!B$2:T$2,'Test Set'!A836:S836)+'Logistic Regression'!U$2</f>
        <v>-1.9069469082082853</v>
      </c>
      <c r="X836" s="22">
        <f t="shared" si="13"/>
        <v>0.12932423981584604</v>
      </c>
    </row>
    <row r="837" spans="1:24" x14ac:dyDescent="0.3">
      <c r="A837" s="19">
        <v>1</v>
      </c>
      <c r="B837" s="19">
        <v>0</v>
      </c>
      <c r="C837" s="19">
        <v>1</v>
      </c>
      <c r="D837" s="19">
        <v>0</v>
      </c>
      <c r="E837" s="19">
        <v>0</v>
      </c>
      <c r="F837" s="19">
        <v>1</v>
      </c>
      <c r="G837" s="19">
        <v>1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/>
      <c r="U837" s="20">
        <v>0</v>
      </c>
      <c r="V837" s="21">
        <f>SUMPRODUCT('Linear Model'!$B$2:$T$2,'Test Set'!A837:S837)+'Linear Model'!$U$2</f>
        <v>-0.13326558704956937</v>
      </c>
      <c r="W837" s="12">
        <f>SUMPRODUCT('Logistic Regression'!B$2:T$2,'Test Set'!A837:S837)+'Logistic Regression'!U$2</f>
        <v>-5.6188738260599234</v>
      </c>
      <c r="X837" s="22">
        <f t="shared" si="13"/>
        <v>3.6156053457962549E-3</v>
      </c>
    </row>
    <row r="838" spans="1:24" x14ac:dyDescent="0.3">
      <c r="A838" s="19">
        <v>0</v>
      </c>
      <c r="B838" s="19">
        <v>1</v>
      </c>
      <c r="C838" s="19">
        <v>0</v>
      </c>
      <c r="D838" s="19">
        <v>1</v>
      </c>
      <c r="E838" s="19">
        <v>0</v>
      </c>
      <c r="F838" s="19">
        <v>0</v>
      </c>
      <c r="G838" s="19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/>
      <c r="U838" s="20">
        <v>0</v>
      </c>
      <c r="V838" s="21">
        <f>SUMPRODUCT('Linear Model'!$B$2:$T$2,'Test Set'!A838:S838)+'Linear Model'!$U$2</f>
        <v>0.45212519278221314</v>
      </c>
      <c r="W838" s="12">
        <f>SUMPRODUCT('Logistic Regression'!B$2:T$2,'Test Set'!A838:S838)+'Logistic Regression'!U$2</f>
        <v>-0.34912227614663494</v>
      </c>
      <c r="X838" s="22">
        <f t="shared" si="13"/>
        <v>0.41359528300010162</v>
      </c>
    </row>
    <row r="839" spans="1:24" x14ac:dyDescent="0.3">
      <c r="A839" s="19">
        <v>0</v>
      </c>
      <c r="B839" s="19">
        <v>1</v>
      </c>
      <c r="C839" s="19">
        <v>1</v>
      </c>
      <c r="D839" s="19">
        <v>0</v>
      </c>
      <c r="E839" s="19">
        <v>0</v>
      </c>
      <c r="F839" s="19">
        <v>0</v>
      </c>
      <c r="G839" s="19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1</v>
      </c>
      <c r="S839" s="19">
        <v>0</v>
      </c>
      <c r="T839" s="19"/>
      <c r="U839" s="20">
        <v>0</v>
      </c>
      <c r="V839" s="21">
        <f>SUMPRODUCT('Linear Model'!$B$2:$T$2,'Test Set'!A839:S839)+'Linear Model'!$U$2</f>
        <v>0.23291680651733668</v>
      </c>
      <c r="W839" s="12">
        <f>SUMPRODUCT('Logistic Regression'!B$2:T$2,'Test Set'!A839:S839)+'Logistic Regression'!U$2</f>
        <v>-2.0648936015817312</v>
      </c>
      <c r="X839" s="22">
        <f t="shared" si="13"/>
        <v>0.11255609425489449</v>
      </c>
    </row>
    <row r="840" spans="1:24" x14ac:dyDescent="0.3">
      <c r="A840" s="19">
        <v>0</v>
      </c>
      <c r="B840" s="19">
        <v>0</v>
      </c>
      <c r="C840" s="19">
        <v>0</v>
      </c>
      <c r="D840" s="19">
        <v>1</v>
      </c>
      <c r="E840" s="19">
        <v>0</v>
      </c>
      <c r="F840" s="19">
        <v>0</v>
      </c>
      <c r="G840" s="19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/>
      <c r="U840" s="20">
        <v>0</v>
      </c>
      <c r="V840" s="21">
        <f>SUMPRODUCT('Linear Model'!$B$2:$T$2,'Test Set'!A840:S840)+'Linear Model'!$U$2</f>
        <v>0.4123628585394899</v>
      </c>
      <c r="W840" s="12">
        <f>SUMPRODUCT('Logistic Regression'!B$2:T$2,'Test Set'!A840:S840)+'Logistic Regression'!U$2</f>
        <v>-0.1837463258107434</v>
      </c>
      <c r="X840" s="22">
        <f t="shared" si="13"/>
        <v>0.45419222896432404</v>
      </c>
    </row>
    <row r="841" spans="1:24" x14ac:dyDescent="0.3">
      <c r="A841" s="19">
        <v>1</v>
      </c>
      <c r="B841" s="19">
        <v>0</v>
      </c>
      <c r="C841" s="19">
        <v>1</v>
      </c>
      <c r="D841" s="19">
        <v>0</v>
      </c>
      <c r="E841" s="19">
        <v>0</v>
      </c>
      <c r="F841" s="19">
        <v>1</v>
      </c>
      <c r="G841" s="19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1</v>
      </c>
      <c r="P841" s="19">
        <v>0</v>
      </c>
      <c r="Q841" s="19">
        <v>0</v>
      </c>
      <c r="R841" s="19">
        <v>1</v>
      </c>
      <c r="S841" s="19">
        <v>0</v>
      </c>
      <c r="T841" s="19"/>
      <c r="U841" s="20">
        <v>0</v>
      </c>
      <c r="V841" s="21">
        <f>SUMPRODUCT('Linear Model'!$B$2:$T$2,'Test Set'!A841:S841)+'Linear Model'!$U$2</f>
        <v>-0.26061552115302389</v>
      </c>
      <c r="W841" s="12">
        <f>SUMPRODUCT('Logistic Regression'!B$2:T$2,'Test Set'!A841:S841)+'Logistic Regression'!U$2</f>
        <v>-6.5435892640612074</v>
      </c>
      <c r="X841" s="22">
        <f t="shared" si="13"/>
        <v>1.4372444968898204E-3</v>
      </c>
    </row>
    <row r="842" spans="1:24" x14ac:dyDescent="0.3">
      <c r="A842" s="19">
        <v>0</v>
      </c>
      <c r="B842" s="19">
        <v>1</v>
      </c>
      <c r="C842" s="19">
        <v>0</v>
      </c>
      <c r="D842" s="19">
        <v>1</v>
      </c>
      <c r="E842" s="19">
        <v>0</v>
      </c>
      <c r="F842" s="19">
        <v>0</v>
      </c>
      <c r="G842" s="19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1</v>
      </c>
      <c r="S842" s="19">
        <v>0</v>
      </c>
      <c r="T842" s="19"/>
      <c r="U842" s="20">
        <v>0</v>
      </c>
      <c r="V842" s="21">
        <f>SUMPRODUCT('Linear Model'!$B$2:$T$2,'Test Set'!A842:S842)+'Linear Model'!$U$2</f>
        <v>0.24578407869818028</v>
      </c>
      <c r="W842" s="12">
        <f>SUMPRODUCT('Logistic Regression'!B$2:T$2,'Test Set'!A842:S842)+'Logistic Regression'!U$2</f>
        <v>-1.7764880451944203</v>
      </c>
      <c r="X842" s="22">
        <f t="shared" si="13"/>
        <v>0.14473733130444982</v>
      </c>
    </row>
    <row r="843" spans="1:24" x14ac:dyDescent="0.3">
      <c r="A843" s="19">
        <v>0</v>
      </c>
      <c r="B843" s="19">
        <v>1</v>
      </c>
      <c r="C843" s="19">
        <v>0</v>
      </c>
      <c r="D843" s="19">
        <v>1</v>
      </c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/>
      <c r="U843" s="20">
        <v>0</v>
      </c>
      <c r="V843" s="21">
        <f>SUMPRODUCT('Linear Model'!$B$2:$T$2,'Test Set'!A843:S843)+'Linear Model'!$U$2</f>
        <v>0.45212519278221314</v>
      </c>
      <c r="W843" s="12">
        <f>SUMPRODUCT('Logistic Regression'!B$2:T$2,'Test Set'!A843:S843)+'Logistic Regression'!U$2</f>
        <v>-0.34912227614663494</v>
      </c>
      <c r="X843" s="22">
        <f t="shared" si="13"/>
        <v>0.41359528300010162</v>
      </c>
    </row>
    <row r="844" spans="1:24" x14ac:dyDescent="0.3">
      <c r="A844" s="19">
        <v>0</v>
      </c>
      <c r="B844" s="19">
        <v>1</v>
      </c>
      <c r="C844" s="19">
        <v>0</v>
      </c>
      <c r="D844" s="19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/>
      <c r="U844" s="20">
        <v>0</v>
      </c>
      <c r="V844" s="21">
        <f>SUMPRODUCT('Linear Model'!$B$2:$T$2,'Test Set'!A844:S844)+'Linear Model'!$U$2</f>
        <v>0.41426724565958639</v>
      </c>
      <c r="W844" s="12">
        <f>SUMPRODUCT('Logistic Regression'!B$2:T$2,'Test Set'!A844:S844)+'Logistic Regression'!U$2</f>
        <v>-0.64495708949639141</v>
      </c>
      <c r="X844" s="22">
        <f t="shared" si="13"/>
        <v>0.34412684378079611</v>
      </c>
    </row>
    <row r="845" spans="1:24" x14ac:dyDescent="0.3">
      <c r="A845" s="19">
        <v>1</v>
      </c>
      <c r="B845" s="19">
        <v>0</v>
      </c>
      <c r="C845" s="19">
        <v>0</v>
      </c>
      <c r="D845" s="19">
        <v>0</v>
      </c>
      <c r="E845" s="19">
        <v>0</v>
      </c>
      <c r="F845" s="19">
        <v>1</v>
      </c>
      <c r="G845" s="19">
        <v>1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1</v>
      </c>
      <c r="P845" s="19">
        <v>0</v>
      </c>
      <c r="Q845" s="19">
        <v>0</v>
      </c>
      <c r="R845" s="19">
        <v>0</v>
      </c>
      <c r="S845" s="19">
        <v>0</v>
      </c>
      <c r="T845" s="19"/>
      <c r="U845" s="20">
        <v>0</v>
      </c>
      <c r="V845" s="21">
        <f>SUMPRODUCT('Linear Model'!$B$2:$T$2,'Test Set'!A845:S845)+'Linear Model'!$U$2</f>
        <v>-0.31565260579020527</v>
      </c>
      <c r="W845" s="12">
        <f>SUMPRODUCT('Logistic Regression'!B$2:T$2,'Test Set'!A845:S845)+'Logistic Regression'!U$2</f>
        <v>-7.0154954008699209</v>
      </c>
      <c r="X845" s="22">
        <f t="shared" si="13"/>
        <v>8.9705546947803447E-4</v>
      </c>
    </row>
    <row r="846" spans="1:24" x14ac:dyDescent="0.3">
      <c r="A846" s="19">
        <v>0</v>
      </c>
      <c r="B846" s="19">
        <v>0</v>
      </c>
      <c r="C846" s="19">
        <v>0</v>
      </c>
      <c r="D846" s="19">
        <v>0</v>
      </c>
      <c r="E846" s="19">
        <v>0</v>
      </c>
      <c r="F846" s="19">
        <v>0</v>
      </c>
      <c r="G846" s="19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/>
      <c r="U846" s="20">
        <v>0</v>
      </c>
      <c r="V846" s="21">
        <f>SUMPRODUCT('Linear Model'!$B$2:$T$2,'Test Set'!A846:S846)+'Linear Model'!$U$2</f>
        <v>0.37450491141686315</v>
      </c>
      <c r="W846" s="12">
        <f>SUMPRODUCT('Logistic Regression'!B$2:T$2,'Test Set'!A846:S846)+'Logistic Regression'!U$2</f>
        <v>-0.47958113916049988</v>
      </c>
      <c r="X846" s="22">
        <f t="shared" si="13"/>
        <v>0.38235103799547093</v>
      </c>
    </row>
    <row r="847" spans="1:24" x14ac:dyDescent="0.3">
      <c r="A847" s="19">
        <v>1</v>
      </c>
      <c r="B847" s="19">
        <v>0</v>
      </c>
      <c r="C847" s="19">
        <v>1</v>
      </c>
      <c r="D847" s="19">
        <v>0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/>
      <c r="U847" s="20">
        <v>0</v>
      </c>
      <c r="V847" s="21">
        <f>SUMPRODUCT('Linear Model'!$B$2:$T$2,'Test Set'!A847:S847)+'Linear Model'!$U$2</f>
        <v>0.36901676812113277</v>
      </c>
      <c r="W847" s="12">
        <f>SUMPRODUCT('Logistic Regression'!B$2:T$2,'Test Set'!A847:S847)+'Logistic Regression'!U$2</f>
        <v>-0.97441797570276978</v>
      </c>
      <c r="X847" s="22">
        <f t="shared" si="13"/>
        <v>0.27400078231586483</v>
      </c>
    </row>
    <row r="848" spans="1:24" x14ac:dyDescent="0.3">
      <c r="A848" s="19">
        <v>1</v>
      </c>
      <c r="B848" s="19">
        <v>0</v>
      </c>
      <c r="C848" s="19">
        <v>1</v>
      </c>
      <c r="D848" s="19">
        <v>0</v>
      </c>
      <c r="E848" s="19">
        <v>0</v>
      </c>
      <c r="F848" s="19">
        <v>0</v>
      </c>
      <c r="G848" s="19">
        <v>1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1</v>
      </c>
      <c r="R848" s="19">
        <v>0</v>
      </c>
      <c r="S848" s="19">
        <v>0</v>
      </c>
      <c r="T848" s="19"/>
      <c r="U848" s="20">
        <v>0</v>
      </c>
      <c r="V848" s="21">
        <f>SUMPRODUCT('Linear Model'!$B$2:$T$2,'Test Set'!A848:S848)+'Linear Model'!$U$2</f>
        <v>0.3207033856912298</v>
      </c>
      <c r="W848" s="12">
        <f>SUMPRODUCT('Logistic Regression'!B$2:T$2,'Test Set'!A848:S848)+'Logistic Regression'!U$2</f>
        <v>-1.5853566289772247</v>
      </c>
      <c r="X848" s="22">
        <f t="shared" si="13"/>
        <v>0.17003818997557493</v>
      </c>
    </row>
    <row r="849" spans="1:24" x14ac:dyDescent="0.3">
      <c r="A849" s="19">
        <v>0</v>
      </c>
      <c r="B849" s="19">
        <v>0</v>
      </c>
      <c r="C849" s="19">
        <v>1</v>
      </c>
      <c r="D849" s="19">
        <v>0</v>
      </c>
      <c r="E849" s="19">
        <v>0</v>
      </c>
      <c r="F849" s="19">
        <v>0</v>
      </c>
      <c r="G849" s="19">
        <v>1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1</v>
      </c>
      <c r="P849" s="19">
        <v>0</v>
      </c>
      <c r="Q849" s="19">
        <v>0</v>
      </c>
      <c r="R849" s="19">
        <v>0</v>
      </c>
      <c r="S849" s="19">
        <v>0</v>
      </c>
      <c r="T849" s="19"/>
      <c r="U849" s="20">
        <v>0</v>
      </c>
      <c r="V849" s="21">
        <f>SUMPRODUCT('Linear Model'!$B$2:$T$2,'Test Set'!A849:S849)+'Linear Model'!$U$2</f>
        <v>5.7117187803623626E-3</v>
      </c>
      <c r="W849" s="12">
        <f>SUMPRODUCT('Logistic Regression'!B$2:T$2,'Test Set'!A849:S849)+'Logistic Regression'!U$2</f>
        <v>-3.7531868489396585</v>
      </c>
      <c r="X849" s="22">
        <f t="shared" si="13"/>
        <v>2.2905935685052694E-2</v>
      </c>
    </row>
    <row r="850" spans="1:24" x14ac:dyDescent="0.3">
      <c r="A850" s="19">
        <v>1</v>
      </c>
      <c r="B850" s="19">
        <v>0</v>
      </c>
      <c r="C850" s="19">
        <v>1</v>
      </c>
      <c r="D850" s="19">
        <v>0</v>
      </c>
      <c r="E850" s="19">
        <v>0</v>
      </c>
      <c r="F850" s="19">
        <v>0</v>
      </c>
      <c r="G850" s="19">
        <v>1</v>
      </c>
      <c r="H850" s="19">
        <v>0</v>
      </c>
      <c r="I850" s="19">
        <v>0</v>
      </c>
      <c r="J850" s="19">
        <v>0</v>
      </c>
      <c r="K850" s="19">
        <v>0</v>
      </c>
      <c r="L850" s="19">
        <v>1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/>
      <c r="U850" s="20">
        <v>0</v>
      </c>
      <c r="V850" s="21">
        <f>SUMPRODUCT('Linear Model'!$B$2:$T$2,'Test Set'!A850:S850)+'Linear Model'!$U$2</f>
        <v>0.36578189237896885</v>
      </c>
      <c r="W850" s="12">
        <f>SUMPRODUCT('Logistic Regression'!B$2:T$2,'Test Set'!A850:S850)+'Logistic Regression'!U$2</f>
        <v>-0.95499674870448037</v>
      </c>
      <c r="X850" s="22">
        <f t="shared" si="13"/>
        <v>0.27788104656543888</v>
      </c>
    </row>
    <row r="851" spans="1:24" x14ac:dyDescent="0.3">
      <c r="A851" s="19">
        <v>0</v>
      </c>
      <c r="B851" s="19">
        <v>0</v>
      </c>
      <c r="C851" s="19">
        <v>0</v>
      </c>
      <c r="D851" s="19">
        <v>1</v>
      </c>
      <c r="E851" s="19">
        <v>0</v>
      </c>
      <c r="F851" s="19">
        <v>0</v>
      </c>
      <c r="G851" s="19">
        <v>1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1</v>
      </c>
      <c r="R851" s="19">
        <v>1</v>
      </c>
      <c r="S851" s="19">
        <v>0</v>
      </c>
      <c r="T851" s="19"/>
      <c r="U851" s="20">
        <v>0</v>
      </c>
      <c r="V851" s="21">
        <f>SUMPRODUCT('Linear Model'!$B$2:$T$2,'Test Set'!A851:S851)+'Linear Model'!$U$2</f>
        <v>0.15770836202555413</v>
      </c>
      <c r="W851" s="12">
        <f>SUMPRODUCT('Logistic Regression'!B$2:T$2,'Test Set'!A851:S851)+'Logistic Regression'!U$2</f>
        <v>-2.2220507481329839</v>
      </c>
      <c r="X851" s="22">
        <f t="shared" si="13"/>
        <v>9.7787727158282031E-2</v>
      </c>
    </row>
    <row r="852" spans="1:24" x14ac:dyDescent="0.3">
      <c r="A852" s="19">
        <v>0</v>
      </c>
      <c r="B852" s="19">
        <v>1</v>
      </c>
      <c r="C852" s="19">
        <v>1</v>
      </c>
      <c r="D852" s="19">
        <v>0</v>
      </c>
      <c r="E852" s="19">
        <v>0</v>
      </c>
      <c r="F852" s="19">
        <v>0</v>
      </c>
      <c r="G852" s="19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/>
      <c r="U852" s="20">
        <v>0</v>
      </c>
      <c r="V852" s="21">
        <f>SUMPRODUCT('Linear Model'!$B$2:$T$2,'Test Set'!A852:S852)+'Linear Model'!$U$2</f>
        <v>0.43925792060136953</v>
      </c>
      <c r="W852" s="12">
        <f>SUMPRODUCT('Logistic Regression'!B$2:T$2,'Test Set'!A852:S852)+'Logistic Regression'!U$2</f>
        <v>-0.63752783253394574</v>
      </c>
      <c r="X852" s="22">
        <f t="shared" si="13"/>
        <v>0.34580558982224191</v>
      </c>
    </row>
    <row r="853" spans="1:24" x14ac:dyDescent="0.3">
      <c r="A853" s="19">
        <v>1</v>
      </c>
      <c r="B853" s="19">
        <v>0</v>
      </c>
      <c r="C853" s="19">
        <v>1</v>
      </c>
      <c r="D853" s="19">
        <v>0</v>
      </c>
      <c r="E853" s="19">
        <v>0</v>
      </c>
      <c r="F853" s="19">
        <v>0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1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/>
      <c r="U853" s="20">
        <v>0</v>
      </c>
      <c r="V853" s="21">
        <f>SUMPRODUCT('Linear Model'!$B$2:$T$2,'Test Set'!A853:S853)+'Linear Model'!$U$2</f>
        <v>0.52088489845273744</v>
      </c>
      <c r="W853" s="12">
        <f>SUMPRODUCT('Logistic Regression'!B$2:T$2,'Test Set'!A853:S853)+'Logistic Regression'!U$2</f>
        <v>0.45796798635847086</v>
      </c>
      <c r="X853" s="22">
        <f t="shared" si="13"/>
        <v>0.61253201546119873</v>
      </c>
    </row>
    <row r="854" spans="1:24" x14ac:dyDescent="0.3">
      <c r="A854" s="19">
        <v>1</v>
      </c>
      <c r="B854" s="19">
        <v>0</v>
      </c>
      <c r="C854" s="19">
        <v>0</v>
      </c>
      <c r="D854" s="19">
        <v>0</v>
      </c>
      <c r="E854" s="19">
        <v>0</v>
      </c>
      <c r="F854" s="19">
        <v>0</v>
      </c>
      <c r="G854" s="19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/>
      <c r="U854" s="20">
        <v>0</v>
      </c>
      <c r="V854" s="21">
        <f>SUMPRODUCT('Linear Model'!$B$2:$T$2,'Test Set'!A854:S854)+'Linear Model'!$U$2</f>
        <v>0.34402609317934962</v>
      </c>
      <c r="W854" s="12">
        <f>SUMPRODUCT('Logistic Regression'!B$2:T$2,'Test Set'!A854:S854)+'Logistic Regression'!U$2</f>
        <v>-0.98184723266521545</v>
      </c>
      <c r="X854" s="22">
        <f t="shared" si="13"/>
        <v>0.27252540612866183</v>
      </c>
    </row>
    <row r="855" spans="1:24" x14ac:dyDescent="0.3">
      <c r="A855" s="19">
        <v>1</v>
      </c>
      <c r="B855" s="19">
        <v>0</v>
      </c>
      <c r="C855" s="19">
        <v>0</v>
      </c>
      <c r="D855" s="19">
        <v>0</v>
      </c>
      <c r="E855" s="19">
        <v>0</v>
      </c>
      <c r="F855" s="19">
        <v>0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/>
      <c r="U855" s="20">
        <v>0</v>
      </c>
      <c r="V855" s="21">
        <f>SUMPRODUCT('Linear Model'!$B$2:$T$2,'Test Set'!A855:S855)+'Linear Model'!$U$2</f>
        <v>0.34402609317934962</v>
      </c>
      <c r="W855" s="12">
        <f>SUMPRODUCT('Logistic Regression'!B$2:T$2,'Test Set'!A855:S855)+'Logistic Regression'!U$2</f>
        <v>-0.98184723266521545</v>
      </c>
      <c r="X855" s="22">
        <f t="shared" si="13"/>
        <v>0.27252540612866183</v>
      </c>
    </row>
    <row r="856" spans="1:24" x14ac:dyDescent="0.3">
      <c r="A856" s="19">
        <v>1</v>
      </c>
      <c r="B856" s="19">
        <v>0</v>
      </c>
      <c r="C856" s="19">
        <v>0</v>
      </c>
      <c r="D856" s="19">
        <v>0</v>
      </c>
      <c r="E856" s="19">
        <v>0</v>
      </c>
      <c r="F856" s="19">
        <v>0</v>
      </c>
      <c r="G856" s="19">
        <v>1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/>
      <c r="U856" s="20">
        <v>0</v>
      </c>
      <c r="V856" s="21">
        <f>SUMPRODUCT('Linear Model'!$B$2:$T$2,'Test Set'!A856:S856)+'Linear Model'!$U$2</f>
        <v>0.10763856939991845</v>
      </c>
      <c r="W856" s="12">
        <f>SUMPRODUCT('Logistic Regression'!B$2:T$2,'Test Set'!A856:S856)+'Logistic Regression'!U$2</f>
        <v>-2.8736898815592684</v>
      </c>
      <c r="X856" s="22">
        <f t="shared" si="13"/>
        <v>5.3469596902769527E-2</v>
      </c>
    </row>
    <row r="857" spans="1:24" x14ac:dyDescent="0.3">
      <c r="A857" s="19">
        <v>0</v>
      </c>
      <c r="B857" s="19">
        <v>1</v>
      </c>
      <c r="C857" s="19">
        <v>0</v>
      </c>
      <c r="D857" s="19">
        <v>0</v>
      </c>
      <c r="E857" s="19">
        <v>0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/>
      <c r="U857" s="20">
        <v>0</v>
      </c>
      <c r="V857" s="21">
        <f>SUMPRODUCT('Linear Model'!$B$2:$T$2,'Test Set'!A857:S857)+'Linear Model'!$U$2</f>
        <v>0.41426724565958639</v>
      </c>
      <c r="W857" s="12">
        <f>SUMPRODUCT('Logistic Regression'!B$2:T$2,'Test Set'!A857:S857)+'Logistic Regression'!U$2</f>
        <v>-0.64495708949639141</v>
      </c>
      <c r="X857" s="22">
        <f t="shared" si="13"/>
        <v>0.34412684378079611</v>
      </c>
    </row>
    <row r="858" spans="1:24" x14ac:dyDescent="0.3">
      <c r="A858" s="19">
        <v>1</v>
      </c>
      <c r="B858" s="19">
        <v>0</v>
      </c>
      <c r="C858" s="19">
        <v>1</v>
      </c>
      <c r="D858" s="19">
        <v>0</v>
      </c>
      <c r="E858" s="19">
        <v>0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/>
      <c r="U858" s="20">
        <v>0</v>
      </c>
      <c r="V858" s="21">
        <f>SUMPRODUCT('Linear Model'!$B$2:$T$2,'Test Set'!A858:S858)+'Linear Model'!$U$2</f>
        <v>0.36901676812113277</v>
      </c>
      <c r="W858" s="12">
        <f>SUMPRODUCT('Logistic Regression'!B$2:T$2,'Test Set'!A858:S858)+'Logistic Regression'!U$2</f>
        <v>-0.97441797570276978</v>
      </c>
      <c r="X858" s="22">
        <f t="shared" si="13"/>
        <v>0.27400078231586483</v>
      </c>
    </row>
    <row r="859" spans="1:24" x14ac:dyDescent="0.3">
      <c r="A859" s="19">
        <v>0</v>
      </c>
      <c r="B859" s="19">
        <v>1</v>
      </c>
      <c r="C859" s="19">
        <v>1</v>
      </c>
      <c r="D859" s="19">
        <v>0</v>
      </c>
      <c r="E859" s="19">
        <v>0</v>
      </c>
      <c r="F859" s="19">
        <v>1</v>
      </c>
      <c r="G859" s="19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/>
      <c r="U859" s="20">
        <v>0</v>
      </c>
      <c r="V859" s="21">
        <f>SUMPRODUCT('Linear Model'!$B$2:$T$2,'Test Set'!A859:S859)+'Linear Model'!$U$2</f>
        <v>0.17336308921009858</v>
      </c>
      <c r="W859" s="12">
        <f>SUMPRODUCT('Logistic Regression'!B$2:T$2,'Test Set'!A859:S859)+'Logistic Regression'!U$2</f>
        <v>-3.3901410339970468</v>
      </c>
      <c r="X859" s="22">
        <f t="shared" si="13"/>
        <v>3.2605006530452577E-2</v>
      </c>
    </row>
    <row r="860" spans="1:24" x14ac:dyDescent="0.3">
      <c r="A860" s="19">
        <v>0</v>
      </c>
      <c r="B860" s="19">
        <v>0</v>
      </c>
      <c r="C860" s="19">
        <v>0</v>
      </c>
      <c r="D860" s="19">
        <v>0</v>
      </c>
      <c r="E860" s="19">
        <v>0</v>
      </c>
      <c r="F860" s="19">
        <v>1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/>
      <c r="U860" s="20">
        <v>0</v>
      </c>
      <c r="V860" s="21">
        <f>SUMPRODUCT('Linear Model'!$B$2:$T$2,'Test Set'!A860:S860)+'Linear Model'!$U$2</f>
        <v>0.10861008002559219</v>
      </c>
      <c r="W860" s="12">
        <f>SUMPRODUCT('Logistic Regression'!B$2:T$2,'Test Set'!A860:S860)+'Logistic Regression'!U$2</f>
        <v>-3.2321943406236011</v>
      </c>
      <c r="X860" s="22">
        <f t="shared" si="13"/>
        <v>3.7972006196536089E-2</v>
      </c>
    </row>
    <row r="861" spans="1:24" x14ac:dyDescent="0.3">
      <c r="A861" s="19">
        <v>1</v>
      </c>
      <c r="B861" s="19">
        <v>0</v>
      </c>
      <c r="C861" s="19">
        <v>0</v>
      </c>
      <c r="D861" s="19">
        <v>1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1</v>
      </c>
      <c r="S861" s="19">
        <v>0</v>
      </c>
      <c r="T861" s="19"/>
      <c r="U861" s="20">
        <v>0</v>
      </c>
      <c r="V861" s="21">
        <f>SUMPRODUCT('Linear Model'!$B$2:$T$2,'Test Set'!A861:S861)+'Linear Model'!$U$2</f>
        <v>0.17554292621794351</v>
      </c>
      <c r="W861" s="12">
        <f>SUMPRODUCT('Logistic Regression'!B$2:T$2,'Test Set'!A861:S861)+'Logistic Regression'!U$2</f>
        <v>-2.1133781883632445</v>
      </c>
      <c r="X861" s="22">
        <f t="shared" si="13"/>
        <v>0.10780331590370802</v>
      </c>
    </row>
    <row r="862" spans="1:24" x14ac:dyDescent="0.3">
      <c r="A862" s="19">
        <v>0</v>
      </c>
      <c r="B862" s="19">
        <v>0</v>
      </c>
      <c r="C862" s="19">
        <v>1</v>
      </c>
      <c r="D862" s="19">
        <v>0</v>
      </c>
      <c r="E862" s="19">
        <v>0</v>
      </c>
      <c r="F862" s="19">
        <v>1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/>
      <c r="U862" s="20">
        <v>0</v>
      </c>
      <c r="V862" s="21">
        <f>SUMPRODUCT('Linear Model'!$B$2:$T$2,'Test Set'!A862:S862)+'Linear Model'!$U$2</f>
        <v>0.13360075496737533</v>
      </c>
      <c r="W862" s="12">
        <f>SUMPRODUCT('Logistic Regression'!B$2:T$2,'Test Set'!A862:S862)+'Logistic Regression'!U$2</f>
        <v>-3.2247650836611554</v>
      </c>
      <c r="X862" s="22">
        <f t="shared" si="13"/>
        <v>3.8244331451640252E-2</v>
      </c>
    </row>
    <row r="863" spans="1:24" x14ac:dyDescent="0.3">
      <c r="A863" s="19">
        <v>0</v>
      </c>
      <c r="B863" s="19">
        <v>1</v>
      </c>
      <c r="C863" s="19">
        <v>0</v>
      </c>
      <c r="D863" s="19">
        <v>0</v>
      </c>
      <c r="E863" s="19">
        <v>0</v>
      </c>
      <c r="F863" s="19">
        <v>0</v>
      </c>
      <c r="G863" s="19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1</v>
      </c>
      <c r="S863" s="19">
        <v>0</v>
      </c>
      <c r="T863" s="19"/>
      <c r="U863" s="20">
        <v>0</v>
      </c>
      <c r="V863" s="21">
        <f>SUMPRODUCT('Linear Model'!$B$2:$T$2,'Test Set'!A863:S863)+'Linear Model'!$U$2</f>
        <v>0.20792613157555351</v>
      </c>
      <c r="W863" s="12">
        <f>SUMPRODUCT('Logistic Regression'!B$2:T$2,'Test Set'!A863:S863)+'Logistic Regression'!U$2</f>
        <v>-2.0723228585441769</v>
      </c>
      <c r="X863" s="22">
        <f t="shared" si="13"/>
        <v>0.11181613973453268</v>
      </c>
    </row>
    <row r="864" spans="1:24" x14ac:dyDescent="0.3">
      <c r="A864" s="19">
        <v>0</v>
      </c>
      <c r="B864" s="19">
        <v>1</v>
      </c>
      <c r="C864" s="19">
        <v>0</v>
      </c>
      <c r="D864" s="19">
        <v>0</v>
      </c>
      <c r="E864" s="19">
        <v>0</v>
      </c>
      <c r="F864" s="19">
        <v>0</v>
      </c>
      <c r="G864" s="19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19">
        <v>1</v>
      </c>
      <c r="P864" s="19">
        <v>0</v>
      </c>
      <c r="Q864" s="19">
        <v>0</v>
      </c>
      <c r="R864" s="19">
        <v>0</v>
      </c>
      <c r="S864" s="19">
        <v>0</v>
      </c>
      <c r="T864" s="19"/>
      <c r="U864" s="20">
        <v>0</v>
      </c>
      <c r="V864" s="21">
        <f>SUMPRODUCT('Linear Model'!$B$2:$T$2,'Test Set'!A864:S864)+'Linear Model'!$U$2</f>
        <v>0.25687090186073358</v>
      </c>
      <c r="W864" s="12">
        <f>SUMPRODUCT('Logistic Regression'!B$2:T$2,'Test Set'!A864:S864)+'Logistic Regression'!U$2</f>
        <v>-2.0341494073439428</v>
      </c>
      <c r="X864" s="22">
        <f t="shared" si="13"/>
        <v>0.11566381970265355</v>
      </c>
    </row>
    <row r="865" spans="1:24" x14ac:dyDescent="0.3">
      <c r="A865" s="19">
        <v>0</v>
      </c>
      <c r="B865" s="19">
        <v>0</v>
      </c>
      <c r="C865" s="19">
        <v>0</v>
      </c>
      <c r="D865" s="19">
        <v>1</v>
      </c>
      <c r="E865" s="19">
        <v>0</v>
      </c>
      <c r="F865" s="19">
        <v>0</v>
      </c>
      <c r="G865" s="19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1</v>
      </c>
      <c r="S865" s="19">
        <v>0</v>
      </c>
      <c r="T865" s="19"/>
      <c r="U865" s="20">
        <v>0</v>
      </c>
      <c r="V865" s="21">
        <f>SUMPRODUCT('Linear Model'!$B$2:$T$2,'Test Set'!A865:S865)+'Linear Model'!$U$2</f>
        <v>0.20602174445545707</v>
      </c>
      <c r="W865" s="12">
        <f>SUMPRODUCT('Logistic Regression'!B$2:T$2,'Test Set'!A865:S865)+'Logistic Regression'!U$2</f>
        <v>-1.6111120948585287</v>
      </c>
      <c r="X865" s="22">
        <f t="shared" si="13"/>
        <v>0.16643427107509368</v>
      </c>
    </row>
    <row r="866" spans="1:24" x14ac:dyDescent="0.3">
      <c r="A866" s="19">
        <v>1</v>
      </c>
      <c r="B866" s="19">
        <v>0</v>
      </c>
      <c r="C866" s="19">
        <v>0</v>
      </c>
      <c r="D866" s="19">
        <v>0</v>
      </c>
      <c r="E866" s="19">
        <v>0</v>
      </c>
      <c r="F866" s="19">
        <v>0</v>
      </c>
      <c r="G866" s="19">
        <v>0</v>
      </c>
      <c r="H866" s="19">
        <v>0</v>
      </c>
      <c r="I866" s="19">
        <v>1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/>
      <c r="U866" s="20">
        <v>0</v>
      </c>
      <c r="V866" s="21">
        <f>SUMPRODUCT('Linear Model'!$B$2:$T$2,'Test Set'!A866:S866)+'Linear Model'!$U$2</f>
        <v>0.6357439250717527</v>
      </c>
      <c r="W866" s="12">
        <f>SUMPRODUCT('Logistic Regression'!B$2:T$2,'Test Set'!A866:S866)+'Logistic Regression'!U$2</f>
        <v>1.5457195134690143</v>
      </c>
      <c r="X866" s="22">
        <f t="shared" si="13"/>
        <v>0.8242946365140027</v>
      </c>
    </row>
    <row r="867" spans="1:24" x14ac:dyDescent="0.3">
      <c r="A867" s="19">
        <v>1</v>
      </c>
      <c r="B867" s="19">
        <v>0</v>
      </c>
      <c r="C867" s="19">
        <v>1</v>
      </c>
      <c r="D867" s="19">
        <v>0</v>
      </c>
      <c r="E867" s="19">
        <v>0</v>
      </c>
      <c r="F867" s="19">
        <v>0</v>
      </c>
      <c r="G867" s="19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1</v>
      </c>
      <c r="T867" s="19"/>
      <c r="U867" s="20">
        <v>0</v>
      </c>
      <c r="V867" s="21">
        <f>SUMPRODUCT('Linear Model'!$B$2:$T$2,'Test Set'!A867:S867)+'Linear Model'!$U$2</f>
        <v>0.60627018203728222</v>
      </c>
      <c r="W867" s="12">
        <f>SUMPRODUCT('Logistic Regression'!B$2:T$2,'Test Set'!A867:S867)+'Logistic Regression'!U$2</f>
        <v>1.0894923614649763</v>
      </c>
      <c r="X867" s="22">
        <f t="shared" si="13"/>
        <v>0.74828611790848854</v>
      </c>
    </row>
    <row r="868" spans="1:24" x14ac:dyDescent="0.3">
      <c r="A868" s="19">
        <v>1</v>
      </c>
      <c r="B868" s="19">
        <v>0</v>
      </c>
      <c r="C868" s="19">
        <v>0</v>
      </c>
      <c r="D868" s="19">
        <v>0</v>
      </c>
      <c r="E868" s="19">
        <v>0</v>
      </c>
      <c r="F868" s="19">
        <v>0</v>
      </c>
      <c r="G868" s="19">
        <v>1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1</v>
      </c>
      <c r="S868" s="19">
        <v>0</v>
      </c>
      <c r="T868" s="19"/>
      <c r="U868" s="20">
        <v>0</v>
      </c>
      <c r="V868" s="21">
        <f>SUMPRODUCT('Linear Model'!$B$2:$T$2,'Test Set'!A868:S868)+'Linear Model'!$U$2</f>
        <v>-9.8702544684114435E-2</v>
      </c>
      <c r="W868" s="12">
        <f>SUMPRODUCT('Logistic Regression'!B$2:T$2,'Test Set'!A868:S868)+'Logistic Regression'!U$2</f>
        <v>-4.3010556506070534</v>
      </c>
      <c r="X868" s="22">
        <f t="shared" si="13"/>
        <v>1.3372982262325681E-2</v>
      </c>
    </row>
    <row r="869" spans="1:24" x14ac:dyDescent="0.3">
      <c r="A869" s="19">
        <v>0</v>
      </c>
      <c r="B869" s="19">
        <v>0</v>
      </c>
      <c r="C869" s="19">
        <v>0</v>
      </c>
      <c r="D869" s="19">
        <v>1</v>
      </c>
      <c r="E869" s="19">
        <v>0</v>
      </c>
      <c r="F869" s="19">
        <v>0</v>
      </c>
      <c r="G869" s="19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/>
      <c r="U869" s="20">
        <v>0</v>
      </c>
      <c r="V869" s="21">
        <f>SUMPRODUCT('Linear Model'!$B$2:$T$2,'Test Set'!A869:S869)+'Linear Model'!$U$2</f>
        <v>0.4123628585394899</v>
      </c>
      <c r="W869" s="12">
        <f>SUMPRODUCT('Logistic Regression'!B$2:T$2,'Test Set'!A869:S869)+'Logistic Regression'!U$2</f>
        <v>-0.1837463258107434</v>
      </c>
      <c r="X869" s="22">
        <f t="shared" si="13"/>
        <v>0.45419222896432404</v>
      </c>
    </row>
    <row r="870" spans="1:24" x14ac:dyDescent="0.3">
      <c r="A870" s="19">
        <v>0</v>
      </c>
      <c r="B870" s="19">
        <v>1</v>
      </c>
      <c r="C870" s="19">
        <v>0</v>
      </c>
      <c r="D870" s="19">
        <v>1</v>
      </c>
      <c r="E870" s="19">
        <v>0</v>
      </c>
      <c r="F870" s="19">
        <v>0</v>
      </c>
      <c r="G870" s="19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/>
      <c r="U870" s="20">
        <v>0</v>
      </c>
      <c r="V870" s="21">
        <f>SUMPRODUCT('Linear Model'!$B$2:$T$2,'Test Set'!A870:S870)+'Linear Model'!$U$2</f>
        <v>0.45212519278221314</v>
      </c>
      <c r="W870" s="12">
        <f>SUMPRODUCT('Logistic Regression'!B$2:T$2,'Test Set'!A870:S870)+'Logistic Regression'!U$2</f>
        <v>-0.34912227614663494</v>
      </c>
      <c r="X870" s="22">
        <f t="shared" si="13"/>
        <v>0.41359528300010162</v>
      </c>
    </row>
    <row r="871" spans="1:24" x14ac:dyDescent="0.3">
      <c r="A871" s="19">
        <v>0</v>
      </c>
      <c r="B871" s="19">
        <v>0</v>
      </c>
      <c r="C871" s="19">
        <v>1</v>
      </c>
      <c r="D871" s="19">
        <v>0</v>
      </c>
      <c r="E871" s="19">
        <v>0</v>
      </c>
      <c r="F871" s="19">
        <v>0</v>
      </c>
      <c r="G871" s="19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/>
      <c r="U871" s="20">
        <v>0</v>
      </c>
      <c r="V871" s="21">
        <f>SUMPRODUCT('Linear Model'!$B$2:$T$2,'Test Set'!A871:S871)+'Linear Model'!$U$2</f>
        <v>0.39949558635864629</v>
      </c>
      <c r="W871" s="12">
        <f>SUMPRODUCT('Logistic Regression'!B$2:T$2,'Test Set'!A871:S871)+'Logistic Regression'!U$2</f>
        <v>-0.47215188219805421</v>
      </c>
      <c r="X871" s="22">
        <f t="shared" si="13"/>
        <v>0.38410704857761513</v>
      </c>
    </row>
    <row r="872" spans="1:24" x14ac:dyDescent="0.3">
      <c r="A872" s="19">
        <v>1</v>
      </c>
      <c r="B872" s="19">
        <v>0</v>
      </c>
      <c r="C872" s="19">
        <v>1</v>
      </c>
      <c r="D872" s="19">
        <v>0</v>
      </c>
      <c r="E872" s="19">
        <v>0</v>
      </c>
      <c r="F872" s="19">
        <v>0</v>
      </c>
      <c r="G872" s="19">
        <v>1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/>
      <c r="U872" s="20">
        <v>0</v>
      </c>
      <c r="V872" s="21">
        <f>SUMPRODUCT('Linear Model'!$B$2:$T$2,'Test Set'!A872:S872)+'Linear Model'!$U$2</f>
        <v>0.13262924434170162</v>
      </c>
      <c r="W872" s="12">
        <f>SUMPRODUCT('Logistic Regression'!B$2:T$2,'Test Set'!A872:S872)+'Logistic Regression'!U$2</f>
        <v>-2.8662606245968227</v>
      </c>
      <c r="X872" s="22">
        <f t="shared" si="13"/>
        <v>5.38468457947942E-2</v>
      </c>
    </row>
    <row r="873" spans="1:24" x14ac:dyDescent="0.3">
      <c r="A873" s="19">
        <v>0</v>
      </c>
      <c r="B873" s="19">
        <v>0</v>
      </c>
      <c r="C873" s="19">
        <v>0</v>
      </c>
      <c r="D873" s="19">
        <v>0</v>
      </c>
      <c r="E873" s="19">
        <v>0</v>
      </c>
      <c r="F873" s="19">
        <v>0</v>
      </c>
      <c r="G873" s="19">
        <v>1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1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/>
      <c r="U873" s="20">
        <v>0</v>
      </c>
      <c r="V873" s="21">
        <f>SUMPRODUCT('Linear Model'!$B$2:$T$2,'Test Set'!A873:S873)+'Linear Model'!$U$2</f>
        <v>0.30420109705601656</v>
      </c>
      <c r="W873" s="12">
        <f>SUMPRODUCT('Logistic Regression'!B$2:T$2,'Test Set'!A873:S873)+'Logistic Regression'!U$2</f>
        <v>-0.9243210223374243</v>
      </c>
      <c r="X873" s="22">
        <f t="shared" si="13"/>
        <v>0.28407827492640703</v>
      </c>
    </row>
    <row r="874" spans="1:24" x14ac:dyDescent="0.3">
      <c r="A874" s="19">
        <v>1</v>
      </c>
      <c r="B874" s="19">
        <v>0</v>
      </c>
      <c r="C874" s="19">
        <v>1</v>
      </c>
      <c r="D874" s="19">
        <v>0</v>
      </c>
      <c r="E874" s="19">
        <v>0</v>
      </c>
      <c r="F874" s="19">
        <v>0</v>
      </c>
      <c r="G874" s="19">
        <v>1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/>
      <c r="U874" s="20">
        <v>0</v>
      </c>
      <c r="V874" s="21">
        <f>SUMPRODUCT('Linear Model'!$B$2:$T$2,'Test Set'!A874:S874)+'Linear Model'!$U$2</f>
        <v>0.13262924434170162</v>
      </c>
      <c r="W874" s="12">
        <f>SUMPRODUCT('Logistic Regression'!B$2:T$2,'Test Set'!A874:S874)+'Logistic Regression'!U$2</f>
        <v>-2.8662606245968227</v>
      </c>
      <c r="X874" s="22">
        <f t="shared" si="13"/>
        <v>5.38468457947942E-2</v>
      </c>
    </row>
    <row r="875" spans="1:24" x14ac:dyDescent="0.3">
      <c r="A875" s="19">
        <v>0</v>
      </c>
      <c r="B875" s="19">
        <v>0</v>
      </c>
      <c r="C875" s="19">
        <v>1</v>
      </c>
      <c r="D875" s="19">
        <v>0</v>
      </c>
      <c r="E875" s="19">
        <v>0</v>
      </c>
      <c r="F875" s="19">
        <v>0</v>
      </c>
      <c r="G875" s="19">
        <v>1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/>
      <c r="U875" s="20">
        <v>0</v>
      </c>
      <c r="V875" s="21">
        <f>SUMPRODUCT('Linear Model'!$B$2:$T$2,'Test Set'!A875:S875)+'Linear Model'!$U$2</f>
        <v>0.16310806257921515</v>
      </c>
      <c r="W875" s="12">
        <f>SUMPRODUCT('Logistic Regression'!B$2:T$2,'Test Set'!A875:S875)+'Logistic Regression'!U$2</f>
        <v>-2.3639945310921071</v>
      </c>
      <c r="X875" s="22">
        <f t="shared" si="13"/>
        <v>8.5959821746909054E-2</v>
      </c>
    </row>
    <row r="876" spans="1:24" x14ac:dyDescent="0.3">
      <c r="A876" s="19">
        <v>0</v>
      </c>
      <c r="B876" s="19">
        <v>0</v>
      </c>
      <c r="C876" s="19">
        <v>1</v>
      </c>
      <c r="D876" s="19">
        <v>0</v>
      </c>
      <c r="E876" s="19">
        <v>0</v>
      </c>
      <c r="F876" s="19">
        <v>0</v>
      </c>
      <c r="G876" s="19">
        <v>1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1</v>
      </c>
      <c r="S876" s="19">
        <v>0</v>
      </c>
      <c r="T876" s="19"/>
      <c r="U876" s="20">
        <v>0</v>
      </c>
      <c r="V876" s="21">
        <f>SUMPRODUCT('Linear Model'!$B$2:$T$2,'Test Set'!A876:S876)+'Linear Model'!$U$2</f>
        <v>-4.323305150481771E-2</v>
      </c>
      <c r="W876" s="12">
        <f>SUMPRODUCT('Logistic Regression'!B$2:T$2,'Test Set'!A876:S876)+'Logistic Regression'!U$2</f>
        <v>-3.7913603001398926</v>
      </c>
      <c r="X876" s="22">
        <f t="shared" si="13"/>
        <v>2.2066947786915189E-2</v>
      </c>
    </row>
    <row r="877" spans="1:24" x14ac:dyDescent="0.3">
      <c r="A877" s="19">
        <v>0</v>
      </c>
      <c r="B877" s="19">
        <v>1</v>
      </c>
      <c r="C877" s="19">
        <v>0</v>
      </c>
      <c r="D877" s="19">
        <v>1</v>
      </c>
      <c r="E877" s="19">
        <v>0</v>
      </c>
      <c r="F877" s="19">
        <v>1</v>
      </c>
      <c r="G877" s="19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1</v>
      </c>
      <c r="S877" s="19">
        <v>0</v>
      </c>
      <c r="T877" s="19"/>
      <c r="U877" s="20">
        <v>0</v>
      </c>
      <c r="V877" s="21">
        <f>SUMPRODUCT('Linear Model'!$B$2:$T$2,'Test Set'!A877:S877)+'Linear Model'!$U$2</f>
        <v>-2.0110752693090705E-2</v>
      </c>
      <c r="W877" s="12">
        <f>SUMPRODUCT('Logistic Regression'!B$2:T$2,'Test Set'!A877:S877)+'Logistic Regression'!U$2</f>
        <v>-4.5291012466575218</v>
      </c>
      <c r="X877" s="22">
        <f t="shared" si="13"/>
        <v>1.0675180454175733E-2</v>
      </c>
    </row>
    <row r="878" spans="1:24" x14ac:dyDescent="0.3">
      <c r="A878" s="19">
        <v>1</v>
      </c>
      <c r="B878" s="19">
        <v>0</v>
      </c>
      <c r="C878" s="19">
        <v>1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19">
        <v>1</v>
      </c>
      <c r="O878" s="19">
        <v>0</v>
      </c>
      <c r="P878" s="19">
        <v>0</v>
      </c>
      <c r="Q878" s="19">
        <v>0</v>
      </c>
      <c r="R878" s="19">
        <v>1</v>
      </c>
      <c r="S878" s="19">
        <v>0</v>
      </c>
      <c r="T878" s="19"/>
      <c r="U878" s="20">
        <v>0</v>
      </c>
      <c r="V878" s="21">
        <f>SUMPRODUCT('Linear Model'!$B$2:$T$2,'Test Set'!A878:S878)+'Linear Model'!$U$2</f>
        <v>0.32875936345568446</v>
      </c>
      <c r="W878" s="12">
        <f>SUMPRODUCT('Logistic Regression'!B$2:T$2,'Test Set'!A878:S878)+'Logistic Regression'!U$2</f>
        <v>-0.95468097903342697</v>
      </c>
      <c r="X878" s="22">
        <f t="shared" si="13"/>
        <v>0.27794441435277861</v>
      </c>
    </row>
    <row r="879" spans="1:24" x14ac:dyDescent="0.3">
      <c r="A879" s="19">
        <v>0</v>
      </c>
      <c r="B879" s="19">
        <v>1</v>
      </c>
      <c r="C879" s="19">
        <v>0</v>
      </c>
      <c r="D879" s="19">
        <v>1</v>
      </c>
      <c r="E879" s="19">
        <v>0</v>
      </c>
      <c r="F879" s="19">
        <v>0</v>
      </c>
      <c r="G879" s="19">
        <v>1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1</v>
      </c>
      <c r="S879" s="19">
        <v>0</v>
      </c>
      <c r="T879" s="19"/>
      <c r="U879" s="20">
        <v>0</v>
      </c>
      <c r="V879" s="21">
        <f>SUMPRODUCT('Linear Model'!$B$2:$T$2,'Test Set'!A879:S879)+'Linear Model'!$U$2</f>
        <v>9.3965549187491337E-3</v>
      </c>
      <c r="W879" s="12">
        <f>SUMPRODUCT('Logistic Regression'!B$2:T$2,'Test Set'!A879:S879)+'Logistic Regression'!U$2</f>
        <v>-3.6683306940884735</v>
      </c>
      <c r="X879" s="22">
        <f t="shared" si="13"/>
        <v>2.4884017410929014E-2</v>
      </c>
    </row>
    <row r="880" spans="1:24" x14ac:dyDescent="0.3">
      <c r="A880" s="19">
        <v>1</v>
      </c>
      <c r="B880" s="19">
        <v>0</v>
      </c>
      <c r="C880" s="19">
        <v>0</v>
      </c>
      <c r="D880" s="19">
        <v>1</v>
      </c>
      <c r="E880" s="19">
        <v>0</v>
      </c>
      <c r="F880" s="19">
        <v>0</v>
      </c>
      <c r="G880" s="19">
        <v>1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19">
        <v>0</v>
      </c>
      <c r="O880" s="19">
        <v>1</v>
      </c>
      <c r="P880" s="19">
        <v>0</v>
      </c>
      <c r="Q880" s="19">
        <v>0</v>
      </c>
      <c r="R880" s="19">
        <v>1</v>
      </c>
      <c r="S880" s="19">
        <v>0</v>
      </c>
      <c r="T880" s="19"/>
      <c r="U880" s="20">
        <v>0</v>
      </c>
      <c r="V880" s="21">
        <f>SUMPRODUCT('Linear Model'!$B$2:$T$2,'Test Set'!A880:S880)+'Linear Model'!$U$2</f>
        <v>-0.21824094136034045</v>
      </c>
      <c r="W880" s="12">
        <f>SUMPRODUCT('Logistic Regression'!B$2:T$2,'Test Set'!A880:S880)+'Logistic Regression'!U$2</f>
        <v>-5.3944131551048482</v>
      </c>
      <c r="X880" s="22">
        <f t="shared" si="13"/>
        <v>4.5213495492044033E-3</v>
      </c>
    </row>
    <row r="881" spans="1:24" x14ac:dyDescent="0.3">
      <c r="A881" s="19">
        <v>1</v>
      </c>
      <c r="B881" s="19">
        <v>0</v>
      </c>
      <c r="C881" s="19">
        <v>1</v>
      </c>
      <c r="D881" s="19">
        <v>0</v>
      </c>
      <c r="E881" s="19">
        <v>0</v>
      </c>
      <c r="F881" s="19">
        <v>0</v>
      </c>
      <c r="G881" s="19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1</v>
      </c>
      <c r="S881" s="19">
        <v>0</v>
      </c>
      <c r="T881" s="19"/>
      <c r="U881" s="20">
        <v>0</v>
      </c>
      <c r="V881" s="21">
        <f>SUMPRODUCT('Linear Model'!$B$2:$T$2,'Test Set'!A881:S881)+'Linear Model'!$U$2</f>
        <v>0.16267565403709991</v>
      </c>
      <c r="W881" s="12">
        <f>SUMPRODUCT('Logistic Regression'!B$2:T$2,'Test Set'!A881:S881)+'Logistic Regression'!U$2</f>
        <v>-2.4017837447505554</v>
      </c>
      <c r="X881" s="22">
        <f t="shared" si="13"/>
        <v>8.3036778132836497E-2</v>
      </c>
    </row>
    <row r="882" spans="1:24" x14ac:dyDescent="0.3">
      <c r="A882" s="19">
        <v>0</v>
      </c>
      <c r="B882" s="19">
        <v>0</v>
      </c>
      <c r="C882" s="19">
        <v>1</v>
      </c>
      <c r="D882" s="19">
        <v>0</v>
      </c>
      <c r="E882" s="19">
        <v>0</v>
      </c>
      <c r="F882" s="19">
        <v>0</v>
      </c>
      <c r="G882" s="19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1</v>
      </c>
      <c r="S882" s="19">
        <v>0</v>
      </c>
      <c r="T882" s="19"/>
      <c r="U882" s="20">
        <v>0</v>
      </c>
      <c r="V882" s="21">
        <f>SUMPRODUCT('Linear Model'!$B$2:$T$2,'Test Set'!A882:S882)+'Linear Model'!$U$2</f>
        <v>0.19315447227461344</v>
      </c>
      <c r="W882" s="12">
        <f>SUMPRODUCT('Logistic Regression'!B$2:T$2,'Test Set'!A882:S882)+'Logistic Regression'!U$2</f>
        <v>-1.8995176512458396</v>
      </c>
      <c r="X882" s="22">
        <f t="shared" si="13"/>
        <v>0.13016307646091677</v>
      </c>
    </row>
    <row r="883" spans="1:24" x14ac:dyDescent="0.3">
      <c r="A883" s="19">
        <v>0</v>
      </c>
      <c r="B883" s="19">
        <v>0</v>
      </c>
      <c r="C883" s="19">
        <v>1</v>
      </c>
      <c r="D883" s="19">
        <v>0</v>
      </c>
      <c r="E883" s="19">
        <v>0</v>
      </c>
      <c r="F883" s="19">
        <v>0</v>
      </c>
      <c r="G883" s="19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19">
        <v>1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/>
      <c r="U883" s="20">
        <v>0</v>
      </c>
      <c r="V883" s="21">
        <f>SUMPRODUCT('Linear Model'!$B$2:$T$2,'Test Set'!A883:S883)+'Linear Model'!$U$2</f>
        <v>0.56557929577723087</v>
      </c>
      <c r="W883" s="12">
        <f>SUMPRODUCT('Logistic Regression'!B$2:T$2,'Test Set'!A883:S883)+'Logistic Regression'!U$2</f>
        <v>0.97495088351907411</v>
      </c>
      <c r="X883" s="22">
        <f t="shared" si="13"/>
        <v>0.72610521325875421</v>
      </c>
    </row>
    <row r="884" spans="1:24" x14ac:dyDescent="0.3">
      <c r="A884" s="19">
        <v>0</v>
      </c>
      <c r="B884" s="19">
        <v>1</v>
      </c>
      <c r="C884" s="19">
        <v>0</v>
      </c>
      <c r="D884" s="19">
        <v>0</v>
      </c>
      <c r="E884" s="19">
        <v>0</v>
      </c>
      <c r="F884" s="19">
        <v>0</v>
      </c>
      <c r="G884" s="19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1</v>
      </c>
      <c r="S884" s="19">
        <v>1</v>
      </c>
      <c r="T884" s="19"/>
      <c r="U884" s="20">
        <v>0</v>
      </c>
      <c r="V884" s="21">
        <f>SUMPRODUCT('Linear Model'!$B$2:$T$2,'Test Set'!A884:S884)+'Linear Model'!$U$2</f>
        <v>0.44517954549170291</v>
      </c>
      <c r="W884" s="12">
        <f>SUMPRODUCT('Logistic Regression'!B$2:T$2,'Test Set'!A884:S884)+'Logistic Regression'!U$2</f>
        <v>-8.4125213764308371E-3</v>
      </c>
      <c r="X884" s="22">
        <f t="shared" si="13"/>
        <v>0.49789688205910615</v>
      </c>
    </row>
    <row r="885" spans="1:24" x14ac:dyDescent="0.3">
      <c r="A885" s="19">
        <v>1</v>
      </c>
      <c r="B885" s="19">
        <v>0</v>
      </c>
      <c r="C885" s="19">
        <v>1</v>
      </c>
      <c r="D885" s="19">
        <v>0</v>
      </c>
      <c r="E885" s="19">
        <v>0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/>
      <c r="U885" s="20">
        <v>0</v>
      </c>
      <c r="V885" s="21">
        <f>SUMPRODUCT('Linear Model'!$B$2:$T$2,'Test Set'!A885:S885)+'Linear Model'!$U$2</f>
        <v>0.36901676812113277</v>
      </c>
      <c r="W885" s="12">
        <f>SUMPRODUCT('Logistic Regression'!B$2:T$2,'Test Set'!A885:S885)+'Logistic Regression'!U$2</f>
        <v>-0.97441797570276978</v>
      </c>
      <c r="X885" s="22">
        <f t="shared" si="13"/>
        <v>0.27400078231586483</v>
      </c>
    </row>
    <row r="886" spans="1:24" x14ac:dyDescent="0.3">
      <c r="A886" s="19">
        <v>0</v>
      </c>
      <c r="B886" s="19">
        <v>0</v>
      </c>
      <c r="C886" s="19">
        <v>1</v>
      </c>
      <c r="D886" s="19">
        <v>0</v>
      </c>
      <c r="E886" s="19">
        <v>0</v>
      </c>
      <c r="F886" s="19">
        <v>1</v>
      </c>
      <c r="G886" s="19">
        <v>1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/>
      <c r="U886" s="20">
        <v>0</v>
      </c>
      <c r="V886" s="21">
        <f>SUMPRODUCT('Linear Model'!$B$2:$T$2,'Test Set'!A886:S886)+'Linear Model'!$U$2</f>
        <v>-0.10278676881205584</v>
      </c>
      <c r="W886" s="12">
        <f>SUMPRODUCT('Logistic Regression'!B$2:T$2,'Test Set'!A886:S886)+'Logistic Regression'!U$2</f>
        <v>-5.1166077325552077</v>
      </c>
      <c r="X886" s="22">
        <f t="shared" si="13"/>
        <v>5.9605879365171336E-3</v>
      </c>
    </row>
    <row r="887" spans="1:24" x14ac:dyDescent="0.3">
      <c r="A887" s="19">
        <v>0</v>
      </c>
      <c r="B887" s="19">
        <v>0</v>
      </c>
      <c r="C887" s="19">
        <v>0</v>
      </c>
      <c r="D887" s="19">
        <v>1</v>
      </c>
      <c r="E887" s="19">
        <v>0</v>
      </c>
      <c r="F887" s="19">
        <v>1</v>
      </c>
      <c r="G887" s="19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/>
      <c r="U887" s="20">
        <v>0</v>
      </c>
      <c r="V887" s="21">
        <f>SUMPRODUCT('Linear Model'!$B$2:$T$2,'Test Set'!A887:S887)+'Linear Model'!$U$2</f>
        <v>0.14646802714821897</v>
      </c>
      <c r="W887" s="12">
        <f>SUMPRODUCT('Logistic Regression'!B$2:T$2,'Test Set'!A887:S887)+'Logistic Regression'!U$2</f>
        <v>-2.9363595272738445</v>
      </c>
      <c r="X887" s="22">
        <f t="shared" si="13"/>
        <v>5.0385172260981187E-2</v>
      </c>
    </row>
    <row r="888" spans="1:24" x14ac:dyDescent="0.3">
      <c r="A888" s="19">
        <v>0</v>
      </c>
      <c r="B888" s="19">
        <v>0</v>
      </c>
      <c r="C888" s="19">
        <v>1</v>
      </c>
      <c r="D888" s="19">
        <v>0</v>
      </c>
      <c r="E888" s="19">
        <v>0</v>
      </c>
      <c r="F888" s="19">
        <v>0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1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/>
      <c r="U888" s="20">
        <v>0</v>
      </c>
      <c r="V888" s="21">
        <f>SUMPRODUCT('Linear Model'!$B$2:$T$2,'Test Set'!A888:S888)+'Linear Model'!$U$2</f>
        <v>0.55136371669025097</v>
      </c>
      <c r="W888" s="12">
        <f>SUMPRODUCT('Logistic Regression'!B$2:T$2,'Test Set'!A888:S888)+'Logistic Regression'!U$2</f>
        <v>0.96023407986318654</v>
      </c>
      <c r="X888" s="22">
        <f t="shared" si="13"/>
        <v>0.72316866936493396</v>
      </c>
    </row>
    <row r="889" spans="1:24" x14ac:dyDescent="0.3">
      <c r="A889" s="19">
        <v>0</v>
      </c>
      <c r="B889" s="19">
        <v>0</v>
      </c>
      <c r="C889" s="19">
        <v>0</v>
      </c>
      <c r="D889" s="19">
        <v>0</v>
      </c>
      <c r="E889" s="19">
        <v>0</v>
      </c>
      <c r="F889" s="19">
        <v>1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/>
      <c r="U889" s="20">
        <v>0</v>
      </c>
      <c r="V889" s="21">
        <f>SUMPRODUCT('Linear Model'!$B$2:$T$2,'Test Set'!A889:S889)+'Linear Model'!$U$2</f>
        <v>0.10861008002559219</v>
      </c>
      <c r="W889" s="12">
        <f>SUMPRODUCT('Logistic Regression'!B$2:T$2,'Test Set'!A889:S889)+'Logistic Regression'!U$2</f>
        <v>-3.2321943406236011</v>
      </c>
      <c r="X889" s="22">
        <f t="shared" si="13"/>
        <v>3.7972006196536089E-2</v>
      </c>
    </row>
    <row r="890" spans="1:24" x14ac:dyDescent="0.3">
      <c r="A890" s="19">
        <v>0</v>
      </c>
      <c r="B890" s="19">
        <v>1</v>
      </c>
      <c r="C890" s="19">
        <v>0</v>
      </c>
      <c r="D890" s="19">
        <v>1</v>
      </c>
      <c r="E890" s="19">
        <v>0</v>
      </c>
      <c r="F890" s="19">
        <v>0</v>
      </c>
      <c r="G890" s="19">
        <v>1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1</v>
      </c>
      <c r="R890" s="19">
        <v>0</v>
      </c>
      <c r="S890" s="19">
        <v>0</v>
      </c>
      <c r="T890" s="19"/>
      <c r="U890" s="20">
        <v>0</v>
      </c>
      <c r="V890" s="21">
        <f>SUMPRODUCT('Linear Model'!$B$2:$T$2,'Test Set'!A890:S890)+'Linear Model'!$U$2</f>
        <v>0.40381181035231017</v>
      </c>
      <c r="W890" s="12">
        <f>SUMPRODUCT('Logistic Regression'!B$2:T$2,'Test Set'!A890:S890)+'Logistic Regression'!U$2</f>
        <v>-0.96006092942108978</v>
      </c>
      <c r="X890" s="22">
        <f t="shared" si="13"/>
        <v>0.27686599595626332</v>
      </c>
    </row>
    <row r="891" spans="1:24" x14ac:dyDescent="0.3">
      <c r="A891" s="19">
        <v>1</v>
      </c>
      <c r="B891" s="19">
        <v>0</v>
      </c>
      <c r="C891" s="19">
        <v>1</v>
      </c>
      <c r="D891" s="19">
        <v>0</v>
      </c>
      <c r="E891" s="19">
        <v>0</v>
      </c>
      <c r="F891" s="19">
        <v>0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/>
      <c r="U891" s="20">
        <v>0</v>
      </c>
      <c r="V891" s="21">
        <f>SUMPRODUCT('Linear Model'!$B$2:$T$2,'Test Set'!A891:S891)+'Linear Model'!$U$2</f>
        <v>0.36901676812113277</v>
      </c>
      <c r="W891" s="12">
        <f>SUMPRODUCT('Logistic Regression'!B$2:T$2,'Test Set'!A891:S891)+'Logistic Regression'!U$2</f>
        <v>-0.97441797570276978</v>
      </c>
      <c r="X891" s="22">
        <f t="shared" si="13"/>
        <v>0.27400078231586483</v>
      </c>
    </row>
    <row r="892" spans="1:24" x14ac:dyDescent="0.3">
      <c r="A892" s="19">
        <v>0</v>
      </c>
      <c r="B892" s="19">
        <v>1</v>
      </c>
      <c r="C892" s="19">
        <v>0</v>
      </c>
      <c r="D892" s="19">
        <v>0</v>
      </c>
      <c r="E892" s="19">
        <v>0</v>
      </c>
      <c r="F892" s="19">
        <v>0</v>
      </c>
      <c r="G892" s="19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1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1</v>
      </c>
      <c r="S892" s="19">
        <v>0</v>
      </c>
      <c r="T892" s="19"/>
      <c r="U892" s="20">
        <v>0</v>
      </c>
      <c r="V892" s="21">
        <f>SUMPRODUCT('Linear Model'!$B$2:$T$2,'Test Set'!A892:S892)+'Linear Model'!$U$2</f>
        <v>0.44107877961282071</v>
      </c>
      <c r="W892" s="12">
        <f>SUMPRODUCT('Logistic Regression'!B$2:T$2,'Test Set'!A892:S892)+'Logistic Regression'!U$2</f>
        <v>-0.16105898265183477</v>
      </c>
      <c r="X892" s="22">
        <f t="shared" si="13"/>
        <v>0.45982206809390419</v>
      </c>
    </row>
    <row r="893" spans="1:24" x14ac:dyDescent="0.3">
      <c r="A893" s="19">
        <v>1</v>
      </c>
      <c r="B893" s="19">
        <v>0</v>
      </c>
      <c r="C893" s="19">
        <v>1</v>
      </c>
      <c r="D893" s="19">
        <v>0</v>
      </c>
      <c r="E893" s="19">
        <v>0</v>
      </c>
      <c r="F893" s="19">
        <v>0</v>
      </c>
      <c r="G893" s="19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1</v>
      </c>
      <c r="R893" s="19">
        <v>1</v>
      </c>
      <c r="S893" s="19">
        <v>0</v>
      </c>
      <c r="T893" s="19"/>
      <c r="U893" s="20">
        <v>0</v>
      </c>
      <c r="V893" s="21">
        <f>SUMPRODUCT('Linear Model'!$B$2:$T$2,'Test Set'!A893:S893)+'Linear Model'!$U$2</f>
        <v>0.35074979538662809</v>
      </c>
      <c r="W893" s="12">
        <f>SUMPRODUCT('Logistic Regression'!B$2:T$2,'Test Set'!A893:S893)+'Logistic Regression'!U$2</f>
        <v>-1.1208797491309574</v>
      </c>
      <c r="X893" s="22">
        <f t="shared" si="13"/>
        <v>0.24584813558593696</v>
      </c>
    </row>
    <row r="894" spans="1:24" x14ac:dyDescent="0.3">
      <c r="A894" s="19">
        <v>1</v>
      </c>
      <c r="B894" s="19">
        <v>0</v>
      </c>
      <c r="C894" s="19">
        <v>1</v>
      </c>
      <c r="D894" s="19">
        <v>0</v>
      </c>
      <c r="E894" s="19">
        <v>0</v>
      </c>
      <c r="F894" s="19">
        <v>0</v>
      </c>
      <c r="G894" s="19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1</v>
      </c>
      <c r="R894" s="19">
        <v>0</v>
      </c>
      <c r="S894" s="19">
        <v>0</v>
      </c>
      <c r="T894" s="19"/>
      <c r="U894" s="20">
        <v>0</v>
      </c>
      <c r="V894" s="21">
        <f>SUMPRODUCT('Linear Model'!$B$2:$T$2,'Test Set'!A894:S894)+'Linear Model'!$U$2</f>
        <v>0.55709090947066098</v>
      </c>
      <c r="W894" s="12">
        <f>SUMPRODUCT('Logistic Regression'!B$2:T$2,'Test Set'!A894:S894)+'Logistic Regression'!U$2</f>
        <v>0.30648601991682795</v>
      </c>
      <c r="X894" s="22">
        <f t="shared" si="13"/>
        <v>0.57602730754085851</v>
      </c>
    </row>
    <row r="895" spans="1:24" x14ac:dyDescent="0.3">
      <c r="A895" s="19">
        <v>0</v>
      </c>
      <c r="B895" s="19">
        <v>1</v>
      </c>
      <c r="C895" s="19">
        <v>1</v>
      </c>
      <c r="D895" s="19">
        <v>0</v>
      </c>
      <c r="E895" s="19">
        <v>0</v>
      </c>
      <c r="F895" s="19">
        <v>0</v>
      </c>
      <c r="G895" s="19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/>
      <c r="U895" s="20">
        <v>0</v>
      </c>
      <c r="V895" s="21">
        <f>SUMPRODUCT('Linear Model'!$B$2:$T$2,'Test Set'!A895:S895)+'Linear Model'!$U$2</f>
        <v>0.43925792060136953</v>
      </c>
      <c r="W895" s="12">
        <f>SUMPRODUCT('Logistic Regression'!B$2:T$2,'Test Set'!A895:S895)+'Logistic Regression'!U$2</f>
        <v>-0.63752783253394574</v>
      </c>
      <c r="X895" s="22">
        <f t="shared" si="13"/>
        <v>0.34580558982224191</v>
      </c>
    </row>
    <row r="896" spans="1:24" x14ac:dyDescent="0.3">
      <c r="A896" s="19">
        <v>0</v>
      </c>
      <c r="B896" s="19">
        <v>0</v>
      </c>
      <c r="C896" s="19">
        <v>1</v>
      </c>
      <c r="D896" s="19">
        <v>0</v>
      </c>
      <c r="E896" s="19">
        <v>0</v>
      </c>
      <c r="F896" s="19">
        <v>1</v>
      </c>
      <c r="G896" s="19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/>
      <c r="U896" s="20">
        <v>0</v>
      </c>
      <c r="V896" s="21">
        <f>SUMPRODUCT('Linear Model'!$B$2:$T$2,'Test Set'!A896:S896)+'Linear Model'!$U$2</f>
        <v>0.13360075496737533</v>
      </c>
      <c r="W896" s="12">
        <f>SUMPRODUCT('Logistic Regression'!B$2:T$2,'Test Set'!A896:S896)+'Logistic Regression'!U$2</f>
        <v>-3.2247650836611554</v>
      </c>
      <c r="X896" s="22">
        <f t="shared" si="13"/>
        <v>3.8244331451640252E-2</v>
      </c>
    </row>
    <row r="897" spans="1:24" x14ac:dyDescent="0.3">
      <c r="A897" s="19">
        <v>0</v>
      </c>
      <c r="B897" s="19">
        <v>1</v>
      </c>
      <c r="C897" s="19">
        <v>1</v>
      </c>
      <c r="D897" s="19">
        <v>0</v>
      </c>
      <c r="E897" s="19">
        <v>0</v>
      </c>
      <c r="F897" s="19">
        <v>0</v>
      </c>
      <c r="G897" s="19">
        <v>1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/>
      <c r="U897" s="20">
        <v>0</v>
      </c>
      <c r="V897" s="21">
        <f>SUMPRODUCT('Linear Model'!$B$2:$T$2,'Test Set'!A897:S897)+'Linear Model'!$U$2</f>
        <v>0.20287039682193839</v>
      </c>
      <c r="W897" s="12">
        <f>SUMPRODUCT('Logistic Regression'!B$2:T$2,'Test Set'!A897:S897)+'Logistic Regression'!U$2</f>
        <v>-2.5293704814279985</v>
      </c>
      <c r="X897" s="22">
        <f t="shared" si="13"/>
        <v>7.3824678133743604E-2</v>
      </c>
    </row>
    <row r="898" spans="1:24" x14ac:dyDescent="0.3">
      <c r="A898" s="19">
        <v>0</v>
      </c>
      <c r="B898" s="19">
        <v>1</v>
      </c>
      <c r="C898" s="19">
        <v>0</v>
      </c>
      <c r="D898" s="19">
        <v>0</v>
      </c>
      <c r="E898" s="19">
        <v>0</v>
      </c>
      <c r="F898" s="19">
        <v>0</v>
      </c>
      <c r="G898" s="19">
        <v>0</v>
      </c>
      <c r="H898" s="19">
        <v>1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/>
      <c r="U898" s="20">
        <v>0</v>
      </c>
      <c r="V898" s="21">
        <f>SUMPRODUCT('Linear Model'!$B$2:$T$2,'Test Set'!A898:S898)+'Linear Model'!$U$2</f>
        <v>0.76237674906569808</v>
      </c>
      <c r="W898" s="12">
        <f>SUMPRODUCT('Logistic Regression'!B$2:T$2,'Test Set'!A898:S898)+'Logistic Regression'!U$2</f>
        <v>4.1014324412788516</v>
      </c>
      <c r="X898" s="22">
        <f t="shared" si="13"/>
        <v>0.98372045639031613</v>
      </c>
    </row>
    <row r="899" spans="1:24" x14ac:dyDescent="0.3">
      <c r="A899" s="19">
        <v>1</v>
      </c>
      <c r="B899" s="19">
        <v>0</v>
      </c>
      <c r="C899" s="19">
        <v>0</v>
      </c>
      <c r="D899" s="19">
        <v>0</v>
      </c>
      <c r="E899" s="19">
        <v>0</v>
      </c>
      <c r="F899" s="19">
        <v>1</v>
      </c>
      <c r="G899" s="19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1</v>
      </c>
      <c r="S899" s="19">
        <v>0</v>
      </c>
      <c r="T899" s="19"/>
      <c r="U899" s="20">
        <v>0</v>
      </c>
      <c r="V899" s="21">
        <f>SUMPRODUCT('Linear Model'!$B$2:$T$2,'Test Set'!A899:S899)+'Linear Model'!$U$2</f>
        <v>-0.12820985229595416</v>
      </c>
      <c r="W899" s="12">
        <f>SUMPRODUCT('Logistic Regression'!B$2:T$2,'Test Set'!A899:S899)+'Logistic Regression'!U$2</f>
        <v>-5.1618262031761013</v>
      </c>
      <c r="X899" s="22">
        <f t="shared" ref="X899:X962" si="14">EXP(W899)/(1+EXP(W899))</f>
        <v>5.6985639986668422E-3</v>
      </c>
    </row>
    <row r="900" spans="1:24" x14ac:dyDescent="0.3">
      <c r="A900" s="19">
        <v>0</v>
      </c>
      <c r="B900" s="19">
        <v>0</v>
      </c>
      <c r="C900" s="19">
        <v>0</v>
      </c>
      <c r="D900" s="19">
        <v>1</v>
      </c>
      <c r="E900" s="19">
        <v>0</v>
      </c>
      <c r="F900" s="19">
        <v>0</v>
      </c>
      <c r="G900" s="19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/>
      <c r="U900" s="20">
        <v>0</v>
      </c>
      <c r="V900" s="21">
        <f>SUMPRODUCT('Linear Model'!$B$2:$T$2,'Test Set'!A900:S900)+'Linear Model'!$U$2</f>
        <v>0.4123628585394899</v>
      </c>
      <c r="W900" s="12">
        <f>SUMPRODUCT('Logistic Regression'!B$2:T$2,'Test Set'!A900:S900)+'Logistic Regression'!U$2</f>
        <v>-0.1837463258107434</v>
      </c>
      <c r="X900" s="22">
        <f t="shared" si="14"/>
        <v>0.45419222896432404</v>
      </c>
    </row>
    <row r="901" spans="1:24" x14ac:dyDescent="0.3">
      <c r="A901" s="19">
        <v>0</v>
      </c>
      <c r="B901" s="19">
        <v>0</v>
      </c>
      <c r="C901" s="19">
        <v>0</v>
      </c>
      <c r="D901" s="19">
        <v>0</v>
      </c>
      <c r="E901" s="19">
        <v>0</v>
      </c>
      <c r="F901" s="19">
        <v>1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1</v>
      </c>
      <c r="R901" s="19">
        <v>0</v>
      </c>
      <c r="S901" s="19">
        <v>0</v>
      </c>
      <c r="T901" s="19"/>
      <c r="U901" s="20">
        <v>0</v>
      </c>
      <c r="V901" s="21">
        <f>SUMPRODUCT('Linear Model'!$B$2:$T$2,'Test Set'!A901:S901)+'Linear Model'!$U$2</f>
        <v>0.2966842213751204</v>
      </c>
      <c r="W901" s="12">
        <f>SUMPRODUCT('Logistic Regression'!B$2:T$2,'Test Set'!A901:S901)+'Logistic Regression'!U$2</f>
        <v>-1.9512903450040031</v>
      </c>
      <c r="X901" s="22">
        <f t="shared" si="14"/>
        <v>0.12441272735045945</v>
      </c>
    </row>
    <row r="902" spans="1:24" x14ac:dyDescent="0.3">
      <c r="A902" s="19">
        <v>0</v>
      </c>
      <c r="B902" s="19">
        <v>0</v>
      </c>
      <c r="C902" s="19">
        <v>0</v>
      </c>
      <c r="D902" s="19">
        <v>1</v>
      </c>
      <c r="E902" s="19">
        <v>0</v>
      </c>
      <c r="F902" s="19">
        <v>0</v>
      </c>
      <c r="G902" s="19">
        <v>1</v>
      </c>
      <c r="H902" s="19">
        <v>0</v>
      </c>
      <c r="I902" s="19">
        <v>0</v>
      </c>
      <c r="J902" s="19">
        <v>0</v>
      </c>
      <c r="K902" s="19">
        <v>0</v>
      </c>
      <c r="L902" s="19">
        <v>1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1</v>
      </c>
      <c r="S902" s="19">
        <v>0</v>
      </c>
      <c r="T902" s="19"/>
      <c r="U902" s="20">
        <v>0</v>
      </c>
      <c r="V902" s="21">
        <f>SUMPRODUCT('Linear Model'!$B$2:$T$2,'Test Set'!A902:S902)+'Linear Model'!$U$2</f>
        <v>0.20278686871329316</v>
      </c>
      <c r="W902" s="12">
        <f>SUMPRODUCT('Logistic Regression'!B$2:T$2,'Test Set'!A902:S902)+'Logistic Regression'!U$2</f>
        <v>-1.5916908678602393</v>
      </c>
      <c r="X902" s="22">
        <f t="shared" si="14"/>
        <v>0.1691461366463588</v>
      </c>
    </row>
    <row r="903" spans="1:24" x14ac:dyDescent="0.3">
      <c r="A903" s="19">
        <v>1</v>
      </c>
      <c r="B903" s="19">
        <v>0</v>
      </c>
      <c r="C903" s="19">
        <v>0</v>
      </c>
      <c r="D903" s="19">
        <v>1</v>
      </c>
      <c r="E903" s="19">
        <v>0</v>
      </c>
      <c r="F903" s="19">
        <v>1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1</v>
      </c>
      <c r="S903" s="19">
        <v>0</v>
      </c>
      <c r="T903" s="19"/>
      <c r="U903" s="20">
        <v>0</v>
      </c>
      <c r="V903" s="21">
        <f>SUMPRODUCT('Linear Model'!$B$2:$T$2,'Test Set'!A903:S903)+'Linear Model'!$U$2</f>
        <v>-9.0351905173327474E-2</v>
      </c>
      <c r="W903" s="12">
        <f>SUMPRODUCT('Logistic Regression'!B$2:T$2,'Test Set'!A903:S903)+'Logistic Regression'!U$2</f>
        <v>-4.8659913898263447</v>
      </c>
      <c r="X903" s="22">
        <f t="shared" si="14"/>
        <v>7.6452858436164509E-3</v>
      </c>
    </row>
    <row r="904" spans="1:24" x14ac:dyDescent="0.3">
      <c r="A904" s="19">
        <v>0</v>
      </c>
      <c r="B904" s="19">
        <v>0</v>
      </c>
      <c r="C904" s="19">
        <v>0</v>
      </c>
      <c r="D904" s="19">
        <v>0</v>
      </c>
      <c r="E904" s="19">
        <v>0</v>
      </c>
      <c r="F904" s="19">
        <v>0</v>
      </c>
      <c r="G904" s="19">
        <v>1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/>
      <c r="U904" s="20">
        <v>0</v>
      </c>
      <c r="V904" s="21">
        <f>SUMPRODUCT('Linear Model'!$B$2:$T$2,'Test Set'!A904:S904)+'Linear Model'!$U$2</f>
        <v>0.138117387637432</v>
      </c>
      <c r="W904" s="12">
        <f>SUMPRODUCT('Logistic Regression'!B$2:T$2,'Test Set'!A904:S904)+'Logistic Regression'!U$2</f>
        <v>-2.3714237880545528</v>
      </c>
      <c r="X904" s="22">
        <f t="shared" si="14"/>
        <v>8.5377892296022828E-2</v>
      </c>
    </row>
    <row r="905" spans="1:24" x14ac:dyDescent="0.3">
      <c r="A905" s="19">
        <v>0</v>
      </c>
      <c r="B905" s="19">
        <v>0</v>
      </c>
      <c r="C905" s="19">
        <v>1</v>
      </c>
      <c r="D905" s="19">
        <v>0</v>
      </c>
      <c r="E905" s="19">
        <v>0</v>
      </c>
      <c r="F905" s="19">
        <v>0</v>
      </c>
      <c r="G905" s="19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1</v>
      </c>
      <c r="S905" s="19">
        <v>0</v>
      </c>
      <c r="T905" s="19"/>
      <c r="U905" s="20">
        <v>0</v>
      </c>
      <c r="V905" s="21">
        <f>SUMPRODUCT('Linear Model'!$B$2:$T$2,'Test Set'!A905:S905)+'Linear Model'!$U$2</f>
        <v>0.19315447227461344</v>
      </c>
      <c r="W905" s="12">
        <f>SUMPRODUCT('Logistic Regression'!B$2:T$2,'Test Set'!A905:S905)+'Logistic Regression'!U$2</f>
        <v>-1.8995176512458396</v>
      </c>
      <c r="X905" s="22">
        <f t="shared" si="14"/>
        <v>0.13016307646091677</v>
      </c>
    </row>
    <row r="906" spans="1:24" x14ac:dyDescent="0.3">
      <c r="A906" s="19">
        <v>1</v>
      </c>
      <c r="B906" s="19">
        <v>0</v>
      </c>
      <c r="C906" s="19">
        <v>1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1</v>
      </c>
      <c r="O906" s="19">
        <v>0</v>
      </c>
      <c r="P906" s="19">
        <v>0</v>
      </c>
      <c r="Q906" s="19">
        <v>0</v>
      </c>
      <c r="R906" s="19">
        <v>1</v>
      </c>
      <c r="S906" s="19">
        <v>0</v>
      </c>
      <c r="T906" s="19"/>
      <c r="U906" s="20">
        <v>0</v>
      </c>
      <c r="V906" s="21">
        <f>SUMPRODUCT('Linear Model'!$B$2:$T$2,'Test Set'!A906:S906)+'Linear Model'!$U$2</f>
        <v>0.32875936345568446</v>
      </c>
      <c r="W906" s="12">
        <f>SUMPRODUCT('Logistic Regression'!B$2:T$2,'Test Set'!A906:S906)+'Logistic Regression'!U$2</f>
        <v>-0.95468097903342697</v>
      </c>
      <c r="X906" s="22">
        <f t="shared" si="14"/>
        <v>0.27794441435277861</v>
      </c>
    </row>
    <row r="907" spans="1:24" x14ac:dyDescent="0.3">
      <c r="A907" s="19">
        <v>0</v>
      </c>
      <c r="B907" s="19">
        <v>0</v>
      </c>
      <c r="C907" s="19">
        <v>0</v>
      </c>
      <c r="D907" s="19">
        <v>0</v>
      </c>
      <c r="E907" s="19">
        <v>0</v>
      </c>
      <c r="F907" s="19">
        <v>0</v>
      </c>
      <c r="G907" s="19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/>
      <c r="U907" s="20">
        <v>0</v>
      </c>
      <c r="V907" s="21">
        <f>SUMPRODUCT('Linear Model'!$B$2:$T$2,'Test Set'!A907:S907)+'Linear Model'!$U$2</f>
        <v>0.37450491141686315</v>
      </c>
      <c r="W907" s="12">
        <f>SUMPRODUCT('Logistic Regression'!B$2:T$2,'Test Set'!A907:S907)+'Logistic Regression'!U$2</f>
        <v>-0.47958113916049988</v>
      </c>
      <c r="X907" s="22">
        <f t="shared" si="14"/>
        <v>0.38235103799547093</v>
      </c>
    </row>
    <row r="908" spans="1:24" x14ac:dyDescent="0.3">
      <c r="A908" s="19">
        <v>1</v>
      </c>
      <c r="B908" s="19">
        <v>0</v>
      </c>
      <c r="C908" s="19">
        <v>0</v>
      </c>
      <c r="D908" s="19">
        <v>1</v>
      </c>
      <c r="E908" s="19">
        <v>0</v>
      </c>
      <c r="F908" s="19">
        <v>0</v>
      </c>
      <c r="G908" s="19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/>
      <c r="U908" s="20">
        <v>0</v>
      </c>
      <c r="V908" s="21">
        <f>SUMPRODUCT('Linear Model'!$B$2:$T$2,'Test Set'!A908:S908)+'Linear Model'!$U$2</f>
        <v>0.38188404030197637</v>
      </c>
      <c r="W908" s="12">
        <f>SUMPRODUCT('Logistic Regression'!B$2:T$2,'Test Set'!A908:S908)+'Logistic Regression'!U$2</f>
        <v>-0.68601241931545909</v>
      </c>
      <c r="X908" s="22">
        <f t="shared" si="14"/>
        <v>0.33492071669854434</v>
      </c>
    </row>
    <row r="909" spans="1:24" x14ac:dyDescent="0.3">
      <c r="A909" s="19">
        <v>0</v>
      </c>
      <c r="B909" s="19">
        <v>0</v>
      </c>
      <c r="C909" s="19">
        <v>0</v>
      </c>
      <c r="D909" s="19">
        <v>1</v>
      </c>
      <c r="E909" s="19">
        <v>0</v>
      </c>
      <c r="F909" s="19">
        <v>0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/>
      <c r="U909" s="20">
        <v>0</v>
      </c>
      <c r="V909" s="21">
        <f>SUMPRODUCT('Linear Model'!$B$2:$T$2,'Test Set'!A909:S909)+'Linear Model'!$U$2</f>
        <v>0.4123628585394899</v>
      </c>
      <c r="W909" s="12">
        <f>SUMPRODUCT('Logistic Regression'!B$2:T$2,'Test Set'!A909:S909)+'Logistic Regression'!U$2</f>
        <v>-0.1837463258107434</v>
      </c>
      <c r="X909" s="22">
        <f t="shared" si="14"/>
        <v>0.45419222896432404</v>
      </c>
    </row>
    <row r="910" spans="1:24" x14ac:dyDescent="0.3">
      <c r="A910" s="19">
        <v>0</v>
      </c>
      <c r="B910" s="19">
        <v>0</v>
      </c>
      <c r="C910" s="19">
        <v>0</v>
      </c>
      <c r="D910" s="19">
        <v>1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/>
      <c r="U910" s="20">
        <v>0</v>
      </c>
      <c r="V910" s="21">
        <f>SUMPRODUCT('Linear Model'!$B$2:$T$2,'Test Set'!A910:S910)+'Linear Model'!$U$2</f>
        <v>0.4123628585394899</v>
      </c>
      <c r="W910" s="12">
        <f>SUMPRODUCT('Logistic Regression'!B$2:T$2,'Test Set'!A910:S910)+'Logistic Regression'!U$2</f>
        <v>-0.1837463258107434</v>
      </c>
      <c r="X910" s="22">
        <f t="shared" si="14"/>
        <v>0.45419222896432404</v>
      </c>
    </row>
    <row r="911" spans="1:24" x14ac:dyDescent="0.3">
      <c r="A911" s="19">
        <v>1</v>
      </c>
      <c r="B911" s="19">
        <v>0</v>
      </c>
      <c r="C911" s="19">
        <v>0</v>
      </c>
      <c r="D911" s="19">
        <v>1</v>
      </c>
      <c r="E911" s="19">
        <v>0</v>
      </c>
      <c r="F911" s="19">
        <v>0</v>
      </c>
      <c r="G911" s="19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1</v>
      </c>
      <c r="S911" s="19">
        <v>0</v>
      </c>
      <c r="T911" s="19"/>
      <c r="U911" s="20">
        <v>0</v>
      </c>
      <c r="V911" s="21">
        <f>SUMPRODUCT('Linear Model'!$B$2:$T$2,'Test Set'!A911:S911)+'Linear Model'!$U$2</f>
        <v>0.17554292621794351</v>
      </c>
      <c r="W911" s="12">
        <f>SUMPRODUCT('Logistic Regression'!B$2:T$2,'Test Set'!A911:S911)+'Logistic Regression'!U$2</f>
        <v>-2.1133781883632445</v>
      </c>
      <c r="X911" s="22">
        <f t="shared" si="14"/>
        <v>0.10780331590370802</v>
      </c>
    </row>
    <row r="912" spans="1:24" x14ac:dyDescent="0.3">
      <c r="A912" s="19">
        <v>0</v>
      </c>
      <c r="B912" s="19">
        <v>1</v>
      </c>
      <c r="C912" s="19">
        <v>1</v>
      </c>
      <c r="D912" s="19">
        <v>0</v>
      </c>
      <c r="E912" s="19">
        <v>0</v>
      </c>
      <c r="F912" s="19">
        <v>0</v>
      </c>
      <c r="G912" s="19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/>
      <c r="U912" s="20">
        <v>0</v>
      </c>
      <c r="V912" s="21">
        <f>SUMPRODUCT('Linear Model'!$B$2:$T$2,'Test Set'!A912:S912)+'Linear Model'!$U$2</f>
        <v>0.43925792060136953</v>
      </c>
      <c r="W912" s="12">
        <f>SUMPRODUCT('Logistic Regression'!B$2:T$2,'Test Set'!A912:S912)+'Logistic Regression'!U$2</f>
        <v>-0.63752783253394574</v>
      </c>
      <c r="X912" s="22">
        <f t="shared" si="14"/>
        <v>0.34580558982224191</v>
      </c>
    </row>
    <row r="913" spans="1:24" x14ac:dyDescent="0.3">
      <c r="A913" s="19">
        <v>1</v>
      </c>
      <c r="B913" s="19">
        <v>0</v>
      </c>
      <c r="C913" s="19">
        <v>0</v>
      </c>
      <c r="D913" s="19">
        <v>0</v>
      </c>
      <c r="E913" s="19">
        <v>0</v>
      </c>
      <c r="F913" s="19">
        <v>1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19">
        <v>0</v>
      </c>
      <c r="O913" s="19">
        <v>1</v>
      </c>
      <c r="P913" s="19">
        <v>0</v>
      </c>
      <c r="Q913" s="19">
        <v>0</v>
      </c>
      <c r="R913" s="19">
        <v>0</v>
      </c>
      <c r="S913" s="19">
        <v>0</v>
      </c>
      <c r="T913" s="19"/>
      <c r="U913" s="20">
        <v>0</v>
      </c>
      <c r="V913" s="21">
        <f>SUMPRODUCT('Linear Model'!$B$2:$T$2,'Test Set'!A913:S913)+'Linear Model'!$U$2</f>
        <v>-7.9265082010774146E-2</v>
      </c>
      <c r="W913" s="12">
        <f>SUMPRODUCT('Logistic Regression'!B$2:T$2,'Test Set'!A913:S913)+'Logistic Regression'!U$2</f>
        <v>-5.1236527519758681</v>
      </c>
      <c r="X913" s="22">
        <f t="shared" si="14"/>
        <v>5.9189907303237857E-3</v>
      </c>
    </row>
    <row r="914" spans="1:24" x14ac:dyDescent="0.3">
      <c r="A914" s="19">
        <v>0</v>
      </c>
      <c r="B914" s="19">
        <v>0</v>
      </c>
      <c r="C914" s="19">
        <v>0</v>
      </c>
      <c r="D914" s="19">
        <v>0</v>
      </c>
      <c r="E914" s="19">
        <v>0</v>
      </c>
      <c r="F914" s="19">
        <v>0</v>
      </c>
      <c r="G914" s="19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  <c r="O914" s="19">
        <v>1</v>
      </c>
      <c r="P914" s="19">
        <v>0</v>
      </c>
      <c r="Q914" s="19">
        <v>0</v>
      </c>
      <c r="R914" s="19">
        <v>0</v>
      </c>
      <c r="S914" s="19">
        <v>0</v>
      </c>
      <c r="T914" s="19"/>
      <c r="U914" s="20">
        <v>0</v>
      </c>
      <c r="V914" s="21">
        <f>SUMPRODUCT('Linear Model'!$B$2:$T$2,'Test Set'!A914:S914)+'Linear Model'!$U$2</f>
        <v>0.21710856761801034</v>
      </c>
      <c r="W914" s="12">
        <f>SUMPRODUCT('Logistic Regression'!B$2:T$2,'Test Set'!A914:S914)+'Logistic Regression'!U$2</f>
        <v>-1.8687734570080512</v>
      </c>
      <c r="X914" s="22">
        <f t="shared" si="14"/>
        <v>0.13368370757674591</v>
      </c>
    </row>
    <row r="915" spans="1:24" x14ac:dyDescent="0.3">
      <c r="A915" s="19">
        <v>0</v>
      </c>
      <c r="B915" s="19">
        <v>0</v>
      </c>
      <c r="C915" s="19">
        <v>0</v>
      </c>
      <c r="D915" s="19">
        <v>1</v>
      </c>
      <c r="E915" s="19">
        <v>0</v>
      </c>
      <c r="F915" s="19">
        <v>0</v>
      </c>
      <c r="G915" s="19">
        <v>1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/>
      <c r="U915" s="20">
        <v>0</v>
      </c>
      <c r="V915" s="21">
        <f>SUMPRODUCT('Linear Model'!$B$2:$T$2,'Test Set'!A915:S915)+'Linear Model'!$U$2</f>
        <v>0.17597533476005878</v>
      </c>
      <c r="W915" s="12">
        <f>SUMPRODUCT('Logistic Regression'!B$2:T$2,'Test Set'!A915:S915)+'Logistic Regression'!U$2</f>
        <v>-2.0755889747047962</v>
      </c>
      <c r="X915" s="22">
        <f t="shared" si="14"/>
        <v>0.11149218200998957</v>
      </c>
    </row>
    <row r="916" spans="1:24" x14ac:dyDescent="0.3">
      <c r="A916" s="19">
        <v>0</v>
      </c>
      <c r="B916" s="19">
        <v>1</v>
      </c>
      <c r="C916" s="19">
        <v>0</v>
      </c>
      <c r="D916" s="19">
        <v>0</v>
      </c>
      <c r="E916" s="19">
        <v>0</v>
      </c>
      <c r="F916" s="19">
        <v>0</v>
      </c>
      <c r="G916" s="19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/>
      <c r="U916" s="20">
        <v>0</v>
      </c>
      <c r="V916" s="21">
        <f>SUMPRODUCT('Linear Model'!$B$2:$T$2,'Test Set'!A916:S916)+'Linear Model'!$U$2</f>
        <v>0.41426724565958639</v>
      </c>
      <c r="W916" s="12">
        <f>SUMPRODUCT('Logistic Regression'!B$2:T$2,'Test Set'!A916:S916)+'Logistic Regression'!U$2</f>
        <v>-0.64495708949639141</v>
      </c>
      <c r="X916" s="22">
        <f t="shared" si="14"/>
        <v>0.34412684378079611</v>
      </c>
    </row>
    <row r="917" spans="1:24" x14ac:dyDescent="0.3">
      <c r="A917" s="19">
        <v>0</v>
      </c>
      <c r="B917" s="19">
        <v>0</v>
      </c>
      <c r="C917" s="19">
        <v>1</v>
      </c>
      <c r="D917" s="19">
        <v>0</v>
      </c>
      <c r="E917" s="19">
        <v>0</v>
      </c>
      <c r="F917" s="19">
        <v>0</v>
      </c>
      <c r="G917" s="19">
        <v>1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1</v>
      </c>
      <c r="S917" s="19">
        <v>0</v>
      </c>
      <c r="T917" s="19"/>
      <c r="U917" s="20">
        <v>0</v>
      </c>
      <c r="V917" s="21">
        <f>SUMPRODUCT('Linear Model'!$B$2:$T$2,'Test Set'!A917:S917)+'Linear Model'!$U$2</f>
        <v>-4.323305150481771E-2</v>
      </c>
      <c r="W917" s="12">
        <f>SUMPRODUCT('Logistic Regression'!B$2:T$2,'Test Set'!A917:S917)+'Logistic Regression'!U$2</f>
        <v>-3.7913603001398926</v>
      </c>
      <c r="X917" s="22">
        <f t="shared" si="14"/>
        <v>2.2066947786915189E-2</v>
      </c>
    </row>
    <row r="918" spans="1:24" x14ac:dyDescent="0.3">
      <c r="A918" s="19">
        <v>0</v>
      </c>
      <c r="B918" s="19">
        <v>1</v>
      </c>
      <c r="C918" s="19">
        <v>0</v>
      </c>
      <c r="D918" s="19">
        <v>0</v>
      </c>
      <c r="E918" s="19">
        <v>0</v>
      </c>
      <c r="F918" s="19">
        <v>0</v>
      </c>
      <c r="G918" s="19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/>
      <c r="U918" s="20">
        <v>0</v>
      </c>
      <c r="V918" s="21">
        <f>SUMPRODUCT('Linear Model'!$B$2:$T$2,'Test Set'!A918:S918)+'Linear Model'!$U$2</f>
        <v>0.41426724565958639</v>
      </c>
      <c r="W918" s="12">
        <f>SUMPRODUCT('Logistic Regression'!B$2:T$2,'Test Set'!A918:S918)+'Logistic Regression'!U$2</f>
        <v>-0.64495708949639141</v>
      </c>
      <c r="X918" s="22">
        <f t="shared" si="14"/>
        <v>0.34412684378079611</v>
      </c>
    </row>
    <row r="919" spans="1:24" x14ac:dyDescent="0.3">
      <c r="A919" s="19">
        <v>1</v>
      </c>
      <c r="B919" s="19">
        <v>0</v>
      </c>
      <c r="C919" s="19">
        <v>0</v>
      </c>
      <c r="D919" s="19">
        <v>1</v>
      </c>
      <c r="E919" s="19">
        <v>0</v>
      </c>
      <c r="F919" s="19">
        <v>0</v>
      </c>
      <c r="G919" s="19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1</v>
      </c>
      <c r="P919" s="19">
        <v>0</v>
      </c>
      <c r="Q919" s="19">
        <v>0</v>
      </c>
      <c r="R919" s="19">
        <v>0</v>
      </c>
      <c r="S919" s="19">
        <v>0</v>
      </c>
      <c r="T919" s="19"/>
      <c r="U919" s="20">
        <v>0</v>
      </c>
      <c r="V919" s="21">
        <f>SUMPRODUCT('Linear Model'!$B$2:$T$2,'Test Set'!A919:S919)+'Linear Model'!$U$2</f>
        <v>0.22448769650312356</v>
      </c>
      <c r="W919" s="12">
        <f>SUMPRODUCT('Logistic Regression'!B$2:T$2,'Test Set'!A919:S919)+'Logistic Regression'!U$2</f>
        <v>-2.0752047371630105</v>
      </c>
      <c r="X919" s="22">
        <f t="shared" si="14"/>
        <v>0.11153025090704483</v>
      </c>
    </row>
    <row r="920" spans="1:24" x14ac:dyDescent="0.3">
      <c r="A920" s="19">
        <v>1</v>
      </c>
      <c r="B920" s="19">
        <v>0</v>
      </c>
      <c r="C920" s="19">
        <v>0</v>
      </c>
      <c r="D920" s="19">
        <v>0</v>
      </c>
      <c r="E920" s="19">
        <v>0</v>
      </c>
      <c r="F920" s="19">
        <v>0</v>
      </c>
      <c r="G920" s="19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19">
        <v>0</v>
      </c>
      <c r="O920" s="19">
        <v>1</v>
      </c>
      <c r="P920" s="19">
        <v>0</v>
      </c>
      <c r="Q920" s="19">
        <v>0</v>
      </c>
      <c r="R920" s="19">
        <v>0</v>
      </c>
      <c r="S920" s="19">
        <v>0</v>
      </c>
      <c r="T920" s="19"/>
      <c r="U920" s="20">
        <v>0</v>
      </c>
      <c r="V920" s="21">
        <f>SUMPRODUCT('Linear Model'!$B$2:$T$2,'Test Set'!A920:S920)+'Linear Model'!$U$2</f>
        <v>0.18662974938049681</v>
      </c>
      <c r="W920" s="12">
        <f>SUMPRODUCT('Logistic Regression'!B$2:T$2,'Test Set'!A920:S920)+'Logistic Regression'!U$2</f>
        <v>-2.371039550512767</v>
      </c>
      <c r="X920" s="22">
        <f t="shared" si="14"/>
        <v>8.540790161281929E-2</v>
      </c>
    </row>
    <row r="921" spans="1:24" x14ac:dyDescent="0.3">
      <c r="A921" s="19">
        <v>0</v>
      </c>
      <c r="B921" s="19">
        <v>1</v>
      </c>
      <c r="C921" s="19">
        <v>1</v>
      </c>
      <c r="D921" s="19">
        <v>0</v>
      </c>
      <c r="E921" s="19">
        <v>0</v>
      </c>
      <c r="F921" s="19">
        <v>0</v>
      </c>
      <c r="G921" s="19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/>
      <c r="U921" s="20">
        <v>0</v>
      </c>
      <c r="V921" s="21">
        <f>SUMPRODUCT('Linear Model'!$B$2:$T$2,'Test Set'!A921:S921)+'Linear Model'!$U$2</f>
        <v>0.43925792060136953</v>
      </c>
      <c r="W921" s="12">
        <f>SUMPRODUCT('Logistic Regression'!B$2:T$2,'Test Set'!A921:S921)+'Logistic Regression'!U$2</f>
        <v>-0.63752783253394574</v>
      </c>
      <c r="X921" s="22">
        <f t="shared" si="14"/>
        <v>0.34580558982224191</v>
      </c>
    </row>
    <row r="922" spans="1:24" x14ac:dyDescent="0.3">
      <c r="A922" s="19">
        <v>0</v>
      </c>
      <c r="B922" s="19">
        <v>0</v>
      </c>
      <c r="C922" s="19">
        <v>1</v>
      </c>
      <c r="D922" s="19">
        <v>0</v>
      </c>
      <c r="E922" s="19">
        <v>0</v>
      </c>
      <c r="F922" s="19">
        <v>0</v>
      </c>
      <c r="G922" s="19">
        <v>0</v>
      </c>
      <c r="H922" s="19">
        <v>0</v>
      </c>
      <c r="I922" s="19">
        <v>1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/>
      <c r="U922" s="20">
        <v>0</v>
      </c>
      <c r="V922" s="21">
        <f>SUMPRODUCT('Linear Model'!$B$2:$T$2,'Test Set'!A922:S922)+'Linear Model'!$U$2</f>
        <v>0.69121341825104943</v>
      </c>
      <c r="W922" s="12">
        <f>SUMPRODUCT('Logistic Regression'!B$2:T$2,'Test Set'!A922:S922)+'Logistic Regression'!U$2</f>
        <v>2.0554148639361753</v>
      </c>
      <c r="X922" s="22">
        <f t="shared" si="14"/>
        <v>0.88649361819731642</v>
      </c>
    </row>
    <row r="923" spans="1:24" x14ac:dyDescent="0.3">
      <c r="A923" s="19">
        <v>1</v>
      </c>
      <c r="B923" s="19">
        <v>0</v>
      </c>
      <c r="C923" s="19">
        <v>1</v>
      </c>
      <c r="D923" s="19">
        <v>0</v>
      </c>
      <c r="E923" s="19">
        <v>0</v>
      </c>
      <c r="F923" s="19">
        <v>0</v>
      </c>
      <c r="G923" s="19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1</v>
      </c>
      <c r="T923" s="19"/>
      <c r="U923" s="20">
        <v>0</v>
      </c>
      <c r="V923" s="21">
        <f>SUMPRODUCT('Linear Model'!$B$2:$T$2,'Test Set'!A923:S923)+'Linear Model'!$U$2</f>
        <v>0.60627018203728222</v>
      </c>
      <c r="W923" s="12">
        <f>SUMPRODUCT('Logistic Regression'!B$2:T$2,'Test Set'!A923:S923)+'Logistic Regression'!U$2</f>
        <v>1.0894923614649763</v>
      </c>
      <c r="X923" s="22">
        <f t="shared" si="14"/>
        <v>0.74828611790848854</v>
      </c>
    </row>
    <row r="924" spans="1:24" x14ac:dyDescent="0.3">
      <c r="A924" s="19">
        <v>0</v>
      </c>
      <c r="B924" s="19">
        <v>0</v>
      </c>
      <c r="C924" s="19">
        <v>1</v>
      </c>
      <c r="D924" s="19">
        <v>0</v>
      </c>
      <c r="E924" s="19">
        <v>0</v>
      </c>
      <c r="F924" s="19">
        <v>0</v>
      </c>
      <c r="G924" s="19">
        <v>1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/>
      <c r="U924" s="20">
        <v>0</v>
      </c>
      <c r="V924" s="21">
        <f>SUMPRODUCT('Linear Model'!$B$2:$T$2,'Test Set'!A924:S924)+'Linear Model'!$U$2</f>
        <v>0.16310806257921515</v>
      </c>
      <c r="W924" s="12">
        <f>SUMPRODUCT('Logistic Regression'!B$2:T$2,'Test Set'!A924:S924)+'Logistic Regression'!U$2</f>
        <v>-2.3639945310921071</v>
      </c>
      <c r="X924" s="22">
        <f t="shared" si="14"/>
        <v>8.5959821746909054E-2</v>
      </c>
    </row>
    <row r="925" spans="1:24" x14ac:dyDescent="0.3">
      <c r="A925" s="19">
        <v>0</v>
      </c>
      <c r="B925" s="19">
        <v>1</v>
      </c>
      <c r="C925" s="19">
        <v>1</v>
      </c>
      <c r="D925" s="19">
        <v>0</v>
      </c>
      <c r="E925" s="19">
        <v>0</v>
      </c>
      <c r="F925" s="19">
        <v>1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/>
      <c r="U925" s="20">
        <v>0</v>
      </c>
      <c r="V925" s="21">
        <f>SUMPRODUCT('Linear Model'!$B$2:$T$2,'Test Set'!A925:S925)+'Linear Model'!$U$2</f>
        <v>0.17336308921009858</v>
      </c>
      <c r="W925" s="12">
        <f>SUMPRODUCT('Logistic Regression'!B$2:T$2,'Test Set'!A925:S925)+'Logistic Regression'!U$2</f>
        <v>-3.3901410339970468</v>
      </c>
      <c r="X925" s="22">
        <f t="shared" si="14"/>
        <v>3.2605006530452577E-2</v>
      </c>
    </row>
    <row r="926" spans="1:24" x14ac:dyDescent="0.3">
      <c r="A926" s="19">
        <v>0</v>
      </c>
      <c r="B926" s="19">
        <v>0</v>
      </c>
      <c r="C926" s="19">
        <v>0</v>
      </c>
      <c r="D926" s="19">
        <v>0</v>
      </c>
      <c r="E926" s="19"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/>
      <c r="U926" s="20">
        <v>0</v>
      </c>
      <c r="V926" s="21">
        <f>SUMPRODUCT('Linear Model'!$B$2:$T$2,'Test Set'!A926:S926)+'Linear Model'!$U$2</f>
        <v>0.37450491141686315</v>
      </c>
      <c r="W926" s="12">
        <f>SUMPRODUCT('Logistic Regression'!B$2:T$2,'Test Set'!A926:S926)+'Logistic Regression'!U$2</f>
        <v>-0.47958113916049988</v>
      </c>
      <c r="X926" s="22">
        <f t="shared" si="14"/>
        <v>0.38235103799547093</v>
      </c>
    </row>
    <row r="927" spans="1:24" x14ac:dyDescent="0.3">
      <c r="A927" s="19">
        <v>0</v>
      </c>
      <c r="B927" s="19">
        <v>0</v>
      </c>
      <c r="C927" s="19">
        <v>0</v>
      </c>
      <c r="D927" s="19">
        <v>1</v>
      </c>
      <c r="E927" s="19">
        <v>0</v>
      </c>
      <c r="F927" s="19">
        <v>0</v>
      </c>
      <c r="G927" s="19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/>
      <c r="U927" s="20">
        <v>0</v>
      </c>
      <c r="V927" s="21">
        <f>SUMPRODUCT('Linear Model'!$B$2:$T$2,'Test Set'!A927:S927)+'Linear Model'!$U$2</f>
        <v>0.4123628585394899</v>
      </c>
      <c r="W927" s="12">
        <f>SUMPRODUCT('Logistic Regression'!B$2:T$2,'Test Set'!A927:S927)+'Logistic Regression'!U$2</f>
        <v>-0.1837463258107434</v>
      </c>
      <c r="X927" s="22">
        <f t="shared" si="14"/>
        <v>0.45419222896432404</v>
      </c>
    </row>
    <row r="928" spans="1:24" x14ac:dyDescent="0.3">
      <c r="A928" s="19">
        <v>0</v>
      </c>
      <c r="B928" s="19">
        <v>1</v>
      </c>
      <c r="C928" s="19">
        <v>1</v>
      </c>
      <c r="D928" s="19">
        <v>0</v>
      </c>
      <c r="E928" s="19">
        <v>0</v>
      </c>
      <c r="F928" s="19">
        <v>0</v>
      </c>
      <c r="G928" s="19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/>
      <c r="U928" s="20">
        <v>0</v>
      </c>
      <c r="V928" s="21">
        <f>SUMPRODUCT('Linear Model'!$B$2:$T$2,'Test Set'!A928:S928)+'Linear Model'!$U$2</f>
        <v>0.43925792060136953</v>
      </c>
      <c r="W928" s="12">
        <f>SUMPRODUCT('Logistic Regression'!B$2:T$2,'Test Set'!A928:S928)+'Logistic Regression'!U$2</f>
        <v>-0.63752783253394574</v>
      </c>
      <c r="X928" s="22">
        <f t="shared" si="14"/>
        <v>0.34580558982224191</v>
      </c>
    </row>
    <row r="929" spans="1:24" x14ac:dyDescent="0.3">
      <c r="A929" s="19">
        <v>0</v>
      </c>
      <c r="B929" s="19">
        <v>0</v>
      </c>
      <c r="C929" s="19">
        <v>1</v>
      </c>
      <c r="D929" s="19">
        <v>0</v>
      </c>
      <c r="E929" s="19">
        <v>0</v>
      </c>
      <c r="F929" s="19">
        <v>0</v>
      </c>
      <c r="G929" s="19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/>
      <c r="U929" s="20">
        <v>0</v>
      </c>
      <c r="V929" s="21">
        <f>SUMPRODUCT('Linear Model'!$B$2:$T$2,'Test Set'!A929:S929)+'Linear Model'!$U$2</f>
        <v>0.39949558635864629</v>
      </c>
      <c r="W929" s="12">
        <f>SUMPRODUCT('Logistic Regression'!B$2:T$2,'Test Set'!A929:S929)+'Logistic Regression'!U$2</f>
        <v>-0.47215188219805421</v>
      </c>
      <c r="X929" s="22">
        <f t="shared" si="14"/>
        <v>0.38410704857761513</v>
      </c>
    </row>
    <row r="930" spans="1:24" x14ac:dyDescent="0.3">
      <c r="A930" s="19">
        <v>1</v>
      </c>
      <c r="B930" s="19">
        <v>0</v>
      </c>
      <c r="C930" s="19">
        <v>1</v>
      </c>
      <c r="D930" s="19">
        <v>0</v>
      </c>
      <c r="E930" s="19">
        <v>0</v>
      </c>
      <c r="F930" s="19">
        <v>0</v>
      </c>
      <c r="G930" s="19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/>
      <c r="U930" s="20">
        <v>0</v>
      </c>
      <c r="V930" s="21">
        <f>SUMPRODUCT('Linear Model'!$B$2:$T$2,'Test Set'!A930:S930)+'Linear Model'!$U$2</f>
        <v>0.36901676812113277</v>
      </c>
      <c r="W930" s="12">
        <f>SUMPRODUCT('Logistic Regression'!B$2:T$2,'Test Set'!A930:S930)+'Logistic Regression'!U$2</f>
        <v>-0.97441797570276978</v>
      </c>
      <c r="X930" s="22">
        <f t="shared" si="14"/>
        <v>0.27400078231586483</v>
      </c>
    </row>
    <row r="931" spans="1:24" x14ac:dyDescent="0.3">
      <c r="A931" s="19">
        <v>1</v>
      </c>
      <c r="B931" s="19">
        <v>0</v>
      </c>
      <c r="C931" s="19">
        <v>1</v>
      </c>
      <c r="D931" s="19">
        <v>0</v>
      </c>
      <c r="E931" s="19">
        <v>0</v>
      </c>
      <c r="F931" s="19">
        <v>0</v>
      </c>
      <c r="G931" s="19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19">
        <v>0</v>
      </c>
      <c r="O931" s="19">
        <v>1</v>
      </c>
      <c r="P931" s="19">
        <v>0</v>
      </c>
      <c r="Q931" s="19">
        <v>0</v>
      </c>
      <c r="R931" s="19">
        <v>0</v>
      </c>
      <c r="S931" s="19">
        <v>1</v>
      </c>
      <c r="T931" s="19"/>
      <c r="U931" s="20">
        <v>0</v>
      </c>
      <c r="V931" s="21">
        <f>SUMPRODUCT('Linear Model'!$B$2:$T$2,'Test Set'!A931:S931)+'Linear Model'!$U$2</f>
        <v>0.44887383823842936</v>
      </c>
      <c r="W931" s="12">
        <f>SUMPRODUCT('Logistic Regression'!B$2:T$2,'Test Set'!A931:S931)+'Logistic Regression'!U$2</f>
        <v>-0.29969995638257513</v>
      </c>
      <c r="X931" s="22">
        <f t="shared" si="14"/>
        <v>0.42563083298228116</v>
      </c>
    </row>
    <row r="932" spans="1:24" x14ac:dyDescent="0.3">
      <c r="A932" s="19">
        <v>0</v>
      </c>
      <c r="B932" s="19">
        <v>1</v>
      </c>
      <c r="C932" s="19">
        <v>0</v>
      </c>
      <c r="D932" s="19">
        <v>0</v>
      </c>
      <c r="E932" s="19">
        <v>0</v>
      </c>
      <c r="F932" s="19">
        <v>0</v>
      </c>
      <c r="G932" s="19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1</v>
      </c>
      <c r="R932" s="19">
        <v>0</v>
      </c>
      <c r="S932" s="19">
        <v>0</v>
      </c>
      <c r="T932" s="19"/>
      <c r="U932" s="20">
        <v>0</v>
      </c>
      <c r="V932" s="21">
        <f>SUMPRODUCT('Linear Model'!$B$2:$T$2,'Test Set'!A932:S932)+'Linear Model'!$U$2</f>
        <v>0.60234138700911455</v>
      </c>
      <c r="W932" s="12">
        <f>SUMPRODUCT('Logistic Regression'!B$2:T$2,'Test Set'!A932:S932)+'Logistic Regression'!U$2</f>
        <v>0.63594690612320637</v>
      </c>
      <c r="X932" s="22">
        <f t="shared" si="14"/>
        <v>0.65383667941929735</v>
      </c>
    </row>
    <row r="933" spans="1:24" x14ac:dyDescent="0.3">
      <c r="A933" s="19">
        <v>1</v>
      </c>
      <c r="B933" s="19">
        <v>0</v>
      </c>
      <c r="C933" s="19">
        <v>0</v>
      </c>
      <c r="D933" s="19">
        <v>1</v>
      </c>
      <c r="E933" s="19">
        <v>0</v>
      </c>
      <c r="F933" s="19">
        <v>0</v>
      </c>
      <c r="G933" s="19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/>
      <c r="U933" s="20">
        <v>0</v>
      </c>
      <c r="V933" s="21">
        <f>SUMPRODUCT('Linear Model'!$B$2:$T$2,'Test Set'!A933:S933)+'Linear Model'!$U$2</f>
        <v>0.38188404030197637</v>
      </c>
      <c r="W933" s="12">
        <f>SUMPRODUCT('Logistic Regression'!B$2:T$2,'Test Set'!A933:S933)+'Logistic Regression'!U$2</f>
        <v>-0.68601241931545909</v>
      </c>
      <c r="X933" s="22">
        <f t="shared" si="14"/>
        <v>0.33492071669854434</v>
      </c>
    </row>
    <row r="934" spans="1:24" x14ac:dyDescent="0.3">
      <c r="A934" s="19">
        <v>0</v>
      </c>
      <c r="B934" s="19">
        <v>1</v>
      </c>
      <c r="C934" s="19">
        <v>0</v>
      </c>
      <c r="D934" s="19">
        <v>0</v>
      </c>
      <c r="E934" s="19">
        <v>0</v>
      </c>
      <c r="F934" s="19">
        <v>1</v>
      </c>
      <c r="G934" s="19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/>
      <c r="U934" s="20">
        <v>0</v>
      </c>
      <c r="V934" s="21">
        <f>SUMPRODUCT('Linear Model'!$B$2:$T$2,'Test Set'!A934:S934)+'Linear Model'!$U$2</f>
        <v>0.14837241426831543</v>
      </c>
      <c r="W934" s="12">
        <f>SUMPRODUCT('Logistic Regression'!B$2:T$2,'Test Set'!A934:S934)+'Logistic Regression'!U$2</f>
        <v>-3.3975702909594925</v>
      </c>
      <c r="X934" s="22">
        <f t="shared" si="14"/>
        <v>3.2371485453175891E-2</v>
      </c>
    </row>
    <row r="935" spans="1:24" x14ac:dyDescent="0.3">
      <c r="A935" s="19">
        <v>1</v>
      </c>
      <c r="B935" s="19">
        <v>0</v>
      </c>
      <c r="C935" s="19">
        <v>0</v>
      </c>
      <c r="D935" s="19">
        <v>1</v>
      </c>
      <c r="E935" s="19">
        <v>0</v>
      </c>
      <c r="F935" s="19">
        <v>0</v>
      </c>
      <c r="G935" s="19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/>
      <c r="U935" s="20">
        <v>0</v>
      </c>
      <c r="V935" s="21">
        <f>SUMPRODUCT('Linear Model'!$B$2:$T$2,'Test Set'!A935:S935)+'Linear Model'!$U$2</f>
        <v>0.38188404030197637</v>
      </c>
      <c r="W935" s="12">
        <f>SUMPRODUCT('Logistic Regression'!B$2:T$2,'Test Set'!A935:S935)+'Logistic Regression'!U$2</f>
        <v>-0.68601241931545909</v>
      </c>
      <c r="X935" s="22">
        <f t="shared" si="14"/>
        <v>0.33492071669854434</v>
      </c>
    </row>
    <row r="936" spans="1:24" x14ac:dyDescent="0.3">
      <c r="A936" s="19">
        <v>0</v>
      </c>
      <c r="B936" s="19">
        <v>1</v>
      </c>
      <c r="C936" s="19">
        <v>0</v>
      </c>
      <c r="D936" s="19">
        <v>0</v>
      </c>
      <c r="E936" s="19">
        <v>0</v>
      </c>
      <c r="F936" s="19">
        <v>0</v>
      </c>
      <c r="G936" s="19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/>
      <c r="U936" s="20">
        <v>0</v>
      </c>
      <c r="V936" s="21">
        <f>SUMPRODUCT('Linear Model'!$B$2:$T$2,'Test Set'!A936:S936)+'Linear Model'!$U$2</f>
        <v>0.41426724565958639</v>
      </c>
      <c r="W936" s="12">
        <f>SUMPRODUCT('Logistic Regression'!B$2:T$2,'Test Set'!A936:S936)+'Logistic Regression'!U$2</f>
        <v>-0.64495708949639141</v>
      </c>
      <c r="X936" s="22">
        <f t="shared" si="14"/>
        <v>0.34412684378079611</v>
      </c>
    </row>
    <row r="937" spans="1:24" x14ac:dyDescent="0.3">
      <c r="A937" s="19">
        <v>1</v>
      </c>
      <c r="B937" s="19">
        <v>0</v>
      </c>
      <c r="C937" s="19">
        <v>0</v>
      </c>
      <c r="D937" s="19">
        <v>0</v>
      </c>
      <c r="E937" s="19">
        <v>0</v>
      </c>
      <c r="F937" s="19">
        <v>0</v>
      </c>
      <c r="G937" s="19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19">
        <v>0</v>
      </c>
      <c r="O937" s="19">
        <v>1</v>
      </c>
      <c r="P937" s="19">
        <v>0</v>
      </c>
      <c r="Q937" s="19">
        <v>0</v>
      </c>
      <c r="R937" s="19">
        <v>0</v>
      </c>
      <c r="S937" s="19">
        <v>0</v>
      </c>
      <c r="T937" s="19"/>
      <c r="U937" s="20">
        <v>0</v>
      </c>
      <c r="V937" s="21">
        <f>SUMPRODUCT('Linear Model'!$B$2:$T$2,'Test Set'!A937:S937)+'Linear Model'!$U$2</f>
        <v>0.18662974938049681</v>
      </c>
      <c r="W937" s="12">
        <f>SUMPRODUCT('Logistic Regression'!B$2:T$2,'Test Set'!A937:S937)+'Logistic Regression'!U$2</f>
        <v>-2.371039550512767</v>
      </c>
      <c r="X937" s="22">
        <f t="shared" si="14"/>
        <v>8.540790161281929E-2</v>
      </c>
    </row>
    <row r="938" spans="1:24" x14ac:dyDescent="0.3">
      <c r="A938" s="19">
        <v>0</v>
      </c>
      <c r="B938" s="19">
        <v>0</v>
      </c>
      <c r="C938" s="19">
        <v>0</v>
      </c>
      <c r="D938" s="19">
        <v>1</v>
      </c>
      <c r="E938" s="19">
        <v>0</v>
      </c>
      <c r="F938" s="19">
        <v>0</v>
      </c>
      <c r="G938" s="19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/>
      <c r="U938" s="20">
        <v>0</v>
      </c>
      <c r="V938" s="21">
        <f>SUMPRODUCT('Linear Model'!$B$2:$T$2,'Test Set'!A938:S938)+'Linear Model'!$U$2</f>
        <v>0.4123628585394899</v>
      </c>
      <c r="W938" s="12">
        <f>SUMPRODUCT('Logistic Regression'!B$2:T$2,'Test Set'!A938:S938)+'Logistic Regression'!U$2</f>
        <v>-0.1837463258107434</v>
      </c>
      <c r="X938" s="22">
        <f t="shared" si="14"/>
        <v>0.45419222896432404</v>
      </c>
    </row>
    <row r="939" spans="1:24" x14ac:dyDescent="0.3">
      <c r="A939" s="19">
        <v>0</v>
      </c>
      <c r="B939" s="19">
        <v>1</v>
      </c>
      <c r="C939" s="19">
        <v>1</v>
      </c>
      <c r="D939" s="19">
        <v>0</v>
      </c>
      <c r="E939" s="19">
        <v>0</v>
      </c>
      <c r="F939" s="19">
        <v>0</v>
      </c>
      <c r="G939" s="19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1</v>
      </c>
      <c r="S939" s="19">
        <v>0</v>
      </c>
      <c r="T939" s="19"/>
      <c r="U939" s="20">
        <v>0</v>
      </c>
      <c r="V939" s="21">
        <f>SUMPRODUCT('Linear Model'!$B$2:$T$2,'Test Set'!A939:S939)+'Linear Model'!$U$2</f>
        <v>0.23291680651733668</v>
      </c>
      <c r="W939" s="12">
        <f>SUMPRODUCT('Logistic Regression'!B$2:T$2,'Test Set'!A939:S939)+'Logistic Regression'!U$2</f>
        <v>-2.0648936015817312</v>
      </c>
      <c r="X939" s="22">
        <f t="shared" si="14"/>
        <v>0.11255609425489449</v>
      </c>
    </row>
    <row r="940" spans="1:24" x14ac:dyDescent="0.3">
      <c r="A940" s="19">
        <v>0</v>
      </c>
      <c r="B940" s="19">
        <v>0</v>
      </c>
      <c r="C940" s="19">
        <v>1</v>
      </c>
      <c r="D940" s="19">
        <v>0</v>
      </c>
      <c r="E940" s="19">
        <v>0</v>
      </c>
      <c r="F940" s="19">
        <v>0</v>
      </c>
      <c r="G940" s="19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1</v>
      </c>
      <c r="P940" s="19">
        <v>0</v>
      </c>
      <c r="Q940" s="19">
        <v>0</v>
      </c>
      <c r="R940" s="19">
        <v>0</v>
      </c>
      <c r="S940" s="19">
        <v>0</v>
      </c>
      <c r="T940" s="19"/>
      <c r="U940" s="20">
        <v>0</v>
      </c>
      <c r="V940" s="21">
        <f>SUMPRODUCT('Linear Model'!$B$2:$T$2,'Test Set'!A940:S940)+'Linear Model'!$U$2</f>
        <v>0.24209924255979348</v>
      </c>
      <c r="W940" s="12">
        <f>SUMPRODUCT('Logistic Regression'!B$2:T$2,'Test Set'!A940:S940)+'Logistic Regression'!U$2</f>
        <v>-1.8613442000456055</v>
      </c>
      <c r="X940" s="22">
        <f t="shared" si="14"/>
        <v>0.13454645141474678</v>
      </c>
    </row>
    <row r="941" spans="1:24" x14ac:dyDescent="0.3">
      <c r="A941" s="19">
        <v>0</v>
      </c>
      <c r="B941" s="19">
        <v>0</v>
      </c>
      <c r="C941" s="19">
        <v>0</v>
      </c>
      <c r="D941" s="19">
        <v>0</v>
      </c>
      <c r="E941" s="19">
        <v>0</v>
      </c>
      <c r="F941" s="19">
        <v>0</v>
      </c>
      <c r="G941" s="19">
        <v>0</v>
      </c>
      <c r="H941" s="19">
        <v>0</v>
      </c>
      <c r="I941" s="19">
        <v>0</v>
      </c>
      <c r="J941" s="19">
        <v>0</v>
      </c>
      <c r="K941" s="19">
        <v>1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/>
      <c r="U941" s="20">
        <v>0</v>
      </c>
      <c r="V941" s="21">
        <f>SUMPRODUCT('Linear Model'!$B$2:$T$2,'Test Set'!A941:S941)+'Linear Model'!$U$2</f>
        <v>0.5610646634562928</v>
      </c>
      <c r="W941" s="12">
        <f>SUMPRODUCT('Logistic Regression'!B$2:T$2,'Test Set'!A941:S941)+'Logistic Regression'!U$2</f>
        <v>1.1729705442478113</v>
      </c>
      <c r="X941" s="22">
        <f t="shared" si="14"/>
        <v>0.76368153577965803</v>
      </c>
    </row>
    <row r="942" spans="1:24" x14ac:dyDescent="0.3">
      <c r="A942" s="19">
        <v>1</v>
      </c>
      <c r="B942" s="19">
        <v>0</v>
      </c>
      <c r="C942" s="19">
        <v>0</v>
      </c>
      <c r="D942" s="19">
        <v>0</v>
      </c>
      <c r="E942" s="19">
        <v>0</v>
      </c>
      <c r="F942" s="19">
        <v>0</v>
      </c>
      <c r="G942" s="19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/>
      <c r="U942" s="20">
        <v>0</v>
      </c>
      <c r="V942" s="21">
        <f>SUMPRODUCT('Linear Model'!$B$2:$T$2,'Test Set'!A942:S942)+'Linear Model'!$U$2</f>
        <v>0.34402609317934962</v>
      </c>
      <c r="W942" s="12">
        <f>SUMPRODUCT('Logistic Regression'!B$2:T$2,'Test Set'!A942:S942)+'Logistic Regression'!U$2</f>
        <v>-0.98184723266521545</v>
      </c>
      <c r="X942" s="22">
        <f t="shared" si="14"/>
        <v>0.27252540612866183</v>
      </c>
    </row>
    <row r="943" spans="1:24" x14ac:dyDescent="0.3">
      <c r="A943" s="19">
        <v>0</v>
      </c>
      <c r="B943" s="19">
        <v>0</v>
      </c>
      <c r="C943" s="19">
        <v>0</v>
      </c>
      <c r="D943" s="19">
        <v>0</v>
      </c>
      <c r="E943" s="19">
        <v>0</v>
      </c>
      <c r="F943" s="19">
        <v>0</v>
      </c>
      <c r="G943" s="19">
        <v>0</v>
      </c>
      <c r="H943" s="19">
        <v>0</v>
      </c>
      <c r="I943" s="19">
        <v>1</v>
      </c>
      <c r="J943" s="19">
        <v>0</v>
      </c>
      <c r="K943" s="19">
        <v>0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/>
      <c r="U943" s="20">
        <v>0</v>
      </c>
      <c r="V943" s="21">
        <f>SUMPRODUCT('Linear Model'!$B$2:$T$2,'Test Set'!A943:S943)+'Linear Model'!$U$2</f>
        <v>0.66622274330926623</v>
      </c>
      <c r="W943" s="12">
        <f>SUMPRODUCT('Logistic Regression'!B$2:T$2,'Test Set'!A943:S943)+'Logistic Regression'!U$2</f>
        <v>2.0479856069737297</v>
      </c>
      <c r="X943" s="22">
        <f t="shared" si="14"/>
        <v>0.88574391721489165</v>
      </c>
    </row>
    <row r="944" spans="1:24" x14ac:dyDescent="0.3">
      <c r="A944" s="19">
        <v>0</v>
      </c>
      <c r="B944" s="19">
        <v>0</v>
      </c>
      <c r="C944" s="19">
        <v>0</v>
      </c>
      <c r="D944" s="19">
        <v>1</v>
      </c>
      <c r="E944" s="19">
        <v>0</v>
      </c>
      <c r="F944" s="19">
        <v>1</v>
      </c>
      <c r="G944" s="19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1</v>
      </c>
      <c r="S944" s="19">
        <v>0</v>
      </c>
      <c r="T944" s="19"/>
      <c r="U944" s="20">
        <v>0</v>
      </c>
      <c r="V944" s="21">
        <f>SUMPRODUCT('Linear Model'!$B$2:$T$2,'Test Set'!A944:S944)+'Linear Model'!$U$2</f>
        <v>-5.9873086935813891E-2</v>
      </c>
      <c r="W944" s="12">
        <f>SUMPRODUCT('Logistic Regression'!B$2:T$2,'Test Set'!A944:S944)+'Logistic Regression'!U$2</f>
        <v>-4.36372529632163</v>
      </c>
      <c r="X944" s="22">
        <f t="shared" si="14"/>
        <v>1.257083522139665E-2</v>
      </c>
    </row>
    <row r="945" spans="1:24" x14ac:dyDescent="0.3">
      <c r="A945" s="19">
        <v>0</v>
      </c>
      <c r="B945" s="19">
        <v>0</v>
      </c>
      <c r="C945" s="19">
        <v>1</v>
      </c>
      <c r="D945" s="19">
        <v>0</v>
      </c>
      <c r="E945" s="19">
        <v>0</v>
      </c>
      <c r="F945" s="19">
        <v>1</v>
      </c>
      <c r="G945" s="19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1</v>
      </c>
      <c r="S945" s="19">
        <v>0</v>
      </c>
      <c r="T945" s="19"/>
      <c r="U945" s="20">
        <v>0</v>
      </c>
      <c r="V945" s="21">
        <f>SUMPRODUCT('Linear Model'!$B$2:$T$2,'Test Set'!A945:S945)+'Linear Model'!$U$2</f>
        <v>-7.2740359116657549E-2</v>
      </c>
      <c r="W945" s="12">
        <f>SUMPRODUCT('Logistic Regression'!B$2:T$2,'Test Set'!A945:S945)+'Logistic Regression'!U$2</f>
        <v>-4.6521308527089404</v>
      </c>
      <c r="X945" s="22">
        <f t="shared" si="14"/>
        <v>9.4510742024304737E-3</v>
      </c>
    </row>
    <row r="946" spans="1:24" x14ac:dyDescent="0.3">
      <c r="A946" s="19">
        <v>0</v>
      </c>
      <c r="B946" s="19">
        <v>0</v>
      </c>
      <c r="C946" s="19">
        <v>0</v>
      </c>
      <c r="D946" s="19">
        <v>1</v>
      </c>
      <c r="E946" s="19">
        <v>0</v>
      </c>
      <c r="F946" s="19">
        <v>0</v>
      </c>
      <c r="G946" s="19">
        <v>1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1</v>
      </c>
      <c r="S946" s="19">
        <v>0</v>
      </c>
      <c r="T946" s="19"/>
      <c r="U946" s="20">
        <v>0</v>
      </c>
      <c r="V946" s="21">
        <f>SUMPRODUCT('Linear Model'!$B$2:$T$2,'Test Set'!A946:S946)+'Linear Model'!$U$2</f>
        <v>-3.0365779323974107E-2</v>
      </c>
      <c r="W946" s="12">
        <f>SUMPRODUCT('Logistic Regression'!B$2:T$2,'Test Set'!A946:S946)+'Logistic Regression'!U$2</f>
        <v>-3.5029547437525816</v>
      </c>
      <c r="X946" s="22">
        <f t="shared" si="14"/>
        <v>2.9228276178694154E-2</v>
      </c>
    </row>
    <row r="947" spans="1:24" x14ac:dyDescent="0.3">
      <c r="A947" s="19">
        <v>0</v>
      </c>
      <c r="B947" s="19">
        <v>0</v>
      </c>
      <c r="C947" s="19">
        <v>0</v>
      </c>
      <c r="D947" s="19">
        <v>0</v>
      </c>
      <c r="E947" s="19">
        <v>0</v>
      </c>
      <c r="F947" s="19">
        <v>0</v>
      </c>
      <c r="G947" s="19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1</v>
      </c>
      <c r="P947" s="19">
        <v>0</v>
      </c>
      <c r="Q947" s="19">
        <v>0</v>
      </c>
      <c r="R947" s="19">
        <v>0</v>
      </c>
      <c r="S947" s="19">
        <v>0</v>
      </c>
      <c r="T947" s="19"/>
      <c r="U947" s="20">
        <v>0</v>
      </c>
      <c r="V947" s="21">
        <f>SUMPRODUCT('Linear Model'!$B$2:$T$2,'Test Set'!A947:S947)+'Linear Model'!$U$2</f>
        <v>0.21710856761801034</v>
      </c>
      <c r="W947" s="12">
        <f>SUMPRODUCT('Logistic Regression'!B$2:T$2,'Test Set'!A947:S947)+'Logistic Regression'!U$2</f>
        <v>-1.8687734570080512</v>
      </c>
      <c r="X947" s="22">
        <f t="shared" si="14"/>
        <v>0.13368370757674591</v>
      </c>
    </row>
    <row r="948" spans="1:24" x14ac:dyDescent="0.3">
      <c r="A948" s="19">
        <v>1</v>
      </c>
      <c r="B948" s="19">
        <v>0</v>
      </c>
      <c r="C948" s="19">
        <v>0</v>
      </c>
      <c r="D948" s="19">
        <v>1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/>
      <c r="U948" s="20">
        <v>0</v>
      </c>
      <c r="V948" s="21">
        <f>SUMPRODUCT('Linear Model'!$B$2:$T$2,'Test Set'!A948:S948)+'Linear Model'!$U$2</f>
        <v>0.38188404030197637</v>
      </c>
      <c r="W948" s="12">
        <f>SUMPRODUCT('Logistic Regression'!B$2:T$2,'Test Set'!A948:S948)+'Logistic Regression'!U$2</f>
        <v>-0.68601241931545909</v>
      </c>
      <c r="X948" s="22">
        <f t="shared" si="14"/>
        <v>0.33492071669854434</v>
      </c>
    </row>
    <row r="949" spans="1:24" x14ac:dyDescent="0.3">
      <c r="A949" s="19">
        <v>1</v>
      </c>
      <c r="B949" s="19">
        <v>0</v>
      </c>
      <c r="C949" s="19">
        <v>0</v>
      </c>
      <c r="D949" s="19">
        <v>1</v>
      </c>
      <c r="E949" s="19">
        <v>0</v>
      </c>
      <c r="F949" s="19">
        <v>0</v>
      </c>
      <c r="G949" s="19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/>
      <c r="U949" s="20">
        <v>0</v>
      </c>
      <c r="V949" s="21">
        <f>SUMPRODUCT('Linear Model'!$B$2:$T$2,'Test Set'!A949:S949)+'Linear Model'!$U$2</f>
        <v>0.38188404030197637</v>
      </c>
      <c r="W949" s="12">
        <f>SUMPRODUCT('Logistic Regression'!B$2:T$2,'Test Set'!A949:S949)+'Logistic Regression'!U$2</f>
        <v>-0.68601241931545909</v>
      </c>
      <c r="X949" s="22">
        <f t="shared" si="14"/>
        <v>0.33492071669854434</v>
      </c>
    </row>
    <row r="950" spans="1:24" x14ac:dyDescent="0.3">
      <c r="A950" s="19">
        <v>0</v>
      </c>
      <c r="B950" s="19">
        <v>0</v>
      </c>
      <c r="C950" s="19">
        <v>1</v>
      </c>
      <c r="D950" s="19">
        <v>0</v>
      </c>
      <c r="E950" s="19">
        <v>0</v>
      </c>
      <c r="F950" s="19">
        <v>0</v>
      </c>
      <c r="G950" s="19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/>
      <c r="U950" s="20">
        <v>0</v>
      </c>
      <c r="V950" s="21">
        <f>SUMPRODUCT('Linear Model'!$B$2:$T$2,'Test Set'!A950:S950)+'Linear Model'!$U$2</f>
        <v>0.39949558635864629</v>
      </c>
      <c r="W950" s="12">
        <f>SUMPRODUCT('Logistic Regression'!B$2:T$2,'Test Set'!A950:S950)+'Logistic Regression'!U$2</f>
        <v>-0.47215188219805421</v>
      </c>
      <c r="X950" s="22">
        <f t="shared" si="14"/>
        <v>0.38410704857761513</v>
      </c>
    </row>
    <row r="951" spans="1:24" x14ac:dyDescent="0.3">
      <c r="A951" s="19">
        <v>1</v>
      </c>
      <c r="B951" s="19">
        <v>0</v>
      </c>
      <c r="C951" s="19">
        <v>1</v>
      </c>
      <c r="D951" s="19">
        <v>0</v>
      </c>
      <c r="E951" s="19">
        <v>0</v>
      </c>
      <c r="F951" s="19">
        <v>0</v>
      </c>
      <c r="G951" s="19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/>
      <c r="U951" s="20">
        <v>0</v>
      </c>
      <c r="V951" s="21">
        <f>SUMPRODUCT('Linear Model'!$B$2:$T$2,'Test Set'!A951:S951)+'Linear Model'!$U$2</f>
        <v>0.36901676812113277</v>
      </c>
      <c r="W951" s="12">
        <f>SUMPRODUCT('Logistic Regression'!B$2:T$2,'Test Set'!A951:S951)+'Logistic Regression'!U$2</f>
        <v>-0.97441797570276978</v>
      </c>
      <c r="X951" s="22">
        <f t="shared" si="14"/>
        <v>0.27400078231586483</v>
      </c>
    </row>
    <row r="952" spans="1:24" x14ac:dyDescent="0.3">
      <c r="A952" s="19">
        <v>0</v>
      </c>
      <c r="B952" s="19">
        <v>0</v>
      </c>
      <c r="C952" s="19">
        <v>1</v>
      </c>
      <c r="D952" s="19">
        <v>0</v>
      </c>
      <c r="E952" s="19">
        <v>0</v>
      </c>
      <c r="F952" s="19">
        <v>0</v>
      </c>
      <c r="G952" s="19">
        <v>0</v>
      </c>
      <c r="H952" s="19">
        <v>0</v>
      </c>
      <c r="I952" s="19">
        <v>0</v>
      </c>
      <c r="J952" s="19">
        <v>0</v>
      </c>
      <c r="K952" s="19">
        <v>1</v>
      </c>
      <c r="L952" s="19">
        <v>0</v>
      </c>
      <c r="M952" s="19">
        <v>0</v>
      </c>
      <c r="N952" s="19">
        <v>0</v>
      </c>
      <c r="O952" s="19">
        <v>1</v>
      </c>
      <c r="P952" s="19">
        <v>0</v>
      </c>
      <c r="Q952" s="19">
        <v>0</v>
      </c>
      <c r="R952" s="19">
        <v>0</v>
      </c>
      <c r="S952" s="19">
        <v>1</v>
      </c>
      <c r="T952" s="19"/>
      <c r="U952" s="20">
        <v>0</v>
      </c>
      <c r="V952" s="21">
        <f>SUMPRODUCT('Linear Model'!$B$2:$T$2,'Test Set'!A952:S952)+'Linear Model'!$U$2</f>
        <v>0.66591240851537248</v>
      </c>
      <c r="W952" s="12">
        <f>SUMPRODUCT('Logistic Regression'!B$2:T$2,'Test Set'!A952:S952)+'Logistic Regression'!U$2</f>
        <v>1.8551178205304517</v>
      </c>
      <c r="X952" s="22">
        <f t="shared" si="14"/>
        <v>0.86472687472887211</v>
      </c>
    </row>
    <row r="953" spans="1:24" x14ac:dyDescent="0.3">
      <c r="A953" s="19">
        <v>1</v>
      </c>
      <c r="B953" s="19">
        <v>0</v>
      </c>
      <c r="C953" s="19">
        <v>1</v>
      </c>
      <c r="D953" s="19">
        <v>0</v>
      </c>
      <c r="E953" s="19">
        <v>0</v>
      </c>
      <c r="F953" s="19">
        <v>0</v>
      </c>
      <c r="G953" s="19">
        <v>1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/>
      <c r="U953" s="20">
        <v>0</v>
      </c>
      <c r="V953" s="21">
        <f>SUMPRODUCT('Linear Model'!$B$2:$T$2,'Test Set'!A953:S953)+'Linear Model'!$U$2</f>
        <v>0.13262924434170162</v>
      </c>
      <c r="W953" s="12">
        <f>SUMPRODUCT('Logistic Regression'!B$2:T$2,'Test Set'!A953:S953)+'Logistic Regression'!U$2</f>
        <v>-2.8662606245968227</v>
      </c>
      <c r="X953" s="22">
        <f t="shared" si="14"/>
        <v>5.38468457947942E-2</v>
      </c>
    </row>
    <row r="954" spans="1:24" x14ac:dyDescent="0.3">
      <c r="A954" s="19">
        <v>1</v>
      </c>
      <c r="B954" s="19">
        <v>0</v>
      </c>
      <c r="C954" s="19">
        <v>0</v>
      </c>
      <c r="D954" s="19">
        <v>0</v>
      </c>
      <c r="E954" s="19">
        <v>0</v>
      </c>
      <c r="F954" s="19">
        <v>0</v>
      </c>
      <c r="G954" s="19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1</v>
      </c>
      <c r="R954" s="19">
        <v>0</v>
      </c>
      <c r="S954" s="19">
        <v>0</v>
      </c>
      <c r="T954" s="19"/>
      <c r="U954" s="20">
        <v>0</v>
      </c>
      <c r="V954" s="21">
        <f>SUMPRODUCT('Linear Model'!$B$2:$T$2,'Test Set'!A954:S954)+'Linear Model'!$U$2</f>
        <v>0.53210023452887789</v>
      </c>
      <c r="W954" s="12">
        <f>SUMPRODUCT('Logistic Regression'!B$2:T$2,'Test Set'!A954:S954)+'Logistic Regression'!U$2</f>
        <v>0.29905676295438227</v>
      </c>
      <c r="X954" s="22">
        <f t="shared" si="14"/>
        <v>0.57421191850115239</v>
      </c>
    </row>
    <row r="955" spans="1:24" x14ac:dyDescent="0.3">
      <c r="A955" s="19">
        <v>1</v>
      </c>
      <c r="B955" s="19">
        <v>0</v>
      </c>
      <c r="C955" s="19">
        <v>1</v>
      </c>
      <c r="D955" s="19">
        <v>0</v>
      </c>
      <c r="E955" s="19">
        <v>0</v>
      </c>
      <c r="F955" s="19">
        <v>0</v>
      </c>
      <c r="G955" s="19">
        <v>1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19">
        <v>1</v>
      </c>
      <c r="P955" s="19">
        <v>0</v>
      </c>
      <c r="Q955" s="19">
        <v>0</v>
      </c>
      <c r="R955" s="19">
        <v>0</v>
      </c>
      <c r="S955" s="19">
        <v>0</v>
      </c>
      <c r="T955" s="19"/>
      <c r="U955" s="20">
        <v>0</v>
      </c>
      <c r="V955" s="21">
        <f>SUMPRODUCT('Linear Model'!$B$2:$T$2,'Test Set'!A955:S955)+'Linear Model'!$U$2</f>
        <v>-2.4767099457151165E-2</v>
      </c>
      <c r="W955" s="12">
        <f>SUMPRODUCT('Logistic Regression'!B$2:T$2,'Test Set'!A955:S955)+'Logistic Regression'!U$2</f>
        <v>-4.2554529424443741</v>
      </c>
      <c r="X955" s="22">
        <f t="shared" si="14"/>
        <v>1.3988217413958547E-2</v>
      </c>
    </row>
    <row r="956" spans="1:24" x14ac:dyDescent="0.3">
      <c r="A956" s="19">
        <v>1</v>
      </c>
      <c r="B956" s="19">
        <v>0</v>
      </c>
      <c r="C956" s="19">
        <v>1</v>
      </c>
      <c r="D956" s="19">
        <v>0</v>
      </c>
      <c r="E956" s="19">
        <v>0</v>
      </c>
      <c r="F956" s="19">
        <v>0</v>
      </c>
      <c r="G956" s="19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/>
      <c r="U956" s="20">
        <v>0</v>
      </c>
      <c r="V956" s="21">
        <f>SUMPRODUCT('Linear Model'!$B$2:$T$2,'Test Set'!A956:S956)+'Linear Model'!$U$2</f>
        <v>0.36901676812113277</v>
      </c>
      <c r="W956" s="12">
        <f>SUMPRODUCT('Logistic Regression'!B$2:T$2,'Test Set'!A956:S956)+'Logistic Regression'!U$2</f>
        <v>-0.97441797570276978</v>
      </c>
      <c r="X956" s="22">
        <f t="shared" si="14"/>
        <v>0.27400078231586483</v>
      </c>
    </row>
    <row r="957" spans="1:24" x14ac:dyDescent="0.3">
      <c r="A957" s="19">
        <v>1</v>
      </c>
      <c r="B957" s="19">
        <v>0</v>
      </c>
      <c r="C957" s="19">
        <v>1</v>
      </c>
      <c r="D957" s="19">
        <v>0</v>
      </c>
      <c r="E957" s="19">
        <v>0</v>
      </c>
      <c r="F957" s="19">
        <v>1</v>
      </c>
      <c r="G957" s="19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/>
      <c r="U957" s="20">
        <v>0</v>
      </c>
      <c r="V957" s="21">
        <f>SUMPRODUCT('Linear Model'!$B$2:$T$2,'Test Set'!A957:S957)+'Linear Model'!$U$2</f>
        <v>0.10312193672986181</v>
      </c>
      <c r="W957" s="12">
        <f>SUMPRODUCT('Logistic Regression'!B$2:T$2,'Test Set'!A957:S957)+'Logistic Regression'!U$2</f>
        <v>-3.7270311771658711</v>
      </c>
      <c r="X957" s="22">
        <f t="shared" si="14"/>
        <v>2.3498695501661893E-2</v>
      </c>
    </row>
    <row r="958" spans="1:24" x14ac:dyDescent="0.3">
      <c r="A958" s="19">
        <v>0</v>
      </c>
      <c r="B958" s="19">
        <v>1</v>
      </c>
      <c r="C958" s="19">
        <v>0</v>
      </c>
      <c r="D958" s="19">
        <v>0</v>
      </c>
      <c r="E958" s="19">
        <v>0</v>
      </c>
      <c r="F958" s="19">
        <v>0</v>
      </c>
      <c r="G958" s="19">
        <v>0</v>
      </c>
      <c r="H958" s="19">
        <v>0</v>
      </c>
      <c r="I958" s="19">
        <v>1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/>
      <c r="U958" s="20">
        <v>0</v>
      </c>
      <c r="V958" s="21">
        <f>SUMPRODUCT('Linear Model'!$B$2:$T$2,'Test Set'!A958:S958)+'Linear Model'!$U$2</f>
        <v>0.70598507755198947</v>
      </c>
      <c r="W958" s="12">
        <f>SUMPRODUCT('Logistic Regression'!B$2:T$2,'Test Set'!A958:S958)+'Logistic Regression'!U$2</f>
        <v>1.8826096566378385</v>
      </c>
      <c r="X958" s="22">
        <f t="shared" si="14"/>
        <v>0.86791058953796818</v>
      </c>
    </row>
    <row r="959" spans="1:24" x14ac:dyDescent="0.3">
      <c r="A959" s="19">
        <v>1</v>
      </c>
      <c r="B959" s="19">
        <v>0</v>
      </c>
      <c r="C959" s="19">
        <v>1</v>
      </c>
      <c r="D959" s="19">
        <v>0</v>
      </c>
      <c r="E959" s="19">
        <v>0</v>
      </c>
      <c r="F959" s="19">
        <v>1</v>
      </c>
      <c r="G959" s="19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1</v>
      </c>
      <c r="P959" s="19">
        <v>0</v>
      </c>
      <c r="Q959" s="19">
        <v>0</v>
      </c>
      <c r="R959" s="19">
        <v>1</v>
      </c>
      <c r="S959" s="19">
        <v>0</v>
      </c>
      <c r="T959" s="19"/>
      <c r="U959" s="20">
        <v>0</v>
      </c>
      <c r="V959" s="21">
        <f>SUMPRODUCT('Linear Model'!$B$2:$T$2,'Test Set'!A959:S959)+'Linear Model'!$U$2</f>
        <v>-0.26061552115302389</v>
      </c>
      <c r="W959" s="12">
        <f>SUMPRODUCT('Logistic Regression'!B$2:T$2,'Test Set'!A959:S959)+'Logistic Regression'!U$2</f>
        <v>-6.5435892640612074</v>
      </c>
      <c r="X959" s="22">
        <f t="shared" si="14"/>
        <v>1.4372444968898204E-3</v>
      </c>
    </row>
    <row r="960" spans="1:24" x14ac:dyDescent="0.3">
      <c r="A960" s="19">
        <v>1</v>
      </c>
      <c r="B960" s="19">
        <v>0</v>
      </c>
      <c r="C960" s="19">
        <v>1</v>
      </c>
      <c r="D960" s="19">
        <v>0</v>
      </c>
      <c r="E960" s="19">
        <v>0</v>
      </c>
      <c r="F960" s="19">
        <v>0</v>
      </c>
      <c r="G960" s="19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/>
      <c r="U960" s="20">
        <v>0</v>
      </c>
      <c r="V960" s="21">
        <f>SUMPRODUCT('Linear Model'!$B$2:$T$2,'Test Set'!A960:S960)+'Linear Model'!$U$2</f>
        <v>0.36901676812113277</v>
      </c>
      <c r="W960" s="12">
        <f>SUMPRODUCT('Logistic Regression'!B$2:T$2,'Test Set'!A960:S960)+'Logistic Regression'!U$2</f>
        <v>-0.97441797570276978</v>
      </c>
      <c r="X960" s="22">
        <f t="shared" si="14"/>
        <v>0.27400078231586483</v>
      </c>
    </row>
    <row r="961" spans="1:24" x14ac:dyDescent="0.3">
      <c r="A961" s="19">
        <v>0</v>
      </c>
      <c r="B961" s="19">
        <v>1</v>
      </c>
      <c r="C961" s="19">
        <v>1</v>
      </c>
      <c r="D961" s="19">
        <v>0</v>
      </c>
      <c r="E961" s="19">
        <v>0</v>
      </c>
      <c r="F961" s="19">
        <v>1</v>
      </c>
      <c r="G961" s="19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/>
      <c r="U961" s="20">
        <v>0</v>
      </c>
      <c r="V961" s="21">
        <f>SUMPRODUCT('Linear Model'!$B$2:$T$2,'Test Set'!A961:S961)+'Linear Model'!$U$2</f>
        <v>0.17336308921009858</v>
      </c>
      <c r="W961" s="12">
        <f>SUMPRODUCT('Logistic Regression'!B$2:T$2,'Test Set'!A961:S961)+'Logistic Regression'!U$2</f>
        <v>-3.3901410339970468</v>
      </c>
      <c r="X961" s="22">
        <f t="shared" si="14"/>
        <v>3.2605006530452577E-2</v>
      </c>
    </row>
    <row r="962" spans="1:24" x14ac:dyDescent="0.3">
      <c r="A962" s="19">
        <v>1</v>
      </c>
      <c r="B962" s="19">
        <v>0</v>
      </c>
      <c r="C962" s="19">
        <v>1</v>
      </c>
      <c r="D962" s="19">
        <v>0</v>
      </c>
      <c r="E962" s="19">
        <v>0</v>
      </c>
      <c r="F962" s="19">
        <v>0</v>
      </c>
      <c r="G962" s="19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1</v>
      </c>
      <c r="P962" s="19">
        <v>0</v>
      </c>
      <c r="Q962" s="19">
        <v>0</v>
      </c>
      <c r="R962" s="19">
        <v>1</v>
      </c>
      <c r="S962" s="19">
        <v>0</v>
      </c>
      <c r="T962" s="19"/>
      <c r="U962" s="20">
        <v>0</v>
      </c>
      <c r="V962" s="21">
        <f>SUMPRODUCT('Linear Model'!$B$2:$T$2,'Test Set'!A962:S962)+'Linear Model'!$U$2</f>
        <v>5.2793102382471258E-3</v>
      </c>
      <c r="W962" s="12">
        <f>SUMPRODUCT('Logistic Regression'!B$2:T$2,'Test Set'!A962:S962)+'Logistic Regression'!U$2</f>
        <v>-3.7909760625981068</v>
      </c>
      <c r="X962" s="22">
        <f t="shared" si="14"/>
        <v>2.2075241155036236E-2</v>
      </c>
    </row>
    <row r="963" spans="1:24" x14ac:dyDescent="0.3">
      <c r="A963" s="19">
        <v>0</v>
      </c>
      <c r="B963" s="19">
        <v>0</v>
      </c>
      <c r="C963" s="19">
        <v>1</v>
      </c>
      <c r="D963" s="19">
        <v>0</v>
      </c>
      <c r="E963" s="19">
        <v>0</v>
      </c>
      <c r="F963" s="19">
        <v>0</v>
      </c>
      <c r="G963" s="19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1</v>
      </c>
      <c r="S963" s="19">
        <v>0</v>
      </c>
      <c r="T963" s="19"/>
      <c r="U963" s="20">
        <v>0</v>
      </c>
      <c r="V963" s="21">
        <f>SUMPRODUCT('Linear Model'!$B$2:$T$2,'Test Set'!A963:S963)+'Linear Model'!$U$2</f>
        <v>0.19315447227461344</v>
      </c>
      <c r="W963" s="12">
        <f>SUMPRODUCT('Logistic Regression'!B$2:T$2,'Test Set'!A963:S963)+'Logistic Regression'!U$2</f>
        <v>-1.8995176512458396</v>
      </c>
      <c r="X963" s="22">
        <f t="shared" ref="X963:X1001" si="15">EXP(W963)/(1+EXP(W963))</f>
        <v>0.13016307646091677</v>
      </c>
    </row>
    <row r="964" spans="1:24" x14ac:dyDescent="0.3">
      <c r="A964" s="19">
        <v>0</v>
      </c>
      <c r="B964" s="19">
        <v>0</v>
      </c>
      <c r="C964" s="19">
        <v>1</v>
      </c>
      <c r="D964" s="19">
        <v>0</v>
      </c>
      <c r="E964" s="19">
        <v>0</v>
      </c>
      <c r="F964" s="19">
        <v>0</v>
      </c>
      <c r="G964" s="19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/>
      <c r="U964" s="20">
        <v>0</v>
      </c>
      <c r="V964" s="21">
        <f>SUMPRODUCT('Linear Model'!$B$2:$T$2,'Test Set'!A964:S964)+'Linear Model'!$U$2</f>
        <v>0.39949558635864629</v>
      </c>
      <c r="W964" s="12">
        <f>SUMPRODUCT('Logistic Regression'!B$2:T$2,'Test Set'!A964:S964)+'Logistic Regression'!U$2</f>
        <v>-0.47215188219805421</v>
      </c>
      <c r="X964" s="22">
        <f t="shared" si="15"/>
        <v>0.38410704857761513</v>
      </c>
    </row>
    <row r="965" spans="1:24" x14ac:dyDescent="0.3">
      <c r="A965" s="19">
        <v>0</v>
      </c>
      <c r="B965" s="19">
        <v>1</v>
      </c>
      <c r="C965" s="19">
        <v>1</v>
      </c>
      <c r="D965" s="19">
        <v>0</v>
      </c>
      <c r="E965" s="19">
        <v>0</v>
      </c>
      <c r="F965" s="19">
        <v>0</v>
      </c>
      <c r="G965" s="19">
        <v>0</v>
      </c>
      <c r="H965" s="19">
        <v>0</v>
      </c>
      <c r="I965" s="19">
        <v>1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1</v>
      </c>
      <c r="S965" s="19">
        <v>0</v>
      </c>
      <c r="T965" s="19"/>
      <c r="U965" s="20">
        <v>0</v>
      </c>
      <c r="V965" s="21">
        <f>SUMPRODUCT('Linear Model'!$B$2:$T$2,'Test Set'!A965:S965)+'Linear Model'!$U$2</f>
        <v>0.52463463840973978</v>
      </c>
      <c r="W965" s="12">
        <f>SUMPRODUCT('Logistic Regression'!B$2:T$2,'Test Set'!A965:S965)+'Logistic Regression'!U$2</f>
        <v>0.46267314455249869</v>
      </c>
      <c r="X965" s="22">
        <f t="shared" si="15"/>
        <v>0.61364812843335348</v>
      </c>
    </row>
    <row r="966" spans="1:24" x14ac:dyDescent="0.3">
      <c r="A966" s="19">
        <v>0</v>
      </c>
      <c r="B966" s="19">
        <v>0</v>
      </c>
      <c r="C966" s="19">
        <v>1</v>
      </c>
      <c r="D966" s="19">
        <v>0</v>
      </c>
      <c r="E966" s="19">
        <v>0</v>
      </c>
      <c r="F966" s="19">
        <v>0</v>
      </c>
      <c r="G966" s="19">
        <v>1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/>
      <c r="U966" s="20">
        <v>0</v>
      </c>
      <c r="V966" s="21">
        <f>SUMPRODUCT('Linear Model'!$B$2:$T$2,'Test Set'!A966:S966)+'Linear Model'!$U$2</f>
        <v>0.16310806257921515</v>
      </c>
      <c r="W966" s="12">
        <f>SUMPRODUCT('Logistic Regression'!B$2:T$2,'Test Set'!A966:S966)+'Logistic Regression'!U$2</f>
        <v>-2.3639945310921071</v>
      </c>
      <c r="X966" s="22">
        <f t="shared" si="15"/>
        <v>8.5959821746909054E-2</v>
      </c>
    </row>
    <row r="967" spans="1:24" x14ac:dyDescent="0.3">
      <c r="A967" s="19">
        <v>0</v>
      </c>
      <c r="B967" s="19">
        <v>0</v>
      </c>
      <c r="C967" s="19">
        <v>1</v>
      </c>
      <c r="D967" s="19">
        <v>0</v>
      </c>
      <c r="E967" s="19">
        <v>0</v>
      </c>
      <c r="F967" s="19">
        <v>0</v>
      </c>
      <c r="G967" s="19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/>
      <c r="U967" s="20">
        <v>0</v>
      </c>
      <c r="V967" s="21">
        <f>SUMPRODUCT('Linear Model'!$B$2:$T$2,'Test Set'!A967:S967)+'Linear Model'!$U$2</f>
        <v>0.39949558635864629</v>
      </c>
      <c r="W967" s="12">
        <f>SUMPRODUCT('Logistic Regression'!B$2:T$2,'Test Set'!A967:S967)+'Logistic Regression'!U$2</f>
        <v>-0.47215188219805421</v>
      </c>
      <c r="X967" s="22">
        <f t="shared" si="15"/>
        <v>0.38410704857761513</v>
      </c>
    </row>
    <row r="968" spans="1:24" x14ac:dyDescent="0.3">
      <c r="A968" s="19">
        <v>1</v>
      </c>
      <c r="B968" s="19">
        <v>0</v>
      </c>
      <c r="C968" s="19">
        <v>1</v>
      </c>
      <c r="D968" s="19">
        <v>0</v>
      </c>
      <c r="E968" s="19">
        <v>0</v>
      </c>
      <c r="F968" s="19">
        <v>1</v>
      </c>
      <c r="G968" s="19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/>
      <c r="U968" s="20">
        <v>0</v>
      </c>
      <c r="V968" s="21">
        <f>SUMPRODUCT('Linear Model'!$B$2:$T$2,'Test Set'!A968:S968)+'Linear Model'!$U$2</f>
        <v>0.10312193672986181</v>
      </c>
      <c r="W968" s="12">
        <f>SUMPRODUCT('Logistic Regression'!B$2:T$2,'Test Set'!A968:S968)+'Logistic Regression'!U$2</f>
        <v>-3.7270311771658711</v>
      </c>
      <c r="X968" s="22">
        <f t="shared" si="15"/>
        <v>2.3498695501661893E-2</v>
      </c>
    </row>
    <row r="969" spans="1:24" x14ac:dyDescent="0.3">
      <c r="A969" s="19">
        <v>1</v>
      </c>
      <c r="B969" s="19">
        <v>0</v>
      </c>
      <c r="C969" s="19">
        <v>0</v>
      </c>
      <c r="D969" s="19">
        <v>1</v>
      </c>
      <c r="E969" s="19">
        <v>0</v>
      </c>
      <c r="F969" s="19">
        <v>0</v>
      </c>
      <c r="G969" s="19">
        <v>1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/>
      <c r="U969" s="20">
        <v>0</v>
      </c>
      <c r="V969" s="21">
        <f>SUMPRODUCT('Linear Model'!$B$2:$T$2,'Test Set'!A969:S969)+'Linear Model'!$U$2</f>
        <v>0.14549651652254522</v>
      </c>
      <c r="W969" s="12">
        <f>SUMPRODUCT('Logistic Regression'!B$2:T$2,'Test Set'!A969:S969)+'Logistic Regression'!U$2</f>
        <v>-2.5778550682095118</v>
      </c>
      <c r="X969" s="22">
        <f t="shared" si="15"/>
        <v>7.0577300619917405E-2</v>
      </c>
    </row>
    <row r="970" spans="1:24" x14ac:dyDescent="0.3">
      <c r="A970" s="19">
        <v>0</v>
      </c>
      <c r="B970" s="19">
        <v>1</v>
      </c>
      <c r="C970" s="19">
        <v>1</v>
      </c>
      <c r="D970" s="19">
        <v>0</v>
      </c>
      <c r="E970" s="19">
        <v>0</v>
      </c>
      <c r="F970" s="19">
        <v>1</v>
      </c>
      <c r="G970" s="19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/>
      <c r="U970" s="20">
        <v>0</v>
      </c>
      <c r="V970" s="21">
        <f>SUMPRODUCT('Linear Model'!$B$2:$T$2,'Test Set'!A970:S970)+'Linear Model'!$U$2</f>
        <v>0.17336308921009858</v>
      </c>
      <c r="W970" s="12">
        <f>SUMPRODUCT('Logistic Regression'!B$2:T$2,'Test Set'!A970:S970)+'Logistic Regression'!U$2</f>
        <v>-3.3901410339970468</v>
      </c>
      <c r="X970" s="22">
        <f t="shared" si="15"/>
        <v>3.2605006530452577E-2</v>
      </c>
    </row>
    <row r="971" spans="1:24" x14ac:dyDescent="0.3">
      <c r="A971" s="19">
        <v>0</v>
      </c>
      <c r="B971" s="19">
        <v>1</v>
      </c>
      <c r="C971" s="19">
        <v>1</v>
      </c>
      <c r="D971" s="19">
        <v>0</v>
      </c>
      <c r="E971" s="19">
        <v>0</v>
      </c>
      <c r="F971" s="19">
        <v>0</v>
      </c>
      <c r="G971" s="19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1</v>
      </c>
      <c r="R971" s="19">
        <v>0</v>
      </c>
      <c r="S971" s="19">
        <v>0</v>
      </c>
      <c r="T971" s="19"/>
      <c r="U971" s="20">
        <v>0</v>
      </c>
      <c r="V971" s="21">
        <f>SUMPRODUCT('Linear Model'!$B$2:$T$2,'Test Set'!A971:S971)+'Linear Model'!$U$2</f>
        <v>0.62733206195089775</v>
      </c>
      <c r="W971" s="12">
        <f>SUMPRODUCT('Logistic Regression'!B$2:T$2,'Test Set'!A971:S971)+'Logistic Regression'!U$2</f>
        <v>0.64337616308565204</v>
      </c>
      <c r="X971" s="22">
        <f t="shared" si="15"/>
        <v>0.65551624762501015</v>
      </c>
    </row>
    <row r="972" spans="1:24" x14ac:dyDescent="0.3">
      <c r="A972" s="19">
        <v>0</v>
      </c>
      <c r="B972" s="19">
        <v>1</v>
      </c>
      <c r="C972" s="19">
        <v>0</v>
      </c>
      <c r="D972" s="19">
        <v>0</v>
      </c>
      <c r="E972" s="19">
        <v>0</v>
      </c>
      <c r="F972" s="19">
        <v>0</v>
      </c>
      <c r="G972" s="19">
        <v>1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1</v>
      </c>
      <c r="P972" s="19">
        <v>0</v>
      </c>
      <c r="Q972" s="19">
        <v>0</v>
      </c>
      <c r="R972" s="19">
        <v>0</v>
      </c>
      <c r="S972" s="19">
        <v>0</v>
      </c>
      <c r="T972" s="19"/>
      <c r="U972" s="20">
        <v>0</v>
      </c>
      <c r="V972" s="21">
        <f>SUMPRODUCT('Linear Model'!$B$2:$T$2,'Test Set'!A972:S972)+'Linear Model'!$U$2</f>
        <v>2.0483378081302406E-2</v>
      </c>
      <c r="W972" s="12">
        <f>SUMPRODUCT('Logistic Regression'!B$2:T$2,'Test Set'!A972:S972)+'Logistic Regression'!U$2</f>
        <v>-3.9259920562379955</v>
      </c>
      <c r="X972" s="22">
        <f t="shared" si="15"/>
        <v>1.9341105141860757E-2</v>
      </c>
    </row>
    <row r="973" spans="1:24" x14ac:dyDescent="0.3">
      <c r="A973" s="19">
        <v>1</v>
      </c>
      <c r="B973" s="19">
        <v>0</v>
      </c>
      <c r="C973" s="19">
        <v>0</v>
      </c>
      <c r="D973" s="19">
        <v>1</v>
      </c>
      <c r="E973" s="19">
        <v>0</v>
      </c>
      <c r="F973" s="19">
        <v>0</v>
      </c>
      <c r="G973" s="19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1</v>
      </c>
      <c r="P973" s="19">
        <v>0</v>
      </c>
      <c r="Q973" s="19">
        <v>0</v>
      </c>
      <c r="R973" s="19">
        <v>0</v>
      </c>
      <c r="S973" s="19">
        <v>0</v>
      </c>
      <c r="T973" s="19"/>
      <c r="U973" s="20">
        <v>0</v>
      </c>
      <c r="V973" s="21">
        <f>SUMPRODUCT('Linear Model'!$B$2:$T$2,'Test Set'!A973:S973)+'Linear Model'!$U$2</f>
        <v>0.22448769650312356</v>
      </c>
      <c r="W973" s="12">
        <f>SUMPRODUCT('Logistic Regression'!B$2:T$2,'Test Set'!A973:S973)+'Logistic Regression'!U$2</f>
        <v>-2.0752047371630105</v>
      </c>
      <c r="X973" s="22">
        <f t="shared" si="15"/>
        <v>0.11153025090704483</v>
      </c>
    </row>
    <row r="974" spans="1:24" x14ac:dyDescent="0.3">
      <c r="A974" s="19">
        <v>0</v>
      </c>
      <c r="B974" s="19">
        <v>1</v>
      </c>
      <c r="C974" s="19">
        <v>0</v>
      </c>
      <c r="D974" s="19">
        <v>0</v>
      </c>
      <c r="E974" s="19">
        <v>0</v>
      </c>
      <c r="F974" s="19">
        <v>1</v>
      </c>
      <c r="G974" s="19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/>
      <c r="U974" s="20">
        <v>0</v>
      </c>
      <c r="V974" s="21">
        <f>SUMPRODUCT('Linear Model'!$B$2:$T$2,'Test Set'!A974:S974)+'Linear Model'!$U$2</f>
        <v>0.14837241426831543</v>
      </c>
      <c r="W974" s="12">
        <f>SUMPRODUCT('Logistic Regression'!B$2:T$2,'Test Set'!A974:S974)+'Logistic Regression'!U$2</f>
        <v>-3.3975702909594925</v>
      </c>
      <c r="X974" s="22">
        <f t="shared" si="15"/>
        <v>3.2371485453175891E-2</v>
      </c>
    </row>
    <row r="975" spans="1:24" x14ac:dyDescent="0.3">
      <c r="A975" s="19">
        <v>0</v>
      </c>
      <c r="B975" s="19">
        <v>0</v>
      </c>
      <c r="C975" s="19">
        <v>0</v>
      </c>
      <c r="D975" s="19">
        <v>0</v>
      </c>
      <c r="E975" s="19">
        <v>0</v>
      </c>
      <c r="F975" s="19">
        <v>1</v>
      </c>
      <c r="G975" s="19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/>
      <c r="U975" s="20">
        <v>0</v>
      </c>
      <c r="V975" s="21">
        <f>SUMPRODUCT('Linear Model'!$B$2:$T$2,'Test Set'!A975:S975)+'Linear Model'!$U$2</f>
        <v>0.10861008002559219</v>
      </c>
      <c r="W975" s="12">
        <f>SUMPRODUCT('Logistic Regression'!B$2:T$2,'Test Set'!A975:S975)+'Logistic Regression'!U$2</f>
        <v>-3.2321943406236011</v>
      </c>
      <c r="X975" s="22">
        <f t="shared" si="15"/>
        <v>3.7972006196536089E-2</v>
      </c>
    </row>
    <row r="976" spans="1:24" x14ac:dyDescent="0.3">
      <c r="A976" s="19">
        <v>0</v>
      </c>
      <c r="B976" s="19">
        <v>1</v>
      </c>
      <c r="C976" s="19">
        <v>1</v>
      </c>
      <c r="D976" s="19">
        <v>0</v>
      </c>
      <c r="E976" s="19">
        <v>0</v>
      </c>
      <c r="F976" s="19">
        <v>0</v>
      </c>
      <c r="G976" s="19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/>
      <c r="U976" s="20">
        <v>0</v>
      </c>
      <c r="V976" s="21">
        <f>SUMPRODUCT('Linear Model'!$B$2:$T$2,'Test Set'!A976:S976)+'Linear Model'!$U$2</f>
        <v>0.43925792060136953</v>
      </c>
      <c r="W976" s="12">
        <f>SUMPRODUCT('Logistic Regression'!B$2:T$2,'Test Set'!A976:S976)+'Logistic Regression'!U$2</f>
        <v>-0.63752783253394574</v>
      </c>
      <c r="X976" s="22">
        <f t="shared" si="15"/>
        <v>0.34580558982224191</v>
      </c>
    </row>
    <row r="977" spans="1:24" x14ac:dyDescent="0.3">
      <c r="A977" s="19">
        <v>0</v>
      </c>
      <c r="B977" s="19">
        <v>0</v>
      </c>
      <c r="C977" s="19">
        <v>1</v>
      </c>
      <c r="D977" s="19">
        <v>0</v>
      </c>
      <c r="E977" s="19">
        <v>0</v>
      </c>
      <c r="F977" s="19">
        <v>0</v>
      </c>
      <c r="G977" s="19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1</v>
      </c>
      <c r="R977" s="19">
        <v>1</v>
      </c>
      <c r="S977" s="19">
        <v>0</v>
      </c>
      <c r="T977" s="19"/>
      <c r="U977" s="20">
        <v>0</v>
      </c>
      <c r="V977" s="21">
        <f>SUMPRODUCT('Linear Model'!$B$2:$T$2,'Test Set'!A977:S977)+'Linear Model'!$U$2</f>
        <v>0.38122861362414162</v>
      </c>
      <c r="W977" s="12">
        <f>SUMPRODUCT('Logistic Regression'!B$2:T$2,'Test Set'!A977:S977)+'Logistic Regression'!U$2</f>
        <v>-0.61861365562624182</v>
      </c>
      <c r="X977" s="22">
        <f t="shared" si="15"/>
        <v>0.3500968194362517</v>
      </c>
    </row>
    <row r="978" spans="1:24" x14ac:dyDescent="0.3">
      <c r="A978" s="19">
        <v>1</v>
      </c>
      <c r="B978" s="19">
        <v>0</v>
      </c>
      <c r="C978" s="19">
        <v>0</v>
      </c>
      <c r="D978" s="19">
        <v>1</v>
      </c>
      <c r="E978" s="19">
        <v>0</v>
      </c>
      <c r="F978" s="19">
        <v>0</v>
      </c>
      <c r="G978" s="19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/>
      <c r="U978" s="20">
        <v>0</v>
      </c>
      <c r="V978" s="21">
        <f>SUMPRODUCT('Linear Model'!$B$2:$T$2,'Test Set'!A978:S978)+'Linear Model'!$U$2</f>
        <v>0.38188404030197637</v>
      </c>
      <c r="W978" s="12">
        <f>SUMPRODUCT('Logistic Regression'!B$2:T$2,'Test Set'!A978:S978)+'Logistic Regression'!U$2</f>
        <v>-0.68601241931545909</v>
      </c>
      <c r="X978" s="22">
        <f t="shared" si="15"/>
        <v>0.33492071669854434</v>
      </c>
    </row>
    <row r="979" spans="1:24" x14ac:dyDescent="0.3">
      <c r="A979" s="19">
        <v>0</v>
      </c>
      <c r="B979" s="19">
        <v>0</v>
      </c>
      <c r="C979" s="19">
        <v>1</v>
      </c>
      <c r="D979" s="19">
        <v>0</v>
      </c>
      <c r="E979" s="19">
        <v>0</v>
      </c>
      <c r="F979" s="19">
        <v>0</v>
      </c>
      <c r="G979" s="19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1</v>
      </c>
      <c r="S979" s="19">
        <v>0</v>
      </c>
      <c r="T979" s="19"/>
      <c r="U979" s="20">
        <v>0</v>
      </c>
      <c r="V979" s="21">
        <f>SUMPRODUCT('Linear Model'!$B$2:$T$2,'Test Set'!A979:S979)+'Linear Model'!$U$2</f>
        <v>0.19315447227461344</v>
      </c>
      <c r="W979" s="12">
        <f>SUMPRODUCT('Logistic Regression'!B$2:T$2,'Test Set'!A979:S979)+'Logistic Regression'!U$2</f>
        <v>-1.8995176512458396</v>
      </c>
      <c r="X979" s="22">
        <f t="shared" si="15"/>
        <v>0.13016307646091677</v>
      </c>
    </row>
    <row r="980" spans="1:24" x14ac:dyDescent="0.3">
      <c r="A980" s="19">
        <v>1</v>
      </c>
      <c r="B980" s="19">
        <v>0</v>
      </c>
      <c r="C980" s="19">
        <v>0</v>
      </c>
      <c r="D980" s="19">
        <v>1</v>
      </c>
      <c r="E980" s="19">
        <v>0</v>
      </c>
      <c r="F980" s="19">
        <v>0</v>
      </c>
      <c r="G980" s="19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1</v>
      </c>
      <c r="S980" s="19">
        <v>0</v>
      </c>
      <c r="T980" s="19"/>
      <c r="U980" s="20">
        <v>0</v>
      </c>
      <c r="V980" s="21">
        <f>SUMPRODUCT('Linear Model'!$B$2:$T$2,'Test Set'!A980:S980)+'Linear Model'!$U$2</f>
        <v>0.17554292621794351</v>
      </c>
      <c r="W980" s="12">
        <f>SUMPRODUCT('Logistic Regression'!B$2:T$2,'Test Set'!A980:S980)+'Logistic Regression'!U$2</f>
        <v>-2.1133781883632445</v>
      </c>
      <c r="X980" s="22">
        <f t="shared" si="15"/>
        <v>0.10780331590370802</v>
      </c>
    </row>
    <row r="981" spans="1:24" x14ac:dyDescent="0.3">
      <c r="A981" s="19">
        <v>0</v>
      </c>
      <c r="B981" s="19">
        <v>1</v>
      </c>
      <c r="C981" s="19">
        <v>1</v>
      </c>
      <c r="D981" s="19">
        <v>0</v>
      </c>
      <c r="E981" s="19">
        <v>0</v>
      </c>
      <c r="F981" s="19">
        <v>0</v>
      </c>
      <c r="G981" s="19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1</v>
      </c>
      <c r="P981" s="19">
        <v>0</v>
      </c>
      <c r="Q981" s="19">
        <v>0</v>
      </c>
      <c r="R981" s="19">
        <v>0</v>
      </c>
      <c r="S981" s="19">
        <v>0</v>
      </c>
      <c r="T981" s="19"/>
      <c r="U981" s="20">
        <v>0</v>
      </c>
      <c r="V981" s="21">
        <f>SUMPRODUCT('Linear Model'!$B$2:$T$2,'Test Set'!A981:S981)+'Linear Model'!$U$2</f>
        <v>0.28186157680251672</v>
      </c>
      <c r="W981" s="12">
        <f>SUMPRODUCT('Logistic Regression'!B$2:T$2,'Test Set'!A981:S981)+'Logistic Regression'!U$2</f>
        <v>-2.0267201503814971</v>
      </c>
      <c r="X981" s="22">
        <f t="shared" si="15"/>
        <v>0.11642589893960516</v>
      </c>
    </row>
    <row r="982" spans="1:24" x14ac:dyDescent="0.3">
      <c r="A982" s="19">
        <v>0</v>
      </c>
      <c r="B982" s="19">
        <v>0</v>
      </c>
      <c r="C982" s="19">
        <v>1</v>
      </c>
      <c r="D982" s="19">
        <v>0</v>
      </c>
      <c r="E982" s="19">
        <v>0</v>
      </c>
      <c r="F982" s="19">
        <v>1</v>
      </c>
      <c r="G982" s="19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1</v>
      </c>
      <c r="R982" s="19">
        <v>1</v>
      </c>
      <c r="S982" s="19">
        <v>0</v>
      </c>
      <c r="T982" s="19"/>
      <c r="U982" s="20">
        <v>0</v>
      </c>
      <c r="V982" s="21">
        <f>SUMPRODUCT('Linear Model'!$B$2:$T$2,'Test Set'!A982:S982)+'Linear Model'!$U$2</f>
        <v>0.11533378223287072</v>
      </c>
      <c r="W982" s="12">
        <f>SUMPRODUCT('Logistic Regression'!B$2:T$2,'Test Set'!A982:S982)+'Logistic Regression'!U$2</f>
        <v>-3.3712268570893431</v>
      </c>
      <c r="X982" s="22">
        <f t="shared" si="15"/>
        <v>3.3206899008432288E-2</v>
      </c>
    </row>
    <row r="983" spans="1:24" x14ac:dyDescent="0.3">
      <c r="A983" s="19">
        <v>1</v>
      </c>
      <c r="B983" s="19">
        <v>0</v>
      </c>
      <c r="C983" s="19">
        <v>0</v>
      </c>
      <c r="D983" s="19">
        <v>0</v>
      </c>
      <c r="E983" s="19">
        <v>0</v>
      </c>
      <c r="F983" s="19">
        <v>0</v>
      </c>
      <c r="G983" s="19">
        <v>1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/>
      <c r="U983" s="20">
        <v>0</v>
      </c>
      <c r="V983" s="21">
        <f>SUMPRODUCT('Linear Model'!$B$2:$T$2,'Test Set'!A983:S983)+'Linear Model'!$U$2</f>
        <v>0.10763856939991845</v>
      </c>
      <c r="W983" s="12">
        <f>SUMPRODUCT('Logistic Regression'!B$2:T$2,'Test Set'!A983:S983)+'Logistic Regression'!U$2</f>
        <v>-2.8736898815592684</v>
      </c>
      <c r="X983" s="22">
        <f t="shared" si="15"/>
        <v>5.3469596902769527E-2</v>
      </c>
    </row>
    <row r="984" spans="1:24" x14ac:dyDescent="0.3">
      <c r="A984" s="19">
        <v>1</v>
      </c>
      <c r="B984" s="19">
        <v>0</v>
      </c>
      <c r="C984" s="19">
        <v>0</v>
      </c>
      <c r="D984" s="19">
        <v>0</v>
      </c>
      <c r="E984" s="19">
        <v>0</v>
      </c>
      <c r="F984" s="19">
        <v>0</v>
      </c>
      <c r="G984" s="19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1</v>
      </c>
      <c r="O984" s="19">
        <v>1</v>
      </c>
      <c r="P984" s="19">
        <v>0</v>
      </c>
      <c r="Q984" s="19">
        <v>0</v>
      </c>
      <c r="R984" s="19">
        <v>1</v>
      </c>
      <c r="S984" s="19">
        <v>0</v>
      </c>
      <c r="T984" s="19"/>
      <c r="U984" s="20">
        <v>0</v>
      </c>
      <c r="V984" s="21">
        <f>SUMPRODUCT('Linear Model'!$B$2:$T$2,'Test Set'!A984:S984)+'Linear Model'!$U$2</f>
        <v>0.14637234471504851</v>
      </c>
      <c r="W984" s="12">
        <f>SUMPRODUCT('Logistic Regression'!B$2:T$2,'Test Set'!A984:S984)+'Logistic Regression'!U$2</f>
        <v>-2.351302553843424</v>
      </c>
      <c r="X984" s="22">
        <f t="shared" si="15"/>
        <v>8.6962294198752996E-2</v>
      </c>
    </row>
    <row r="985" spans="1:24" x14ac:dyDescent="0.3">
      <c r="A985" s="19">
        <v>0</v>
      </c>
      <c r="B985" s="19">
        <v>0</v>
      </c>
      <c r="C985" s="19">
        <v>0</v>
      </c>
      <c r="D985" s="19">
        <v>1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1</v>
      </c>
      <c r="P985" s="19">
        <v>0</v>
      </c>
      <c r="Q985" s="19">
        <v>0</v>
      </c>
      <c r="R985" s="19">
        <v>0</v>
      </c>
      <c r="S985" s="19">
        <v>0</v>
      </c>
      <c r="T985" s="19"/>
      <c r="U985" s="20">
        <v>0</v>
      </c>
      <c r="V985" s="21">
        <f>SUMPRODUCT('Linear Model'!$B$2:$T$2,'Test Set'!A985:S985)+'Linear Model'!$U$2</f>
        <v>0.25496651474063714</v>
      </c>
      <c r="W985" s="12">
        <f>SUMPRODUCT('Logistic Regression'!B$2:T$2,'Test Set'!A985:S985)+'Logistic Regression'!U$2</f>
        <v>-1.5729386436582946</v>
      </c>
      <c r="X985" s="22">
        <f t="shared" si="15"/>
        <v>0.17179786828640847</v>
      </c>
    </row>
    <row r="986" spans="1:24" x14ac:dyDescent="0.3">
      <c r="A986" s="19">
        <v>0</v>
      </c>
      <c r="B986" s="19">
        <v>1</v>
      </c>
      <c r="C986" s="19">
        <v>1</v>
      </c>
      <c r="D986" s="19">
        <v>0</v>
      </c>
      <c r="E986" s="19">
        <v>0</v>
      </c>
      <c r="F986" s="19">
        <v>0</v>
      </c>
      <c r="G986" s="19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/>
      <c r="U986" s="20">
        <v>0</v>
      </c>
      <c r="V986" s="21">
        <f>SUMPRODUCT('Linear Model'!$B$2:$T$2,'Test Set'!A986:S986)+'Linear Model'!$U$2</f>
        <v>0.43925792060136953</v>
      </c>
      <c r="W986" s="12">
        <f>SUMPRODUCT('Logistic Regression'!B$2:T$2,'Test Set'!A986:S986)+'Logistic Regression'!U$2</f>
        <v>-0.63752783253394574</v>
      </c>
      <c r="X986" s="22">
        <f t="shared" si="15"/>
        <v>0.34580558982224191</v>
      </c>
    </row>
    <row r="987" spans="1:24" x14ac:dyDescent="0.3">
      <c r="A987" s="19">
        <v>1</v>
      </c>
      <c r="B987" s="19">
        <v>0</v>
      </c>
      <c r="C987" s="19">
        <v>1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1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/>
      <c r="U987" s="20">
        <v>0</v>
      </c>
      <c r="V987" s="21">
        <f>SUMPRODUCT('Linear Model'!$B$2:$T$2,'Test Set'!A987:S987)+'Linear Model'!$U$2</f>
        <v>0.53510047753971735</v>
      </c>
      <c r="W987" s="12">
        <f>SUMPRODUCT('Logistic Regression'!B$2:T$2,'Test Set'!A987:S987)+'Logistic Regression'!U$2</f>
        <v>0.47268479001435842</v>
      </c>
      <c r="X987" s="22">
        <f t="shared" si="15"/>
        <v>0.61601901300910777</v>
      </c>
    </row>
    <row r="988" spans="1:24" x14ac:dyDescent="0.3">
      <c r="A988" s="19">
        <v>0</v>
      </c>
      <c r="B988" s="19">
        <v>1</v>
      </c>
      <c r="C988" s="19">
        <v>1</v>
      </c>
      <c r="D988" s="19">
        <v>0</v>
      </c>
      <c r="E988" s="19">
        <v>0</v>
      </c>
      <c r="F988" s="19">
        <v>1</v>
      </c>
      <c r="G988" s="19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1</v>
      </c>
      <c r="S988" s="19">
        <v>0</v>
      </c>
      <c r="T988" s="19"/>
      <c r="U988" s="20">
        <v>0</v>
      </c>
      <c r="V988" s="21">
        <f>SUMPRODUCT('Linear Model'!$B$2:$T$2,'Test Set'!A988:S988)+'Linear Model'!$U$2</f>
        <v>-3.2978024873934308E-2</v>
      </c>
      <c r="W988" s="12">
        <f>SUMPRODUCT('Logistic Regression'!B$2:T$2,'Test Set'!A988:S988)+'Logistic Regression'!U$2</f>
        <v>-4.8175068030448323</v>
      </c>
      <c r="X988" s="22">
        <f t="shared" si="15"/>
        <v>8.0220506046444814E-3</v>
      </c>
    </row>
    <row r="989" spans="1:24" x14ac:dyDescent="0.3">
      <c r="A989" s="19">
        <v>0</v>
      </c>
      <c r="B989" s="19">
        <v>1</v>
      </c>
      <c r="C989" s="19">
        <v>0</v>
      </c>
      <c r="D989" s="19">
        <v>1</v>
      </c>
      <c r="E989" s="19">
        <v>0</v>
      </c>
      <c r="F989" s="19">
        <v>1</v>
      </c>
      <c r="G989" s="19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/>
      <c r="U989" s="20">
        <v>0</v>
      </c>
      <c r="V989" s="21">
        <f>SUMPRODUCT('Linear Model'!$B$2:$T$2,'Test Set'!A989:S989)+'Linear Model'!$U$2</f>
        <v>0.18623036139094218</v>
      </c>
      <c r="W989" s="12">
        <f>SUMPRODUCT('Logistic Regression'!B$2:T$2,'Test Set'!A989:S989)+'Logistic Regression'!U$2</f>
        <v>-3.1017354776097363</v>
      </c>
      <c r="X989" s="22">
        <f t="shared" si="15"/>
        <v>4.303572492734032E-2</v>
      </c>
    </row>
    <row r="990" spans="1:24" x14ac:dyDescent="0.3">
      <c r="A990" s="19">
        <v>0</v>
      </c>
      <c r="B990" s="19">
        <v>0</v>
      </c>
      <c r="C990" s="19">
        <v>1</v>
      </c>
      <c r="D990" s="19">
        <v>0</v>
      </c>
      <c r="E990" s="19">
        <v>0</v>
      </c>
      <c r="F990" s="19">
        <v>0</v>
      </c>
      <c r="G990" s="19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/>
      <c r="U990" s="20">
        <v>0</v>
      </c>
      <c r="V990" s="21">
        <f>SUMPRODUCT('Linear Model'!$B$2:$T$2,'Test Set'!A990:S990)+'Linear Model'!$U$2</f>
        <v>0.39949558635864629</v>
      </c>
      <c r="W990" s="12">
        <f>SUMPRODUCT('Logistic Regression'!B$2:T$2,'Test Set'!A990:S990)+'Logistic Regression'!U$2</f>
        <v>-0.47215188219805421</v>
      </c>
      <c r="X990" s="22">
        <f t="shared" si="15"/>
        <v>0.38410704857761513</v>
      </c>
    </row>
    <row r="991" spans="1:24" x14ac:dyDescent="0.3">
      <c r="A991" s="19">
        <v>1</v>
      </c>
      <c r="B991" s="19">
        <v>0</v>
      </c>
      <c r="C991" s="19">
        <v>1</v>
      </c>
      <c r="D991" s="19">
        <v>0</v>
      </c>
      <c r="E991" s="19">
        <v>0</v>
      </c>
      <c r="F991" s="19">
        <v>0</v>
      </c>
      <c r="G991" s="19">
        <v>1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1</v>
      </c>
      <c r="S991" s="19">
        <v>0</v>
      </c>
      <c r="T991" s="19"/>
      <c r="U991" s="20">
        <v>0</v>
      </c>
      <c r="V991" s="21">
        <f>SUMPRODUCT('Linear Model'!$B$2:$T$2,'Test Set'!A991:S991)+'Linear Model'!$U$2</f>
        <v>-7.3711869742331237E-2</v>
      </c>
      <c r="W991" s="12">
        <f>SUMPRODUCT('Logistic Regression'!B$2:T$2,'Test Set'!A991:S991)+'Logistic Regression'!U$2</f>
        <v>-4.2936263936446082</v>
      </c>
      <c r="X991" s="22">
        <f t="shared" si="15"/>
        <v>1.3471360171365422E-2</v>
      </c>
    </row>
    <row r="992" spans="1:24" x14ac:dyDescent="0.3">
      <c r="A992" s="19">
        <v>0</v>
      </c>
      <c r="B992" s="19">
        <v>0</v>
      </c>
      <c r="C992" s="19">
        <v>0</v>
      </c>
      <c r="D992" s="19">
        <v>1</v>
      </c>
      <c r="E992" s="19">
        <v>0</v>
      </c>
      <c r="F992" s="19">
        <v>0</v>
      </c>
      <c r="G992" s="19">
        <v>1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/>
      <c r="U992" s="20">
        <v>0</v>
      </c>
      <c r="V992" s="21">
        <f>SUMPRODUCT('Linear Model'!$B$2:$T$2,'Test Set'!A992:S992)+'Linear Model'!$U$2</f>
        <v>0.17597533476005878</v>
      </c>
      <c r="W992" s="12">
        <f>SUMPRODUCT('Logistic Regression'!B$2:T$2,'Test Set'!A992:S992)+'Logistic Regression'!U$2</f>
        <v>-2.0755889747047962</v>
      </c>
      <c r="X992" s="22">
        <f t="shared" si="15"/>
        <v>0.11149218200998957</v>
      </c>
    </row>
    <row r="993" spans="1:24" x14ac:dyDescent="0.3">
      <c r="A993" s="19">
        <v>0</v>
      </c>
      <c r="B993" s="19">
        <v>0</v>
      </c>
      <c r="C993" s="19">
        <v>1</v>
      </c>
      <c r="D993" s="19">
        <v>0</v>
      </c>
      <c r="E993" s="19">
        <v>0</v>
      </c>
      <c r="F993" s="19">
        <v>1</v>
      </c>
      <c r="G993" s="19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1</v>
      </c>
      <c r="S993" s="19">
        <v>0</v>
      </c>
      <c r="T993" s="19"/>
      <c r="U993" s="20">
        <v>0</v>
      </c>
      <c r="V993" s="21">
        <f>SUMPRODUCT('Linear Model'!$B$2:$T$2,'Test Set'!A993:S993)+'Linear Model'!$U$2</f>
        <v>-7.2740359116657549E-2</v>
      </c>
      <c r="W993" s="12">
        <f>SUMPRODUCT('Logistic Regression'!B$2:T$2,'Test Set'!A993:S993)+'Logistic Regression'!U$2</f>
        <v>-4.6521308527089404</v>
      </c>
      <c r="X993" s="22">
        <f t="shared" si="15"/>
        <v>9.4510742024304737E-3</v>
      </c>
    </row>
    <row r="994" spans="1:24" x14ac:dyDescent="0.3">
      <c r="A994" s="19">
        <v>1</v>
      </c>
      <c r="B994" s="19">
        <v>0</v>
      </c>
      <c r="C994" s="19">
        <v>0</v>
      </c>
      <c r="D994" s="19">
        <v>0</v>
      </c>
      <c r="E994" s="19">
        <v>0</v>
      </c>
      <c r="F994" s="19">
        <v>1</v>
      </c>
      <c r="G994" s="19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/>
      <c r="U994" s="20">
        <v>0</v>
      </c>
      <c r="V994" s="21">
        <f>SUMPRODUCT('Linear Model'!$B$2:$T$2,'Test Set'!A994:S994)+'Linear Model'!$U$2</f>
        <v>7.8131261788078665E-2</v>
      </c>
      <c r="W994" s="12">
        <f>SUMPRODUCT('Logistic Regression'!B$2:T$2,'Test Set'!A994:S994)+'Logistic Regression'!U$2</f>
        <v>-3.7344604341283167</v>
      </c>
      <c r="X994" s="22">
        <f t="shared" si="15"/>
        <v>2.3328822147773539E-2</v>
      </c>
    </row>
    <row r="995" spans="1:24" x14ac:dyDescent="0.3">
      <c r="A995" s="19">
        <v>1</v>
      </c>
      <c r="B995" s="19">
        <v>0</v>
      </c>
      <c r="C995" s="19">
        <v>0</v>
      </c>
      <c r="D995" s="19">
        <v>0</v>
      </c>
      <c r="E995" s="19">
        <v>0</v>
      </c>
      <c r="F995" s="19">
        <v>0</v>
      </c>
      <c r="G995" s="19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1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/>
      <c r="U995" s="20">
        <v>0</v>
      </c>
      <c r="V995" s="21">
        <f>SUMPRODUCT('Linear Model'!$B$2:$T$2,'Test Set'!A995:S995)+'Linear Model'!$U$2</f>
        <v>0.51010980259793415</v>
      </c>
      <c r="W995" s="12">
        <f>SUMPRODUCT('Logistic Regression'!B$2:T$2,'Test Set'!A995:S995)+'Logistic Regression'!U$2</f>
        <v>0.46525553305191275</v>
      </c>
      <c r="X995" s="22">
        <f t="shared" si="15"/>
        <v>0.6142601917233953</v>
      </c>
    </row>
    <row r="996" spans="1:24" x14ac:dyDescent="0.3">
      <c r="A996" s="19">
        <v>1</v>
      </c>
      <c r="B996" s="19">
        <v>0</v>
      </c>
      <c r="C996" s="19">
        <v>0</v>
      </c>
      <c r="D996" s="19">
        <v>1</v>
      </c>
      <c r="E996" s="19">
        <v>0</v>
      </c>
      <c r="F996" s="19">
        <v>0</v>
      </c>
      <c r="G996" s="19">
        <v>0</v>
      </c>
      <c r="H996" s="19">
        <v>0</v>
      </c>
      <c r="I996" s="19">
        <v>0</v>
      </c>
      <c r="J996" s="19">
        <v>0</v>
      </c>
      <c r="K996" s="19">
        <v>1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1</v>
      </c>
      <c r="S996" s="19">
        <v>0</v>
      </c>
      <c r="T996" s="19"/>
      <c r="U996" s="20">
        <v>0</v>
      </c>
      <c r="V996" s="21">
        <f>SUMPRODUCT('Linear Model'!$B$2:$T$2,'Test Set'!A996:S996)+'Linear Model'!$U$2</f>
        <v>0.36210267825737319</v>
      </c>
      <c r="W996" s="12">
        <f>SUMPRODUCT('Logistic Regression'!B$2:T$2,'Test Set'!A996:S996)+'Logistic Regression'!U$2</f>
        <v>-0.46082650495493321</v>
      </c>
      <c r="X996" s="22">
        <f t="shared" si="15"/>
        <v>0.38678977223554034</v>
      </c>
    </row>
    <row r="997" spans="1:24" x14ac:dyDescent="0.3">
      <c r="A997" s="19">
        <v>1</v>
      </c>
      <c r="B997" s="19">
        <v>0</v>
      </c>
      <c r="C997" s="19">
        <v>0</v>
      </c>
      <c r="D997" s="19">
        <v>1</v>
      </c>
      <c r="E997" s="19">
        <v>0</v>
      </c>
      <c r="F997" s="19">
        <v>0</v>
      </c>
      <c r="G997" s="19">
        <v>0</v>
      </c>
      <c r="H997" s="19">
        <v>0</v>
      </c>
      <c r="I997" s="19">
        <v>1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/>
      <c r="U997" s="20">
        <v>0</v>
      </c>
      <c r="V997" s="21">
        <f>SUMPRODUCT('Linear Model'!$B$2:$T$2,'Test Set'!A997:S997)+'Linear Model'!$U$2</f>
        <v>0.6736018721943795</v>
      </c>
      <c r="W997" s="12">
        <f>SUMPRODUCT('Logistic Regression'!B$2:T$2,'Test Set'!A997:S997)+'Logistic Regression'!U$2</f>
        <v>1.8415543268187708</v>
      </c>
      <c r="X997" s="22">
        <f t="shared" si="15"/>
        <v>0.86313243123211547</v>
      </c>
    </row>
    <row r="998" spans="1:24" x14ac:dyDescent="0.3">
      <c r="A998" s="19">
        <v>0</v>
      </c>
      <c r="B998" s="19">
        <v>1</v>
      </c>
      <c r="C998" s="19">
        <v>0</v>
      </c>
      <c r="D998" s="19">
        <v>0</v>
      </c>
      <c r="E998" s="19">
        <v>0</v>
      </c>
      <c r="F998" s="19">
        <v>1</v>
      </c>
      <c r="G998" s="19">
        <v>1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19">
        <v>1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/>
      <c r="U998" s="20">
        <v>0</v>
      </c>
      <c r="V998" s="21">
        <f>SUMPRODUCT('Linear Model'!$B$2:$T$2,'Test Set'!A998:S998)+'Linear Model'!$U$2</f>
        <v>7.8068599907468839E-2</v>
      </c>
      <c r="W998" s="12">
        <f>SUMPRODUCT('Logistic Regression'!B$2:T$2,'Test Set'!A998:S998)+'Logistic Regression'!U$2</f>
        <v>-3.8423101741364172</v>
      </c>
      <c r="X998" s="22">
        <f t="shared" si="15"/>
        <v>2.0993813263511601E-2</v>
      </c>
    </row>
    <row r="999" spans="1:24" x14ac:dyDescent="0.3">
      <c r="A999" s="19">
        <v>0</v>
      </c>
      <c r="B999" s="19">
        <v>0</v>
      </c>
      <c r="C999" s="19">
        <v>0</v>
      </c>
      <c r="D999" s="19">
        <v>0</v>
      </c>
      <c r="E999" s="19">
        <v>0</v>
      </c>
      <c r="F999" s="19">
        <v>1</v>
      </c>
      <c r="G999" s="19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1</v>
      </c>
      <c r="P999" s="19">
        <v>0</v>
      </c>
      <c r="Q999" s="19">
        <v>0</v>
      </c>
      <c r="R999" s="19">
        <v>0</v>
      </c>
      <c r="S999" s="19">
        <v>1</v>
      </c>
      <c r="T999" s="19"/>
      <c r="U999" s="20">
        <v>0</v>
      </c>
      <c r="V999" s="21">
        <f>SUMPRODUCT('Linear Model'!$B$2:$T$2,'Test Set'!A999:S999)+'Linear Model'!$U$2</f>
        <v>0.18846715014288878</v>
      </c>
      <c r="W999" s="12">
        <f>SUMPRODUCT('Logistic Regression'!B$2:T$2,'Test Set'!A999:S999)+'Logistic Regression'!U$2</f>
        <v>-2.5574763213034069</v>
      </c>
      <c r="X999" s="22">
        <f t="shared" si="15"/>
        <v>7.1925822235918493E-2</v>
      </c>
    </row>
    <row r="1000" spans="1:24" x14ac:dyDescent="0.3">
      <c r="A1000" s="19">
        <v>1</v>
      </c>
      <c r="B1000" s="19">
        <v>0</v>
      </c>
      <c r="C1000" s="19">
        <v>0</v>
      </c>
      <c r="D1000" s="19">
        <v>1</v>
      </c>
      <c r="E1000" s="19">
        <v>0</v>
      </c>
      <c r="F1000" s="19">
        <v>0</v>
      </c>
      <c r="G1000" s="19">
        <v>1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19">
        <v>0</v>
      </c>
      <c r="O1000" s="19">
        <v>1</v>
      </c>
      <c r="P1000" s="19">
        <v>0</v>
      </c>
      <c r="Q1000" s="19">
        <v>0</v>
      </c>
      <c r="R1000" s="19">
        <v>0</v>
      </c>
      <c r="S1000" s="19">
        <v>0</v>
      </c>
      <c r="T1000" s="19"/>
      <c r="U1000" s="20">
        <v>0</v>
      </c>
      <c r="V1000" s="21">
        <f>SUMPRODUCT('Linear Model'!$B$2:$T$2,'Test Set'!A1000:S1000)+'Linear Model'!$U$2</f>
        <v>-1.1899827276307562E-2</v>
      </c>
      <c r="W1000" s="12">
        <f>SUMPRODUCT('Logistic Regression'!B$2:T$2,'Test Set'!A1000:S1000)+'Logistic Regression'!U$2</f>
        <v>-3.9670473860570632</v>
      </c>
      <c r="X1000" s="22">
        <f t="shared" si="15"/>
        <v>1.8577581913104581E-2</v>
      </c>
    </row>
    <row r="1001" spans="1:24" x14ac:dyDescent="0.3">
      <c r="A1001" s="19">
        <v>0</v>
      </c>
      <c r="B1001" s="19">
        <v>0</v>
      </c>
      <c r="C1001" s="19">
        <v>1</v>
      </c>
      <c r="D1001" s="19">
        <v>0</v>
      </c>
      <c r="E1001" s="19">
        <v>0</v>
      </c>
      <c r="F1001" s="19">
        <v>0</v>
      </c>
      <c r="G1001" s="19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/>
      <c r="U1001" s="20">
        <v>0</v>
      </c>
      <c r="V1001" s="21">
        <f>SUMPRODUCT('Linear Model'!$B$2:$T$2,'Test Set'!A1001:S1001)+'Linear Model'!$U$2</f>
        <v>0.39949558635864629</v>
      </c>
      <c r="W1001" s="12">
        <f>SUMPRODUCT('Logistic Regression'!B$2:T$2,'Test Set'!A1001:S1001)+'Logistic Regression'!U$2</f>
        <v>-0.47215188219805421</v>
      </c>
      <c r="X1001" s="22">
        <f t="shared" si="15"/>
        <v>0.38410704857761513</v>
      </c>
    </row>
    <row r="1003" spans="1:24" x14ac:dyDescent="0.3">
      <c r="V1003" s="21"/>
    </row>
  </sheetData>
  <conditionalFormatting sqref="T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N3" sqref="N3"/>
    </sheetView>
  </sheetViews>
  <sheetFormatPr defaultRowHeight="15.6" x14ac:dyDescent="0.3"/>
  <cols>
    <col min="1" max="1" width="13.59765625" bestFit="1" customWidth="1"/>
    <col min="2" max="2" width="38.796875" bestFit="1" customWidth="1"/>
  </cols>
  <sheetData>
    <row r="1" spans="1:6" x14ac:dyDescent="0.3">
      <c r="A1" t="s">
        <v>46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">
      <c r="A2" s="12">
        <f>MIN('Test Set'!V2:V1001)</f>
        <v>-0.32673942895275865</v>
      </c>
      <c r="B2" s="12">
        <f>A2</f>
        <v>-0.32673942895275865</v>
      </c>
      <c r="C2" s="12">
        <f>COUNTIFS('Test Set'!$V$2:$V$1001,"&gt;=" &amp; Performance!B2,'Test Set'!$U$2:$U$1001,"=1")/COUNTIF('Test Set'!$V$2:$V$1001,"&gt;=" &amp; Performance!B2)</f>
        <v>0.06</v>
      </c>
      <c r="D2" s="12">
        <f>COUNTIFS('Test Set'!$V$2:$V$1001,"&lt;" &amp; Performance!B2,'Test Set'!$U$2:$U$1001,"=0")/COUNTIF('Test Set'!$U$2:$U$1001,"=0")</f>
        <v>0</v>
      </c>
      <c r="E2" s="12">
        <f>1-D2</f>
        <v>1</v>
      </c>
      <c r="F2" s="12">
        <f>COUNTIFS('Test Set'!$V$2:$V$1001,"&gt;=" &amp; Performance!B2,'Test Set'!$U$2:$U$1001,"=1")/COUNTIF('Test Set'!$U$2:$U$1001,"=1")</f>
        <v>1</v>
      </c>
    </row>
    <row r="3" spans="1:6" x14ac:dyDescent="0.3">
      <c r="B3" s="12">
        <f>B2+($A$5-$A$2)/30</f>
        <v>-0.27414800919580967</v>
      </c>
      <c r="C3" s="12">
        <f>COUNTIFS('Test Set'!$V$2:$V$1001,"&gt;=" &amp; Performance!B3,'Test Set'!$U$2:$U$1001,"=1")/COUNTIF('Test Set'!$V$2:$V$1001,"&gt;=" &amp; Performance!B3)</f>
        <v>6.0544904137235116E-2</v>
      </c>
      <c r="D3" s="12">
        <f>COUNTIFS('Test Set'!$V$2:$V$1001,"&lt;" &amp; Performance!B3,'Test Set'!$U$2:$U$1001,"=0")/COUNTIF('Test Set'!$U$2:$U$1001,"=0")</f>
        <v>9.5744680851063829E-3</v>
      </c>
      <c r="E3" s="12">
        <f t="shared" ref="E3:E32" si="0">1-D3</f>
        <v>0.99042553191489358</v>
      </c>
      <c r="F3" s="12">
        <f>COUNTIFS('Test Set'!$V$2:$V$1001,"&gt;=" &amp; Performance!B3,'Test Set'!$U$2:$U$1001,"=1")/COUNTIF('Test Set'!$U$2:$U$1001,"=1")</f>
        <v>1</v>
      </c>
    </row>
    <row r="4" spans="1:6" x14ac:dyDescent="0.3">
      <c r="A4" t="s">
        <v>47</v>
      </c>
      <c r="B4" s="12">
        <f t="shared" ref="B4:B34" si="1">B3+($A$5-$A$2)/30</f>
        <v>-0.2215565894388607</v>
      </c>
      <c r="C4" s="12">
        <f>COUNTIFS('Test Set'!$V$2:$V$1001,"&gt;=" &amp; Performance!B4,'Test Set'!$U$2:$U$1001,"=1")/COUNTIF('Test Set'!$V$2:$V$1001,"&gt;=" &amp; Performance!B4)</f>
        <v>6.0851926977687626E-2</v>
      </c>
      <c r="D4" s="12">
        <f>COUNTIFS('Test Set'!$V$2:$V$1001,"&lt;" &amp; Performance!B4,'Test Set'!$U$2:$U$1001,"=0")/COUNTIF('Test Set'!$U$2:$U$1001,"=0")</f>
        <v>1.4893617021276596E-2</v>
      </c>
      <c r="E4" s="12">
        <f t="shared" si="0"/>
        <v>0.98510638297872344</v>
      </c>
      <c r="F4" s="12">
        <f>COUNTIFS('Test Set'!$V$2:$V$1001,"&gt;=" &amp; Performance!B4,'Test Set'!$U$2:$U$1001,"=1")/COUNTIF('Test Set'!$U$2:$U$1001,"=1")</f>
        <v>1</v>
      </c>
    </row>
    <row r="5" spans="1:6" x14ac:dyDescent="0.3">
      <c r="A5" s="12">
        <f>MAX('Test Set'!V2:V1001)</f>
        <v>1.2510031637557106</v>
      </c>
      <c r="B5" s="12">
        <f t="shared" si="1"/>
        <v>-0.16896516968191172</v>
      </c>
      <c r="C5" s="12">
        <f>COUNTIFS('Test Set'!$V$2:$V$1001,"&gt;=" &amp; Performance!B5,'Test Set'!$U$2:$U$1001,"=1")/COUNTIF('Test Set'!$V$2:$V$1001,"&gt;=" &amp; Performance!B5)</f>
        <v>6.1099796334012219E-2</v>
      </c>
      <c r="D5" s="12">
        <f>COUNTIFS('Test Set'!$V$2:$V$1001,"&lt;" &amp; Performance!B5,'Test Set'!$U$2:$U$1001,"=0")/COUNTIF('Test Set'!$U$2:$U$1001,"=0")</f>
        <v>1.9148936170212766E-2</v>
      </c>
      <c r="E5" s="12">
        <f t="shared" si="0"/>
        <v>0.98085106382978726</v>
      </c>
      <c r="F5" s="12">
        <f>COUNTIFS('Test Set'!$V$2:$V$1001,"&gt;=" &amp; Performance!B5,'Test Set'!$U$2:$U$1001,"=1")/COUNTIF('Test Set'!$U$2:$U$1001,"=1")</f>
        <v>1</v>
      </c>
    </row>
    <row r="6" spans="1:6" x14ac:dyDescent="0.3">
      <c r="B6" s="12">
        <f t="shared" si="1"/>
        <v>-0.11637374992496274</v>
      </c>
      <c r="C6" s="12">
        <f>COUNTIFS('Test Set'!$V$2:$V$1001,"&gt;=" &amp; Performance!B6,'Test Set'!$U$2:$U$1001,"=1")/COUNTIF('Test Set'!$V$2:$V$1001,"&gt;=" &amp; Performance!B6)</f>
        <v>6.25E-2</v>
      </c>
      <c r="D6" s="12">
        <f>COUNTIFS('Test Set'!$V$2:$V$1001,"&lt;" &amp; Performance!B6,'Test Set'!$U$2:$U$1001,"=0")/COUNTIF('Test Set'!$U$2:$U$1001,"=0")</f>
        <v>4.2553191489361701E-2</v>
      </c>
      <c r="E6" s="12">
        <f t="shared" si="0"/>
        <v>0.95744680851063835</v>
      </c>
      <c r="F6" s="12">
        <f>COUNTIFS('Test Set'!$V$2:$V$1001,"&gt;=" &amp; Performance!B6,'Test Set'!$U$2:$U$1001,"=1")/COUNTIF('Test Set'!$U$2:$U$1001,"=1")</f>
        <v>1</v>
      </c>
    </row>
    <row r="7" spans="1:6" x14ac:dyDescent="0.3">
      <c r="B7" s="12">
        <f t="shared" si="1"/>
        <v>-6.3782330168013768E-2</v>
      </c>
      <c r="C7" s="12">
        <f>COUNTIFS('Test Set'!$V$2:$V$1001,"&gt;=" &amp; Performance!B7,'Test Set'!$U$2:$U$1001,"=1")/COUNTIF('Test Set'!$V$2:$V$1001,"&gt;=" &amp; Performance!B7)</f>
        <v>6.4585575888051666E-2</v>
      </c>
      <c r="D7" s="12">
        <f>COUNTIFS('Test Set'!$V$2:$V$1001,"&lt;" &amp; Performance!B7,'Test Set'!$U$2:$U$1001,"=0")/COUNTIF('Test Set'!$U$2:$U$1001,"=0")</f>
        <v>7.5531914893617019E-2</v>
      </c>
      <c r="E7" s="12">
        <f t="shared" si="0"/>
        <v>0.92446808510638301</v>
      </c>
      <c r="F7" s="12">
        <f>COUNTIFS('Test Set'!$V$2:$V$1001,"&gt;=" &amp; Performance!B7,'Test Set'!$U$2:$U$1001,"=1")/COUNTIF('Test Set'!$U$2:$U$1001,"=1")</f>
        <v>1</v>
      </c>
    </row>
    <row r="8" spans="1:6" x14ac:dyDescent="0.3">
      <c r="B8" s="12">
        <f t="shared" si="1"/>
        <v>-1.1190910411064799E-2</v>
      </c>
      <c r="C8" s="12">
        <f>COUNTIFS('Test Set'!$V$2:$V$1001,"&gt;=" &amp; Performance!B8,'Test Set'!$U$2:$U$1001,"=1")/COUNTIF('Test Set'!$V$2:$V$1001,"&gt;=" &amp; Performance!B8)</f>
        <v>6.6366704161979748E-2</v>
      </c>
      <c r="D8" s="12">
        <f>COUNTIFS('Test Set'!$V$2:$V$1001,"&lt;" &amp; Performance!B8,'Test Set'!$U$2:$U$1001,"=0")/COUNTIF('Test Set'!$U$2:$U$1001,"=0")</f>
        <v>0.11702127659574468</v>
      </c>
      <c r="E8" s="12">
        <f t="shared" si="0"/>
        <v>0.88297872340425532</v>
      </c>
      <c r="F8" s="12">
        <f>COUNTIFS('Test Set'!$V$2:$V$1001,"&gt;=" &amp; Performance!B8,'Test Set'!$U$2:$U$1001,"=1")/COUNTIF('Test Set'!$U$2:$U$1001,"=1")</f>
        <v>0.98333333333333328</v>
      </c>
    </row>
    <row r="9" spans="1:6" x14ac:dyDescent="0.3">
      <c r="B9" s="12">
        <f t="shared" si="1"/>
        <v>4.1400509345884171E-2</v>
      </c>
      <c r="C9" s="12">
        <f>COUNTIFS('Test Set'!$V$2:$V$1001,"&gt;=" &amp; Performance!B9,'Test Set'!$U$2:$U$1001,"=1")/COUNTIF('Test Set'!$V$2:$V$1001,"&gt;=" &amp; Performance!B9)</f>
        <v>6.8208092485549127E-2</v>
      </c>
      <c r="D9" s="12">
        <f>COUNTIFS('Test Set'!$V$2:$V$1001,"&lt;" &amp; Performance!B9,'Test Set'!$U$2:$U$1001,"=0")/COUNTIF('Test Set'!$U$2:$U$1001,"=0")</f>
        <v>0.14255319148936171</v>
      </c>
      <c r="E9" s="12">
        <f t="shared" si="0"/>
        <v>0.85744680851063826</v>
      </c>
      <c r="F9" s="12">
        <f>COUNTIFS('Test Set'!$V$2:$V$1001,"&gt;=" &amp; Performance!B9,'Test Set'!$U$2:$U$1001,"=1")/COUNTIF('Test Set'!$U$2:$U$1001,"=1")</f>
        <v>0.98333333333333328</v>
      </c>
    </row>
    <row r="10" spans="1:6" x14ac:dyDescent="0.3">
      <c r="B10" s="12">
        <f t="shared" si="1"/>
        <v>9.3991929102833133E-2</v>
      </c>
      <c r="C10" s="12">
        <f>COUNTIFS('Test Set'!$V$2:$V$1001,"&gt;=" &amp; Performance!B10,'Test Set'!$U$2:$U$1001,"=1")/COUNTIF('Test Set'!$V$2:$V$1001,"&gt;=" &amp; Performance!B10)</f>
        <v>7.0154577883472055E-2</v>
      </c>
      <c r="D10" s="12">
        <f>COUNTIFS('Test Set'!$V$2:$V$1001,"&lt;" &amp; Performance!B10,'Test Set'!$U$2:$U$1001,"=0")/COUNTIF('Test Set'!$U$2:$U$1001,"=0")</f>
        <v>0.16808510638297872</v>
      </c>
      <c r="E10" s="12">
        <f t="shared" si="0"/>
        <v>0.83191489361702131</v>
      </c>
      <c r="F10" s="12">
        <f>COUNTIFS('Test Set'!$V$2:$V$1001,"&gt;=" &amp; Performance!B10,'Test Set'!$U$2:$U$1001,"=1")/COUNTIF('Test Set'!$U$2:$U$1001,"=1")</f>
        <v>0.98333333333333328</v>
      </c>
    </row>
    <row r="11" spans="1:6" x14ac:dyDescent="0.3">
      <c r="B11" s="12">
        <f t="shared" si="1"/>
        <v>0.14658334885978211</v>
      </c>
      <c r="C11" s="12">
        <f>COUNTIFS('Test Set'!$V$2:$V$1001,"&gt;=" &amp; Performance!B11,'Test Set'!$U$2:$U$1001,"=1")/COUNTIF('Test Set'!$V$2:$V$1001,"&gt;=" &amp; Performance!B11)</f>
        <v>7.9126875852660303E-2</v>
      </c>
      <c r="D11" s="12">
        <f>COUNTIFS('Test Set'!$V$2:$V$1001,"&lt;" &amp; Performance!B11,'Test Set'!$U$2:$U$1001,"=0")/COUNTIF('Test Set'!$U$2:$U$1001,"=0")</f>
        <v>0.28191489361702127</v>
      </c>
      <c r="E11" s="12">
        <f t="shared" si="0"/>
        <v>0.71808510638297873</v>
      </c>
      <c r="F11" s="12">
        <f>COUNTIFS('Test Set'!$V$2:$V$1001,"&gt;=" &amp; Performance!B11,'Test Set'!$U$2:$U$1001,"=1")/COUNTIF('Test Set'!$U$2:$U$1001,"=1")</f>
        <v>0.96666666666666667</v>
      </c>
    </row>
    <row r="12" spans="1:6" x14ac:dyDescent="0.3">
      <c r="B12" s="12">
        <f t="shared" si="1"/>
        <v>0.19917476861673108</v>
      </c>
      <c r="C12" s="12">
        <f>COUNTIFS('Test Set'!$V$2:$V$1001,"&gt;=" &amp; Performance!B12,'Test Set'!$U$2:$U$1001,"=1")/COUNTIF('Test Set'!$V$2:$V$1001,"&gt;=" &amp; Performance!B12)</f>
        <v>9.2382495948136148E-2</v>
      </c>
      <c r="D12" s="12">
        <f>COUNTIFS('Test Set'!$V$2:$V$1001,"&lt;" &amp; Performance!B12,'Test Set'!$U$2:$U$1001,"=0")/COUNTIF('Test Set'!$U$2:$U$1001,"=0")</f>
        <v>0.40425531914893614</v>
      </c>
      <c r="E12" s="12">
        <f t="shared" si="0"/>
        <v>0.5957446808510638</v>
      </c>
      <c r="F12" s="12">
        <f>COUNTIFS('Test Set'!$V$2:$V$1001,"&gt;=" &amp; Performance!B12,'Test Set'!$U$2:$U$1001,"=1")/COUNTIF('Test Set'!$U$2:$U$1001,"=1")</f>
        <v>0.95</v>
      </c>
    </row>
    <row r="13" spans="1:6" x14ac:dyDescent="0.3">
      <c r="B13" s="12">
        <f t="shared" si="1"/>
        <v>0.25176618837368003</v>
      </c>
      <c r="C13" s="12">
        <f>COUNTIFS('Test Set'!$V$2:$V$1001,"&gt;=" &amp; Performance!B13,'Test Set'!$U$2:$U$1001,"=1")/COUNTIF('Test Set'!$V$2:$V$1001,"&gt;=" &amp; Performance!B13)</f>
        <v>0.10477941176470588</v>
      </c>
      <c r="D13" s="12">
        <f>COUNTIFS('Test Set'!$V$2:$V$1001,"&lt;" &amp; Performance!B13,'Test Set'!$U$2:$U$1001,"=0")/COUNTIF('Test Set'!$U$2:$U$1001,"=0")</f>
        <v>0.48191489361702128</v>
      </c>
      <c r="E13" s="12">
        <f t="shared" si="0"/>
        <v>0.51808510638297878</v>
      </c>
      <c r="F13" s="12">
        <f>COUNTIFS('Test Set'!$V$2:$V$1001,"&gt;=" &amp; Performance!B13,'Test Set'!$U$2:$U$1001,"=1")/COUNTIF('Test Set'!$U$2:$U$1001,"=1")</f>
        <v>0.95</v>
      </c>
    </row>
    <row r="14" spans="1:6" x14ac:dyDescent="0.3">
      <c r="B14" s="12">
        <f t="shared" si="1"/>
        <v>0.30435760813062901</v>
      </c>
      <c r="C14" s="12">
        <f>COUNTIFS('Test Set'!$V$2:$V$1001,"&gt;=" &amp; Performance!B14,'Test Set'!$U$2:$U$1001,"=1")/COUNTIF('Test Set'!$V$2:$V$1001,"&gt;=" &amp; Performance!B14)</f>
        <v>0.1100196463654224</v>
      </c>
      <c r="D14" s="12">
        <f>COUNTIFS('Test Set'!$V$2:$V$1001,"&lt;" &amp; Performance!B14,'Test Set'!$U$2:$U$1001,"=0")/COUNTIF('Test Set'!$U$2:$U$1001,"=0")</f>
        <v>0.51808510638297878</v>
      </c>
      <c r="E14" s="12">
        <f t="shared" si="0"/>
        <v>0.48191489361702122</v>
      </c>
      <c r="F14" s="12">
        <f>COUNTIFS('Test Set'!$V$2:$V$1001,"&gt;=" &amp; Performance!B14,'Test Set'!$U$2:$U$1001,"=1")/COUNTIF('Test Set'!$U$2:$U$1001,"=1")</f>
        <v>0.93333333333333335</v>
      </c>
    </row>
    <row r="15" spans="1:6" x14ac:dyDescent="0.3">
      <c r="B15" s="12">
        <f t="shared" si="1"/>
        <v>0.35694902788757799</v>
      </c>
      <c r="C15" s="12">
        <f>COUNTIFS('Test Set'!$V$2:$V$1001,"&gt;=" &amp; Performance!B15,'Test Set'!$U$2:$U$1001,"=1")/COUNTIF('Test Set'!$V$2:$V$1001,"&gt;=" &amp; Performance!B15)</f>
        <v>0.125</v>
      </c>
      <c r="D15" s="12">
        <f>COUNTIFS('Test Set'!$V$2:$V$1001,"&lt;" &amp; Performance!B15,'Test Set'!$U$2:$U$1001,"=0")/COUNTIF('Test Set'!$U$2:$U$1001,"=0")</f>
        <v>0.59042553191489366</v>
      </c>
      <c r="E15" s="12">
        <f t="shared" si="0"/>
        <v>0.40957446808510634</v>
      </c>
      <c r="F15" s="12">
        <f>COUNTIFS('Test Set'!$V$2:$V$1001,"&gt;=" &amp; Performance!B15,'Test Set'!$U$2:$U$1001,"=1")/COUNTIF('Test Set'!$U$2:$U$1001,"=1")</f>
        <v>0.91666666666666663</v>
      </c>
    </row>
    <row r="16" spans="1:6" x14ac:dyDescent="0.3">
      <c r="B16" s="12">
        <f t="shared" si="1"/>
        <v>0.40954044764452696</v>
      </c>
      <c r="C16" s="12">
        <f>COUNTIFS('Test Set'!$V$2:$V$1001,"&gt;=" &amp; Performance!B16,'Test Set'!$U$2:$U$1001,"=1")/COUNTIF('Test Set'!$V$2:$V$1001,"&gt;=" &amp; Performance!B16)</f>
        <v>0.19465648854961831</v>
      </c>
      <c r="D16" s="12">
        <f>COUNTIFS('Test Set'!$V$2:$V$1001,"&lt;" &amp; Performance!B16,'Test Set'!$U$2:$U$1001,"=0")/COUNTIF('Test Set'!$U$2:$U$1001,"=0")</f>
        <v>0.77553191489361706</v>
      </c>
      <c r="E16" s="12">
        <f t="shared" si="0"/>
        <v>0.22446808510638294</v>
      </c>
      <c r="F16" s="12">
        <f>COUNTIFS('Test Set'!$V$2:$V$1001,"&gt;=" &amp; Performance!B16,'Test Set'!$U$2:$U$1001,"=1")/COUNTIF('Test Set'!$U$2:$U$1001,"=1")</f>
        <v>0.85</v>
      </c>
    </row>
    <row r="17" spans="2:6" x14ac:dyDescent="0.3">
      <c r="B17" s="12">
        <f t="shared" si="1"/>
        <v>0.46213186740147594</v>
      </c>
      <c r="C17" s="12">
        <f>COUNTIFS('Test Set'!$V$2:$V$1001,"&gt;=" &amp; Performance!B17,'Test Set'!$U$2:$U$1001,"=1")/COUNTIF('Test Set'!$V$2:$V$1001,"&gt;=" &amp; Performance!B17)</f>
        <v>0.30921052631578949</v>
      </c>
      <c r="D17" s="12">
        <f>COUNTIFS('Test Set'!$V$2:$V$1001,"&lt;" &amp; Performance!B17,'Test Set'!$U$2:$U$1001,"=0")/COUNTIF('Test Set'!$U$2:$U$1001,"=0")</f>
        <v>0.88829787234042556</v>
      </c>
      <c r="E17" s="12">
        <f t="shared" si="0"/>
        <v>0.11170212765957444</v>
      </c>
      <c r="F17" s="12">
        <f>COUNTIFS('Test Set'!$V$2:$V$1001,"&gt;=" &amp; Performance!B17,'Test Set'!$U$2:$U$1001,"=1")/COUNTIF('Test Set'!$U$2:$U$1001,"=1")</f>
        <v>0.78333333333333333</v>
      </c>
    </row>
    <row r="18" spans="2:6" x14ac:dyDescent="0.3">
      <c r="B18" s="12">
        <f t="shared" si="1"/>
        <v>0.51472328715842486</v>
      </c>
      <c r="C18" s="12">
        <f>COUNTIFS('Test Set'!$V$2:$V$1001,"&gt;=" &amp; Performance!B18,'Test Set'!$U$2:$U$1001,"=1")/COUNTIF('Test Set'!$V$2:$V$1001,"&gt;=" &amp; Performance!B18)</f>
        <v>0.32413793103448274</v>
      </c>
      <c r="D18" s="12">
        <f>COUNTIFS('Test Set'!$V$2:$V$1001,"&lt;" &amp; Performance!B18,'Test Set'!$U$2:$U$1001,"=0")/COUNTIF('Test Set'!$U$2:$U$1001,"=0")</f>
        <v>0.89574468085106385</v>
      </c>
      <c r="E18" s="12">
        <f t="shared" si="0"/>
        <v>0.10425531914893615</v>
      </c>
      <c r="F18" s="12">
        <f>COUNTIFS('Test Set'!$V$2:$V$1001,"&gt;=" &amp; Performance!B18,'Test Set'!$U$2:$U$1001,"=1")/COUNTIF('Test Set'!$U$2:$U$1001,"=1")</f>
        <v>0.78333333333333333</v>
      </c>
    </row>
    <row r="19" spans="2:6" x14ac:dyDescent="0.3">
      <c r="B19" s="12">
        <f t="shared" si="1"/>
        <v>0.56731470691537378</v>
      </c>
      <c r="C19" s="12">
        <f>COUNTIFS('Test Set'!$V$2:$V$1001,"&gt;=" &amp; Performance!B19,'Test Set'!$U$2:$U$1001,"=1")/COUNTIF('Test Set'!$V$2:$V$1001,"&gt;=" &amp; Performance!B19)</f>
        <v>0.3783783783783784</v>
      </c>
      <c r="D19" s="12">
        <f>COUNTIFS('Test Set'!$V$2:$V$1001,"&lt;" &amp; Performance!B19,'Test Set'!$U$2:$U$1001,"=0")/COUNTIF('Test Set'!$U$2:$U$1001,"=0")</f>
        <v>0.92659574468085104</v>
      </c>
      <c r="E19" s="12">
        <f t="shared" si="0"/>
        <v>7.3404255319148959E-2</v>
      </c>
      <c r="F19" s="12">
        <f>COUNTIFS('Test Set'!$V$2:$V$1001,"&gt;=" &amp; Performance!B19,'Test Set'!$U$2:$U$1001,"=1")/COUNTIF('Test Set'!$U$2:$U$1001,"=1")</f>
        <v>0.7</v>
      </c>
    </row>
    <row r="20" spans="2:6" x14ac:dyDescent="0.3">
      <c r="B20" s="12">
        <f t="shared" si="1"/>
        <v>0.6199061266723227</v>
      </c>
      <c r="C20" s="12">
        <f>COUNTIFS('Test Set'!$V$2:$V$1001,"&gt;=" &amp; Performance!B20,'Test Set'!$U$2:$U$1001,"=1")/COUNTIF('Test Set'!$V$2:$V$1001,"&gt;=" &amp; Performance!B20)</f>
        <v>0.5</v>
      </c>
      <c r="D20" s="12">
        <f>COUNTIFS('Test Set'!$V$2:$V$1001,"&lt;" &amp; Performance!B20,'Test Set'!$U$2:$U$1001,"=0")/COUNTIF('Test Set'!$U$2:$U$1001,"=0")</f>
        <v>0.95851063829787231</v>
      </c>
      <c r="E20" s="12">
        <f t="shared" si="0"/>
        <v>4.1489361702127692E-2</v>
      </c>
      <c r="F20" s="12">
        <f>COUNTIFS('Test Set'!$V$2:$V$1001,"&gt;=" &amp; Performance!B20,'Test Set'!$U$2:$U$1001,"=1")/COUNTIF('Test Set'!$U$2:$U$1001,"=1")</f>
        <v>0.65</v>
      </c>
    </row>
    <row r="21" spans="2:6" x14ac:dyDescent="0.3">
      <c r="B21" s="12">
        <f t="shared" si="1"/>
        <v>0.67249754642927162</v>
      </c>
      <c r="C21" s="12">
        <f>COUNTIFS('Test Set'!$V$2:$V$1001,"&gt;=" &amp; Performance!B21,'Test Set'!$U$2:$U$1001,"=1")/COUNTIF('Test Set'!$V$2:$V$1001,"&gt;=" &amp; Performance!B21)</f>
        <v>0.66666666666666663</v>
      </c>
      <c r="D21" s="12">
        <f>COUNTIFS('Test Set'!$V$2:$V$1001,"&lt;" &amp; Performance!B21,'Test Set'!$U$2:$U$1001,"=0")/COUNTIF('Test Set'!$U$2:$U$1001,"=0")</f>
        <v>0.98085106382978726</v>
      </c>
      <c r="E21" s="12">
        <f t="shared" si="0"/>
        <v>1.9148936170212738E-2</v>
      </c>
      <c r="F21" s="12">
        <f>COUNTIFS('Test Set'!$V$2:$V$1001,"&gt;=" &amp; Performance!B21,'Test Set'!$U$2:$U$1001,"=1")/COUNTIF('Test Set'!$U$2:$U$1001,"=1")</f>
        <v>0.6</v>
      </c>
    </row>
    <row r="22" spans="2:6" x14ac:dyDescent="0.3">
      <c r="B22" s="12">
        <f t="shared" si="1"/>
        <v>0.72508896618622054</v>
      </c>
      <c r="C22" s="12">
        <f>COUNTIFS('Test Set'!$V$2:$V$1001,"&gt;=" &amp; Performance!B22,'Test Set'!$U$2:$U$1001,"=1")/COUNTIF('Test Set'!$V$2:$V$1001,"&gt;=" &amp; Performance!B22)</f>
        <v>0.73809523809523814</v>
      </c>
      <c r="D22" s="12">
        <f>COUNTIFS('Test Set'!$V$2:$V$1001,"&lt;" &amp; Performance!B22,'Test Set'!$U$2:$U$1001,"=0")/COUNTIF('Test Set'!$U$2:$U$1001,"=0")</f>
        <v>0.98829787234042554</v>
      </c>
      <c r="E22" s="12">
        <f t="shared" si="0"/>
        <v>1.1702127659574457E-2</v>
      </c>
      <c r="F22" s="12">
        <f>COUNTIFS('Test Set'!$V$2:$V$1001,"&gt;=" &amp; Performance!B22,'Test Set'!$U$2:$U$1001,"=1")/COUNTIF('Test Set'!$U$2:$U$1001,"=1")</f>
        <v>0.51666666666666672</v>
      </c>
    </row>
    <row r="23" spans="2:6" x14ac:dyDescent="0.3">
      <c r="B23" s="12">
        <f t="shared" si="1"/>
        <v>0.77768038594316946</v>
      </c>
      <c r="C23" s="12">
        <f>COUNTIFS('Test Set'!$V$2:$V$1001,"&gt;=" &amp; Performance!B23,'Test Set'!$U$2:$U$1001,"=1")/COUNTIF('Test Set'!$V$2:$V$1001,"&gt;=" &amp; Performance!B23)</f>
        <v>0.81818181818181823</v>
      </c>
      <c r="D23" s="12">
        <f>COUNTIFS('Test Set'!$V$2:$V$1001,"&lt;" &amp; Performance!B23,'Test Set'!$U$2:$U$1001,"=0")/COUNTIF('Test Set'!$U$2:$U$1001,"=0")</f>
        <v>0.99361702127659579</v>
      </c>
      <c r="E23" s="12">
        <f t="shared" si="0"/>
        <v>6.382978723404209E-3</v>
      </c>
      <c r="F23" s="12">
        <f>COUNTIFS('Test Set'!$V$2:$V$1001,"&gt;=" &amp; Performance!B23,'Test Set'!$U$2:$U$1001,"=1")/COUNTIF('Test Set'!$U$2:$U$1001,"=1")</f>
        <v>0.45</v>
      </c>
    </row>
    <row r="24" spans="2:6" x14ac:dyDescent="0.3">
      <c r="B24" s="12">
        <f t="shared" si="1"/>
        <v>0.83027180570011838</v>
      </c>
      <c r="C24" s="12">
        <f>COUNTIFS('Test Set'!$V$2:$V$1001,"&gt;=" &amp; Performance!B24,'Test Set'!$U$2:$U$1001,"=1")/COUNTIF('Test Set'!$V$2:$V$1001,"&gt;=" &amp; Performance!B24)</f>
        <v>0.88888888888888884</v>
      </c>
      <c r="D24" s="12">
        <f>COUNTIFS('Test Set'!$V$2:$V$1001,"&lt;" &amp; Performance!B24,'Test Set'!$U$2:$U$1001,"=0")/COUNTIF('Test Set'!$U$2:$U$1001,"=0")</f>
        <v>0.9968085106382979</v>
      </c>
      <c r="E24" s="12">
        <f t="shared" si="0"/>
        <v>3.1914893617021045E-3</v>
      </c>
      <c r="F24" s="12">
        <f>COUNTIFS('Test Set'!$V$2:$V$1001,"&gt;=" &amp; Performance!B24,'Test Set'!$U$2:$U$1001,"=1")/COUNTIF('Test Set'!$U$2:$U$1001,"=1")</f>
        <v>0.4</v>
      </c>
    </row>
    <row r="25" spans="2:6" x14ac:dyDescent="0.3">
      <c r="B25" s="12">
        <f t="shared" si="1"/>
        <v>0.8828632254570673</v>
      </c>
      <c r="C25" s="12">
        <f>COUNTIFS('Test Set'!$V$2:$V$1001,"&gt;=" &amp; Performance!B25,'Test Set'!$U$2:$U$1001,"=1")/COUNTIF('Test Set'!$V$2:$V$1001,"&gt;=" &amp; Performance!B25)</f>
        <v>0.95454545454545459</v>
      </c>
      <c r="D25" s="12">
        <f>COUNTIFS('Test Set'!$V$2:$V$1001,"&lt;" &amp; Performance!B25,'Test Set'!$U$2:$U$1001,"=0")/COUNTIF('Test Set'!$U$2:$U$1001,"=0")</f>
        <v>0.99893617021276593</v>
      </c>
      <c r="E25" s="12">
        <f t="shared" si="0"/>
        <v>1.0638297872340718E-3</v>
      </c>
      <c r="F25" s="12">
        <f>COUNTIFS('Test Set'!$V$2:$V$1001,"&gt;=" &amp; Performance!B25,'Test Set'!$U$2:$U$1001,"=1")/COUNTIF('Test Set'!$U$2:$U$1001,"=1")</f>
        <v>0.35</v>
      </c>
    </row>
    <row r="26" spans="2:6" x14ac:dyDescent="0.3">
      <c r="B26" s="12">
        <f t="shared" si="1"/>
        <v>0.93545464521401622</v>
      </c>
      <c r="C26" s="12">
        <f>COUNTIFS('Test Set'!$V$2:$V$1001,"&gt;=" &amp; Performance!B26,'Test Set'!$U$2:$U$1001,"=1")/COUNTIF('Test Set'!$V$2:$V$1001,"&gt;=" &amp; Performance!B26)</f>
        <v>0.94444444444444442</v>
      </c>
      <c r="D26" s="12">
        <f>COUNTIFS('Test Set'!$V$2:$V$1001,"&lt;" &amp; Performance!B26,'Test Set'!$U$2:$U$1001,"=0")/COUNTIF('Test Set'!$U$2:$U$1001,"=0")</f>
        <v>0.99893617021276593</v>
      </c>
      <c r="E26" s="12">
        <f t="shared" si="0"/>
        <v>1.0638297872340718E-3</v>
      </c>
      <c r="F26" s="12">
        <f>COUNTIFS('Test Set'!$V$2:$V$1001,"&gt;=" &amp; Performance!B26,'Test Set'!$U$2:$U$1001,"=1")/COUNTIF('Test Set'!$U$2:$U$1001,"=1")</f>
        <v>0.28333333333333333</v>
      </c>
    </row>
    <row r="27" spans="2:6" x14ac:dyDescent="0.3">
      <c r="B27" s="12">
        <f t="shared" si="1"/>
        <v>0.98804606497096514</v>
      </c>
      <c r="C27" s="12">
        <f>COUNTIFS('Test Set'!$V$2:$V$1001,"&gt;=" &amp; Performance!B27,'Test Set'!$U$2:$U$1001,"=1")/COUNTIF('Test Set'!$V$2:$V$1001,"&gt;=" &amp; Performance!B27)</f>
        <v>1</v>
      </c>
      <c r="D27" s="12">
        <f>COUNTIFS('Test Set'!$V$2:$V$1001,"&lt;" &amp; Performance!B27,'Test Set'!$U$2:$U$1001,"=0")/COUNTIF('Test Set'!$U$2:$U$1001,"=0")</f>
        <v>1</v>
      </c>
      <c r="E27" s="12">
        <f t="shared" si="0"/>
        <v>0</v>
      </c>
      <c r="F27" s="12">
        <f>COUNTIFS('Test Set'!$V$2:$V$1001,"&gt;=" &amp; Performance!B27,'Test Set'!$U$2:$U$1001,"=1")/COUNTIF('Test Set'!$U$2:$U$1001,"=1")</f>
        <v>0.18333333333333332</v>
      </c>
    </row>
    <row r="28" spans="2:6" x14ac:dyDescent="0.3">
      <c r="B28" s="12">
        <f t="shared" si="1"/>
        <v>1.0406374847279141</v>
      </c>
      <c r="C28" s="12">
        <f>COUNTIFS('Test Set'!$V$2:$V$1001,"&gt;=" &amp; Performance!B28,'Test Set'!$U$2:$U$1001,"=1")/COUNTIF('Test Set'!$V$2:$V$1001,"&gt;=" &amp; Performance!B28)</f>
        <v>1</v>
      </c>
      <c r="D28" s="12">
        <f>COUNTIFS('Test Set'!$V$2:$V$1001,"&lt;" &amp; Performance!B28,'Test Set'!$U$2:$U$1001,"=0")/COUNTIF('Test Set'!$U$2:$U$1001,"=0")</f>
        <v>1</v>
      </c>
      <c r="E28" s="12">
        <f t="shared" si="0"/>
        <v>0</v>
      </c>
      <c r="F28" s="12">
        <f>COUNTIFS('Test Set'!$V$2:$V$1001,"&gt;=" &amp; Performance!B28,'Test Set'!$U$2:$U$1001,"=1")/COUNTIF('Test Set'!$U$2:$U$1001,"=1")</f>
        <v>0.16666666666666666</v>
      </c>
    </row>
    <row r="29" spans="2:6" x14ac:dyDescent="0.3">
      <c r="B29" s="12">
        <f t="shared" si="1"/>
        <v>1.0932289044848631</v>
      </c>
      <c r="C29" s="12">
        <f>COUNTIFS('Test Set'!$V$2:$V$1001,"&gt;=" &amp; Performance!B29,'Test Set'!$U$2:$U$1001,"=1")/COUNTIF('Test Set'!$V$2:$V$1001,"&gt;=" &amp; Performance!B29)</f>
        <v>1</v>
      </c>
      <c r="D29" s="12">
        <f>COUNTIFS('Test Set'!$V$2:$V$1001,"&lt;" &amp; Performance!B29,'Test Set'!$U$2:$U$1001,"=0")/COUNTIF('Test Set'!$U$2:$U$1001,"=0")</f>
        <v>1</v>
      </c>
      <c r="E29" s="12">
        <f t="shared" si="0"/>
        <v>0</v>
      </c>
      <c r="F29" s="12">
        <f>COUNTIFS('Test Set'!$V$2:$V$1001,"&gt;=" &amp; Performance!B29,'Test Set'!$U$2:$U$1001,"=1")/COUNTIF('Test Set'!$U$2:$U$1001,"=1")</f>
        <v>0.13333333333333333</v>
      </c>
    </row>
    <row r="30" spans="2:6" x14ac:dyDescent="0.3">
      <c r="B30" s="12">
        <f t="shared" si="1"/>
        <v>1.1458203242418121</v>
      </c>
      <c r="C30" s="12">
        <f>COUNTIFS('Test Set'!$V$2:$V$1001,"&gt;=" &amp; Performance!B30,'Test Set'!$U$2:$U$1001,"=1")/COUNTIF('Test Set'!$V$2:$V$1001,"&gt;=" &amp; Performance!B30)</f>
        <v>1</v>
      </c>
      <c r="D30" s="12">
        <f>COUNTIFS('Test Set'!$V$2:$V$1001,"&lt;" &amp; Performance!B30,'Test Set'!$U$2:$U$1001,"=0")/COUNTIF('Test Set'!$U$2:$U$1001,"=0")</f>
        <v>1</v>
      </c>
      <c r="E30" s="12">
        <f t="shared" si="0"/>
        <v>0</v>
      </c>
      <c r="F30" s="12">
        <f>COUNTIFS('Test Set'!$V$2:$V$1001,"&gt;=" &amp; Performance!B30,'Test Set'!$U$2:$U$1001,"=1")/COUNTIF('Test Set'!$U$2:$U$1001,"=1")</f>
        <v>0.05</v>
      </c>
    </row>
    <row r="31" spans="2:6" x14ac:dyDescent="0.3">
      <c r="B31" s="12">
        <f t="shared" si="1"/>
        <v>1.1984117439987612</v>
      </c>
      <c r="C31" s="12">
        <f>COUNTIFS('Test Set'!$V$2:$V$1001,"&gt;=" &amp; Performance!B31,'Test Set'!$U$2:$U$1001,"=1")/COUNTIF('Test Set'!$V$2:$V$1001,"&gt;=" &amp; Performance!B31)</f>
        <v>1</v>
      </c>
      <c r="D31" s="12">
        <f>COUNTIFS('Test Set'!$V$2:$V$1001,"&lt;" &amp; Performance!B31,'Test Set'!$U$2:$U$1001,"=0")/COUNTIF('Test Set'!$U$2:$U$1001,"=0")</f>
        <v>1</v>
      </c>
      <c r="E31" s="12">
        <f t="shared" si="0"/>
        <v>0</v>
      </c>
      <c r="F31" s="12">
        <f>COUNTIFS('Test Set'!$V$2:$V$1001,"&gt;=" &amp; Performance!B31,'Test Set'!$U$2:$U$1001,"=1")/COUNTIF('Test Set'!$U$2:$U$1001,"=1")</f>
        <v>3.3333333333333333E-2</v>
      </c>
    </row>
    <row r="32" spans="2:6" x14ac:dyDescent="0.3">
      <c r="B32" s="12">
        <f t="shared" si="1"/>
        <v>1.2510031637557102</v>
      </c>
      <c r="C32" s="12">
        <f>COUNTIFS('Test Set'!$V$2:$V$1001,"&gt;=" &amp; Performance!B32,'Test Set'!$U$2:$U$1001,"=1")/COUNTIF('Test Set'!$V$2:$V$1001,"&gt;=" &amp; Performance!B32)</f>
        <v>1</v>
      </c>
      <c r="D32" s="12">
        <f>COUNTIFS('Test Set'!$V$2:$V$1001,"&lt;" &amp; Performance!B32,'Test Set'!$U$2:$U$1001,"=0")/COUNTIF('Test Set'!$U$2:$U$1001,"=0")</f>
        <v>1</v>
      </c>
      <c r="E32" s="12">
        <f t="shared" si="0"/>
        <v>0</v>
      </c>
      <c r="F32" s="12">
        <f>COUNTIFS('Test Set'!$V$2:$V$1001,"&gt;=" &amp; Performance!B32,'Test Set'!$U$2:$U$1001,"=1")/COUNTIF('Test Set'!$U$2:$U$1001,"=1")</f>
        <v>1.6666666666666666E-2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topLeftCell="G1" workbookViewId="0">
      <selection activeCell="AB12" sqref="AB12"/>
    </sheetView>
  </sheetViews>
  <sheetFormatPr defaultRowHeight="15.6" x14ac:dyDescent="0.3"/>
  <cols>
    <col min="24" max="24" width="27.296875" bestFit="1" customWidth="1"/>
    <col min="25" max="25" width="9" bestFit="1" customWidth="1"/>
    <col min="26" max="26" width="11.8984375" customWidth="1"/>
  </cols>
  <sheetData>
    <row r="1" spans="1:25" x14ac:dyDescent="0.3">
      <c r="B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</v>
      </c>
      <c r="H1" t="s">
        <v>16</v>
      </c>
      <c r="I1" t="s">
        <v>3</v>
      </c>
      <c r="J1" t="s">
        <v>4</v>
      </c>
      <c r="K1" t="s">
        <v>18</v>
      </c>
      <c r="L1" t="s">
        <v>5</v>
      </c>
      <c r="M1" t="s">
        <v>19</v>
      </c>
      <c r="N1" t="s">
        <v>20</v>
      </c>
      <c r="O1" t="s">
        <v>22</v>
      </c>
      <c r="P1" t="s">
        <v>7</v>
      </c>
      <c r="Q1" t="s">
        <v>6</v>
      </c>
      <c r="R1" t="s">
        <v>21</v>
      </c>
      <c r="S1" t="s">
        <v>17</v>
      </c>
      <c r="T1" t="s">
        <v>8</v>
      </c>
      <c r="U1" t="s">
        <v>28</v>
      </c>
      <c r="W1" t="s">
        <v>34</v>
      </c>
      <c r="X1" s="12">
        <f>SUM(Y5:Y1004)</f>
        <v>117.31455982718086</v>
      </c>
    </row>
    <row r="2" spans="1:25" x14ac:dyDescent="0.3">
      <c r="A2" t="s">
        <v>29</v>
      </c>
      <c r="B2">
        <v>-0.50226609350471563</v>
      </c>
      <c r="C2">
        <v>-0.16537595033589156</v>
      </c>
      <c r="D2">
        <v>7.4292569624456782E-3</v>
      </c>
      <c r="E2">
        <v>0.29583481334975648</v>
      </c>
      <c r="F2">
        <v>2.7943355678486448</v>
      </c>
      <c r="G2">
        <v>-2.7526132014631011</v>
      </c>
      <c r="H2">
        <v>-1.8918426488940527</v>
      </c>
      <c r="I2">
        <v>4.7463895307752431</v>
      </c>
      <c r="J2">
        <v>2.5275667461342297</v>
      </c>
      <c r="K2">
        <v>2.2599578181677615</v>
      </c>
      <c r="L2">
        <v>1.6525516834083112</v>
      </c>
      <c r="M2">
        <v>1.9112638758923421</v>
      </c>
      <c r="N2">
        <v>1.4323859620612407</v>
      </c>
      <c r="O2">
        <v>1.4471027657171283</v>
      </c>
      <c r="P2">
        <v>-1.3891923178475514</v>
      </c>
      <c r="Q2">
        <v>1.7887497335949758</v>
      </c>
      <c r="R2">
        <v>1.2809039956195978</v>
      </c>
      <c r="S2">
        <v>-1.4273657690477854</v>
      </c>
      <c r="T2">
        <v>2.0639103371677461</v>
      </c>
      <c r="U2">
        <v>-0.47958113916049988</v>
      </c>
    </row>
    <row r="4" spans="1:25" x14ac:dyDescent="0.3">
      <c r="B4" t="s">
        <v>24</v>
      </c>
      <c r="C4" t="s">
        <v>25</v>
      </c>
      <c r="D4" t="s">
        <v>26</v>
      </c>
      <c r="E4" t="s">
        <v>27</v>
      </c>
      <c r="F4" t="s">
        <v>1</v>
      </c>
      <c r="G4" t="s">
        <v>2</v>
      </c>
      <c r="H4" t="s">
        <v>16</v>
      </c>
      <c r="I4" t="s">
        <v>3</v>
      </c>
      <c r="J4" t="s">
        <v>4</v>
      </c>
      <c r="K4" t="s">
        <v>18</v>
      </c>
      <c r="L4" t="s">
        <v>5</v>
      </c>
      <c r="M4" t="s">
        <v>19</v>
      </c>
      <c r="N4" t="s">
        <v>20</v>
      </c>
      <c r="O4" t="s">
        <v>22</v>
      </c>
      <c r="P4" t="s">
        <v>7</v>
      </c>
      <c r="Q4" t="s">
        <v>6</v>
      </c>
      <c r="R4" t="s">
        <v>21</v>
      </c>
      <c r="S4" t="s">
        <v>17</v>
      </c>
      <c r="T4" t="s">
        <v>8</v>
      </c>
      <c r="U4" t="s">
        <v>28</v>
      </c>
      <c r="V4" t="s">
        <v>12</v>
      </c>
      <c r="W4" t="s">
        <v>30</v>
      </c>
      <c r="X4" t="s">
        <v>53</v>
      </c>
      <c r="Y4" t="s">
        <v>31</v>
      </c>
    </row>
    <row r="5" spans="1:25" x14ac:dyDescent="0.3"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s="9">
        <f>SUMPRODUCT($B5:$U5,$B$2:$U$2)</f>
        <v>4.6358898946674163</v>
      </c>
      <c r="X5" s="12">
        <f>EXP(W5)/(1+EXP(W5))</f>
        <v>0.99039566432289294</v>
      </c>
      <c r="Y5" s="12">
        <f>(V5-X5)^2</f>
        <v>9.2243263798551462E-5</v>
      </c>
    </row>
    <row r="6" spans="1:25" x14ac:dyDescent="0.3"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s="9">
        <f t="shared" ref="W6:W69" si="0">SUMPRODUCT($B6:$U6,$B$2:$U$2)</f>
        <v>4.3474843382801049</v>
      </c>
      <c r="X6" s="12">
        <f t="shared" ref="X6:X69" si="1">EXP(W6)/(1+EXP(W6))</f>
        <v>0.98722596473378155</v>
      </c>
      <c r="Y6" s="12">
        <f t="shared" ref="Y6:Y69" si="2">(V6-X6)^2</f>
        <v>1.6317597698259275E-4</v>
      </c>
    </row>
    <row r="7" spans="1:25" x14ac:dyDescent="0.3"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s="9">
        <f t="shared" si="0"/>
        <v>3.2523035542071157</v>
      </c>
      <c r="X7" s="12">
        <f t="shared" si="1"/>
        <v>0.96275579946663847</v>
      </c>
      <c r="Y7" s="12">
        <f t="shared" si="2"/>
        <v>1.3871304733692471E-3</v>
      </c>
    </row>
    <row r="8" spans="1:25" x14ac:dyDescent="0.3"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s="9">
        <f t="shared" si="0"/>
        <v>1.439111993694288</v>
      </c>
      <c r="X8" s="12">
        <f t="shared" si="1"/>
        <v>0.8083171009082053</v>
      </c>
      <c r="Y8" s="12">
        <f t="shared" si="2"/>
        <v>3.6742333804235153E-2</v>
      </c>
    </row>
    <row r="9" spans="1:25" x14ac:dyDescent="0.3"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 s="9">
        <f t="shared" si="0"/>
        <v>3.191739537640724</v>
      </c>
      <c r="X9" s="12">
        <f t="shared" si="1"/>
        <v>0.96052223531546077</v>
      </c>
      <c r="Y9" s="12">
        <f t="shared" si="2"/>
        <v>1.5584939044878527E-3</v>
      </c>
    </row>
    <row r="10" spans="1:25" x14ac:dyDescent="0.3"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s="9">
        <f t="shared" si="0"/>
        <v>3.3371416793174125</v>
      </c>
      <c r="X10" s="12">
        <f t="shared" si="1"/>
        <v>0.96568124073861361</v>
      </c>
      <c r="Y10" s="12">
        <f t="shared" si="2"/>
        <v>1.1777772372409941E-3</v>
      </c>
    </row>
    <row r="11" spans="1:25" x14ac:dyDescent="0.3"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s="9">
        <f t="shared" si="0"/>
        <v>3.5469250997436013</v>
      </c>
      <c r="X11" s="12">
        <f t="shared" si="1"/>
        <v>0.97199384323206106</v>
      </c>
      <c r="Y11" s="12">
        <f t="shared" si="2"/>
        <v>7.84344816910372E-4</v>
      </c>
    </row>
    <row r="12" spans="1:25" x14ac:dyDescent="0.3"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 s="9">
        <f t="shared" si="0"/>
        <v>1.4263825046338003</v>
      </c>
      <c r="X12" s="12">
        <f t="shared" si="1"/>
        <v>0.80633704224045621</v>
      </c>
      <c r="Y12" s="12">
        <f t="shared" si="2"/>
        <v>3.7505341208174843E-2</v>
      </c>
    </row>
    <row r="13" spans="1:25" x14ac:dyDescent="0.3"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s="9">
        <f t="shared" si="0"/>
        <v>1.2737360433583964</v>
      </c>
      <c r="X13" s="12">
        <f t="shared" si="1"/>
        <v>0.78138162608443806</v>
      </c>
      <c r="Y13" s="12">
        <f t="shared" si="2"/>
        <v>4.7793993413484455E-2</v>
      </c>
    </row>
    <row r="14" spans="1:25" x14ac:dyDescent="0.3"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 s="9">
        <f t="shared" si="0"/>
        <v>3.9539492507680296</v>
      </c>
      <c r="X14" s="12">
        <f t="shared" si="1"/>
        <v>0.98118209494142661</v>
      </c>
      <c r="Y14" s="12">
        <f t="shared" si="2"/>
        <v>3.5411355079348203E-4</v>
      </c>
    </row>
    <row r="15" spans="1:25" x14ac:dyDescent="0.3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 s="9">
        <f t="shared" si="0"/>
        <v>0.64337616308565204</v>
      </c>
      <c r="X15" s="12">
        <f t="shared" si="1"/>
        <v>0.65551624762501015</v>
      </c>
      <c r="Y15" s="12">
        <f t="shared" si="2"/>
        <v>0.11866905565035332</v>
      </c>
    </row>
    <row r="16" spans="1:25" x14ac:dyDescent="0.3"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 s="9">
        <f t="shared" si="0"/>
        <v>-0.45741059837458847</v>
      </c>
      <c r="X16" s="12">
        <f t="shared" si="1"/>
        <v>0.38760028137215757</v>
      </c>
      <c r="Y16" s="12">
        <f t="shared" si="2"/>
        <v>0.37503341537546064</v>
      </c>
    </row>
    <row r="17" spans="2:25" x14ac:dyDescent="0.3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 s="9">
        <f t="shared" si="0"/>
        <v>3.8792286623977561</v>
      </c>
      <c r="X17" s="12">
        <f t="shared" si="1"/>
        <v>0.97975170653859012</v>
      </c>
      <c r="Y17" s="12">
        <f t="shared" si="2"/>
        <v>4.0999338809937424E-4</v>
      </c>
    </row>
    <row r="18" spans="2:25" x14ac:dyDescent="0.3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 s="9">
        <f t="shared" si="0"/>
        <v>6.3513929385594761</v>
      </c>
      <c r="X18" s="12">
        <f t="shared" si="1"/>
        <v>0.99825872162062546</v>
      </c>
      <c r="Y18" s="12">
        <f t="shared" si="2"/>
        <v>3.0320503944772404E-6</v>
      </c>
    </row>
    <row r="19" spans="2:25" x14ac:dyDescent="0.3"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 s="9">
        <f t="shared" si="0"/>
        <v>8.0658573873844848</v>
      </c>
      <c r="X19" s="12">
        <f t="shared" si="1"/>
        <v>0.99968601690773007</v>
      </c>
      <c r="Y19" s="12">
        <f t="shared" si="2"/>
        <v>9.8585382231388373E-8</v>
      </c>
    </row>
    <row r="20" spans="2:25" x14ac:dyDescent="0.3"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 s="9">
        <f t="shared" si="0"/>
        <v>5.0528755506920717</v>
      </c>
      <c r="X20" s="12">
        <f t="shared" si="1"/>
        <v>0.99364965505085867</v>
      </c>
      <c r="Y20" s="12">
        <f t="shared" si="2"/>
        <v>4.0326880973084786E-5</v>
      </c>
    </row>
    <row r="21" spans="2:25" x14ac:dyDescent="0.3"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 s="9">
        <f t="shared" si="0"/>
        <v>0.46525553305191275</v>
      </c>
      <c r="X21" s="12">
        <f t="shared" si="1"/>
        <v>0.6142601917233953</v>
      </c>
      <c r="Y21" s="12">
        <f t="shared" si="2"/>
        <v>0.14879519968927174</v>
      </c>
    </row>
    <row r="22" spans="2:25" x14ac:dyDescent="0.3"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 s="9">
        <f t="shared" si="0"/>
        <v>2.7208388090755244</v>
      </c>
      <c r="X22" s="12">
        <f t="shared" si="1"/>
        <v>0.93824515319868018</v>
      </c>
      <c r="Y22" s="12">
        <f t="shared" si="2"/>
        <v>3.8136611034544805E-3</v>
      </c>
    </row>
    <row r="23" spans="2:25" x14ac:dyDescent="0.3"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 s="9">
        <f t="shared" si="0"/>
        <v>0.76109034640166917</v>
      </c>
      <c r="X23" s="12">
        <f t="shared" si="1"/>
        <v>0.68159041296990097</v>
      </c>
      <c r="Y23" s="12">
        <f t="shared" si="2"/>
        <v>0.10138466511267821</v>
      </c>
    </row>
    <row r="24" spans="2:25" x14ac:dyDescent="0.3"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 s="9">
        <f t="shared" si="0"/>
        <v>5.7844213507485502</v>
      </c>
      <c r="X24" s="12">
        <f t="shared" si="1"/>
        <v>0.99693433792527453</v>
      </c>
      <c r="Y24" s="12">
        <f t="shared" si="2"/>
        <v>9.3982839564100894E-6</v>
      </c>
    </row>
    <row r="25" spans="2:25" x14ac:dyDescent="0.3"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s="9">
        <f t="shared" si="0"/>
        <v>-2.5778550682095118</v>
      </c>
      <c r="X25" s="12">
        <f t="shared" si="1"/>
        <v>7.0577300619917405E-2</v>
      </c>
      <c r="Y25" s="12">
        <f t="shared" si="2"/>
        <v>0.86382655412295939</v>
      </c>
    </row>
    <row r="26" spans="2:25" x14ac:dyDescent="0.3"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 s="9">
        <f t="shared" si="0"/>
        <v>1.2791002603258292</v>
      </c>
      <c r="X26" s="12">
        <f t="shared" si="1"/>
        <v>0.7822965819037262</v>
      </c>
      <c r="Y26" s="12">
        <f t="shared" si="2"/>
        <v>4.7394778250800997E-2</v>
      </c>
    </row>
    <row r="27" spans="2:25" x14ac:dyDescent="0.3"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 s="9">
        <f t="shared" si="0"/>
        <v>-4.7867626088070434</v>
      </c>
      <c r="X27" s="12">
        <f t="shared" si="1"/>
        <v>8.2704410528865197E-3</v>
      </c>
      <c r="Y27" s="12">
        <f t="shared" si="2"/>
        <v>0.98352751808943617</v>
      </c>
    </row>
    <row r="28" spans="2:25" x14ac:dyDescent="0.3"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s="9">
        <f t="shared" si="0"/>
        <v>-0.63752783253394574</v>
      </c>
      <c r="X28" s="12">
        <f t="shared" si="1"/>
        <v>0.34580558982224191</v>
      </c>
      <c r="Y28" s="12">
        <f t="shared" si="2"/>
        <v>0.42797032630782489</v>
      </c>
    </row>
    <row r="29" spans="2:25" x14ac:dyDescent="0.3"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 s="9">
        <f t="shared" si="0"/>
        <v>10.563118070654102</v>
      </c>
      <c r="X29" s="12">
        <f t="shared" si="1"/>
        <v>0.99997414855146571</v>
      </c>
      <c r="Y29" s="12">
        <f t="shared" si="2"/>
        <v>6.6829739132086094E-10</v>
      </c>
    </row>
    <row r="30" spans="2:25" x14ac:dyDescent="0.3"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 s="9">
        <f t="shared" si="0"/>
        <v>8.7211354099641163</v>
      </c>
      <c r="X30" s="12">
        <f t="shared" si="1"/>
        <v>0.99983692469966134</v>
      </c>
      <c r="Y30" s="12">
        <f t="shared" si="2"/>
        <v>2.659355358054265E-8</v>
      </c>
    </row>
    <row r="31" spans="2:25" x14ac:dyDescent="0.3"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 s="9">
        <f t="shared" si="0"/>
        <v>-2.109237038377449</v>
      </c>
      <c r="X31" s="12">
        <f t="shared" si="1"/>
        <v>0.10820226638524941</v>
      </c>
      <c r="Y31" s="12">
        <f t="shared" si="2"/>
        <v>0.79530319768040558</v>
      </c>
    </row>
    <row r="32" spans="2:25" x14ac:dyDescent="0.3"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 s="9">
        <f t="shared" si="0"/>
        <v>5.5965909267544784</v>
      </c>
      <c r="X32" s="12">
        <f t="shared" si="1"/>
        <v>0.99630322533397564</v>
      </c>
      <c r="Y32" s="12">
        <f t="shared" si="2"/>
        <v>1.3666142931359522E-5</v>
      </c>
    </row>
    <row r="33" spans="2:25" x14ac:dyDescent="0.3"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 s="9">
        <f t="shared" si="0"/>
        <v>5.3412811070793822</v>
      </c>
      <c r="X33" s="12">
        <f t="shared" si="1"/>
        <v>0.99523310153924738</v>
      </c>
      <c r="Y33" s="12">
        <f t="shared" si="2"/>
        <v>2.2723320935125717E-5</v>
      </c>
    </row>
    <row r="34" spans="2:25" x14ac:dyDescent="0.3"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 s="9">
        <f t="shared" si="0"/>
        <v>-0.34912227614663494</v>
      </c>
      <c r="X34" s="12">
        <f t="shared" si="1"/>
        <v>0.41359528300010162</v>
      </c>
      <c r="Y34" s="12">
        <f t="shared" si="2"/>
        <v>0.34387049211973092</v>
      </c>
    </row>
    <row r="35" spans="2:25" x14ac:dyDescent="0.3"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 s="9">
        <f t="shared" si="0"/>
        <v>4.233963025296986</v>
      </c>
      <c r="X35" s="12">
        <f t="shared" si="1"/>
        <v>0.98571226515067645</v>
      </c>
      <c r="Y35" s="12">
        <f t="shared" si="2"/>
        <v>2.0413936712457471E-4</v>
      </c>
    </row>
    <row r="36" spans="2:25" x14ac:dyDescent="0.3"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 s="9">
        <f t="shared" si="0"/>
        <v>5.8296532166898487</v>
      </c>
      <c r="X36" s="12">
        <f t="shared" si="1"/>
        <v>0.99706951693817247</v>
      </c>
      <c r="Y36" s="12">
        <f t="shared" si="2"/>
        <v>8.5877309756580372E-6</v>
      </c>
    </row>
    <row r="37" spans="2:25" x14ac:dyDescent="0.3"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 s="9">
        <f t="shared" si="0"/>
        <v>0.81433175789220602</v>
      </c>
      <c r="X37" s="12">
        <f t="shared" si="1"/>
        <v>0.69303180669476505</v>
      </c>
      <c r="Y37" s="12">
        <f t="shared" si="2"/>
        <v>9.4229471701080092E-2</v>
      </c>
    </row>
    <row r="38" spans="2:25" x14ac:dyDescent="0.3"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 s="9">
        <f t="shared" si="0"/>
        <v>0.45279824230921734</v>
      </c>
      <c r="X38" s="12">
        <f t="shared" si="1"/>
        <v>0.61130433478410429</v>
      </c>
      <c r="Y38" s="12">
        <f t="shared" si="2"/>
        <v>0.15108432015762768</v>
      </c>
    </row>
    <row r="39" spans="2:25" x14ac:dyDescent="0.3"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 s="9">
        <f t="shared" si="0"/>
        <v>2.378884485190091</v>
      </c>
      <c r="X39" s="12">
        <f t="shared" si="1"/>
        <v>0.9152029031014034</v>
      </c>
      <c r="Y39" s="12">
        <f t="shared" si="2"/>
        <v>7.1905476424299819E-3</v>
      </c>
    </row>
    <row r="40" spans="2:25" x14ac:dyDescent="0.3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 s="9">
        <f t="shared" si="0"/>
        <v>-0.97441797570276978</v>
      </c>
      <c r="X40" s="12">
        <f t="shared" si="1"/>
        <v>0.27400078231586483</v>
      </c>
      <c r="Y40" s="12">
        <f t="shared" si="2"/>
        <v>0.52707486407797632</v>
      </c>
    </row>
    <row r="41" spans="2:25" x14ac:dyDescent="0.3"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 s="9">
        <f t="shared" si="0"/>
        <v>8.6302174600888648</v>
      </c>
      <c r="X41" s="12">
        <f t="shared" si="1"/>
        <v>0.99982140610451731</v>
      </c>
      <c r="Y41" s="12">
        <f t="shared" si="2"/>
        <v>3.189577950368295E-8</v>
      </c>
    </row>
    <row r="42" spans="2:25" x14ac:dyDescent="0.3"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 s="9">
        <f t="shared" si="0"/>
        <v>-0.68601241931545909</v>
      </c>
      <c r="X42" s="12">
        <f t="shared" si="1"/>
        <v>0.33492071669854434</v>
      </c>
      <c r="Y42" s="12">
        <f t="shared" si="2"/>
        <v>0.44233045307677782</v>
      </c>
    </row>
    <row r="43" spans="2:25" x14ac:dyDescent="0.3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 s="9">
        <f t="shared" si="0"/>
        <v>0.30648601991682795</v>
      </c>
      <c r="X43" s="12">
        <f t="shared" si="1"/>
        <v>0.57602730754085851</v>
      </c>
      <c r="Y43" s="12">
        <f t="shared" si="2"/>
        <v>0.17975284395105376</v>
      </c>
    </row>
    <row r="44" spans="2:25" x14ac:dyDescent="0.3"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 s="9">
        <f t="shared" si="0"/>
        <v>3.09677888637647</v>
      </c>
      <c r="X44" s="12">
        <f t="shared" si="1"/>
        <v>0.95675968156525348</v>
      </c>
      <c r="Y44" s="12">
        <f t="shared" si="2"/>
        <v>1.8697251383382794E-3</v>
      </c>
    </row>
    <row r="45" spans="2:25" x14ac:dyDescent="0.3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 s="9">
        <f t="shared" si="0"/>
        <v>0.59489157630413891</v>
      </c>
      <c r="X45" s="12">
        <f t="shared" si="1"/>
        <v>0.64448671166903582</v>
      </c>
      <c r="Y45" s="12">
        <f t="shared" si="2"/>
        <v>0.12638969817989529</v>
      </c>
    </row>
    <row r="46" spans="2:25" x14ac:dyDescent="0.3"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 s="9">
        <f t="shared" si="0"/>
        <v>0.7463735427457816</v>
      </c>
      <c r="X46" s="12">
        <f t="shared" si="1"/>
        <v>0.67838799937716765</v>
      </c>
      <c r="Y46" s="12">
        <f t="shared" si="2"/>
        <v>0.10343427894462072</v>
      </c>
    </row>
    <row r="47" spans="2:25" x14ac:dyDescent="0.3"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s="9">
        <f t="shared" si="0"/>
        <v>-1.7764880451944203</v>
      </c>
      <c r="X47" s="12">
        <f t="shared" si="1"/>
        <v>0.14473733130444982</v>
      </c>
      <c r="Y47" s="12">
        <f t="shared" si="2"/>
        <v>0.73147423246423449</v>
      </c>
    </row>
    <row r="48" spans="2:25" x14ac:dyDescent="0.3"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 s="9">
        <f t="shared" si="0"/>
        <v>4.3972672546286082</v>
      </c>
      <c r="X48" s="12">
        <f t="shared" si="1"/>
        <v>0.98783877938475162</v>
      </c>
      <c r="Y48" s="12">
        <f t="shared" si="2"/>
        <v>1.4789528685274221E-4</v>
      </c>
    </row>
    <row r="49" spans="2:25" x14ac:dyDescent="0.3"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 s="9">
        <f t="shared" si="0"/>
        <v>1.746013087125996</v>
      </c>
      <c r="X49" s="12">
        <f t="shared" si="1"/>
        <v>0.85144922978858917</v>
      </c>
      <c r="Y49" s="12">
        <f t="shared" si="2"/>
        <v>2.2067331330403384E-2</v>
      </c>
    </row>
    <row r="50" spans="2:25" x14ac:dyDescent="0.3"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 s="9">
        <f t="shared" si="0"/>
        <v>-0.63752783253394574</v>
      </c>
      <c r="X50" s="12">
        <f t="shared" si="1"/>
        <v>0.34580558982224191</v>
      </c>
      <c r="Y50" s="12">
        <f t="shared" si="2"/>
        <v>0.42797032630782489</v>
      </c>
    </row>
    <row r="51" spans="2:25" x14ac:dyDescent="0.3"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 s="9">
        <f t="shared" si="0"/>
        <v>6.656670142253601</v>
      </c>
      <c r="X51" s="12">
        <f t="shared" si="1"/>
        <v>0.99871623066607074</v>
      </c>
      <c r="Y51" s="12">
        <f t="shared" si="2"/>
        <v>1.6480637027371844E-6</v>
      </c>
    </row>
    <row r="52" spans="2:25" x14ac:dyDescent="0.3"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 s="9">
        <f t="shared" si="0"/>
        <v>4.1014324412788516</v>
      </c>
      <c r="X52" s="12">
        <f t="shared" si="1"/>
        <v>0.98372045639031613</v>
      </c>
      <c r="Y52" s="12">
        <f t="shared" si="2"/>
        <v>2.6502354013959882E-4</v>
      </c>
    </row>
    <row r="53" spans="2:25" x14ac:dyDescent="0.3"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s="9">
        <f t="shared" si="0"/>
        <v>2.3839486659067002</v>
      </c>
      <c r="X53" s="12">
        <f t="shared" si="1"/>
        <v>0.9155950912142089</v>
      </c>
      <c r="Y53" s="12">
        <f t="shared" si="2"/>
        <v>7.1241886271377159E-3</v>
      </c>
    </row>
    <row r="54" spans="2:25" x14ac:dyDescent="0.3"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 s="9">
        <f t="shared" si="0"/>
        <v>9.2011309763806306</v>
      </c>
      <c r="X54" s="12">
        <f t="shared" si="1"/>
        <v>0.99989908499161084</v>
      </c>
      <c r="Y54" s="12">
        <f t="shared" si="2"/>
        <v>1.018383891818372E-8</v>
      </c>
    </row>
    <row r="55" spans="2:25" x14ac:dyDescent="0.3"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 s="9">
        <f t="shared" si="0"/>
        <v>5.3412811070793822</v>
      </c>
      <c r="X55" s="12">
        <f t="shared" si="1"/>
        <v>0.99523310153924738</v>
      </c>
      <c r="Y55" s="12">
        <f t="shared" si="2"/>
        <v>2.2723320935125717E-5</v>
      </c>
    </row>
    <row r="56" spans="2:25" x14ac:dyDescent="0.3"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s="9">
        <f t="shared" si="0"/>
        <v>-0.97441797570276978</v>
      </c>
      <c r="X56" s="12">
        <f t="shared" si="1"/>
        <v>0.27400078231586483</v>
      </c>
      <c r="Y56" s="12">
        <f t="shared" si="2"/>
        <v>0.52707486407797632</v>
      </c>
    </row>
    <row r="57" spans="2:25" x14ac:dyDescent="0.3"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 s="9">
        <f t="shared" si="0"/>
        <v>4.2742376485771896</v>
      </c>
      <c r="X57" s="12">
        <f t="shared" si="1"/>
        <v>0.98626852007472243</v>
      </c>
      <c r="Y57" s="12">
        <f t="shared" si="2"/>
        <v>1.8855354093830085E-4</v>
      </c>
    </row>
    <row r="58" spans="2:25" x14ac:dyDescent="0.3"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 s="9">
        <f t="shared" si="0"/>
        <v>1.4263825046338003</v>
      </c>
      <c r="X58" s="12">
        <f t="shared" si="1"/>
        <v>0.80633704224045621</v>
      </c>
      <c r="Y58" s="12">
        <f t="shared" si="2"/>
        <v>3.7505341208174843E-2</v>
      </c>
    </row>
    <row r="59" spans="2:25" x14ac:dyDescent="0.3"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 s="9">
        <f t="shared" si="0"/>
        <v>4.0734358281744747</v>
      </c>
      <c r="X59" s="12">
        <f t="shared" si="1"/>
        <v>0.98326597897679291</v>
      </c>
      <c r="Y59" s="12">
        <f t="shared" si="2"/>
        <v>2.800274596051369E-4</v>
      </c>
    </row>
    <row r="60" spans="2:25" x14ac:dyDescent="0.3"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 s="9">
        <f t="shared" si="0"/>
        <v>9.5961399625600645</v>
      </c>
      <c r="X60" s="12">
        <f t="shared" si="1"/>
        <v>0.99993201394524323</v>
      </c>
      <c r="Y60" s="12">
        <f t="shared" si="2"/>
        <v>4.6221036413911475E-9</v>
      </c>
    </row>
    <row r="61" spans="2:25" x14ac:dyDescent="0.3"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 s="9">
        <f t="shared" si="0"/>
        <v>0.46525553305191275</v>
      </c>
      <c r="X61" s="12">
        <f t="shared" si="1"/>
        <v>0.6142601917233953</v>
      </c>
      <c r="Y61" s="12">
        <f t="shared" si="2"/>
        <v>0.14879519968927174</v>
      </c>
    </row>
    <row r="62" spans="2:25" x14ac:dyDescent="0.3"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 s="9">
        <f t="shared" si="0"/>
        <v>6.0201255741336404</v>
      </c>
      <c r="X62" s="12">
        <f t="shared" si="1"/>
        <v>0.99757652299849364</v>
      </c>
      <c r="Y62" s="12">
        <f t="shared" si="2"/>
        <v>5.8732407768302469E-6</v>
      </c>
    </row>
    <row r="63" spans="2:25" x14ac:dyDescent="0.3"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s="9">
        <f t="shared" si="0"/>
        <v>-0.1837463258107434</v>
      </c>
      <c r="X63" s="12">
        <f t="shared" si="1"/>
        <v>0.45419222896432404</v>
      </c>
      <c r="Y63" s="12">
        <f t="shared" si="2"/>
        <v>0.29790612292293284</v>
      </c>
    </row>
    <row r="64" spans="2:25" x14ac:dyDescent="0.3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s="9">
        <f t="shared" si="0"/>
        <v>3.539495842781156</v>
      </c>
      <c r="X64" s="12">
        <f t="shared" si="1"/>
        <v>0.9717908946775492</v>
      </c>
      <c r="Y64" s="12">
        <f t="shared" si="2"/>
        <v>7.9575362309312208E-4</v>
      </c>
    </row>
    <row r="65" spans="2:25" x14ac:dyDescent="0.3"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 s="9">
        <f t="shared" si="0"/>
        <v>2.7072865002533981</v>
      </c>
      <c r="X65" s="12">
        <f t="shared" si="1"/>
        <v>0.93745523694937438</v>
      </c>
      <c r="Y65" s="12">
        <f t="shared" si="2"/>
        <v>3.9118473850589036E-3</v>
      </c>
    </row>
    <row r="66" spans="2:25" x14ac:dyDescent="0.3"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 s="9">
        <f t="shared" si="0"/>
        <v>4.442794822357838</v>
      </c>
      <c r="X66" s="12">
        <f t="shared" si="1"/>
        <v>0.98837374286684365</v>
      </c>
      <c r="Y66" s="12">
        <f t="shared" si="2"/>
        <v>1.3516985492626886E-4</v>
      </c>
    </row>
    <row r="67" spans="2:25" x14ac:dyDescent="0.3"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s="9">
        <f t="shared" si="0"/>
        <v>4.0603771114597844</v>
      </c>
      <c r="X67" s="12">
        <f t="shared" si="1"/>
        <v>0.9830497494200815</v>
      </c>
      <c r="Y67" s="12">
        <f t="shared" si="2"/>
        <v>2.873109947220275E-4</v>
      </c>
    </row>
    <row r="68" spans="2:25" x14ac:dyDescent="0.3"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 s="9">
        <f t="shared" si="0"/>
        <v>4.442794822357838</v>
      </c>
      <c r="X68" s="12">
        <f t="shared" si="1"/>
        <v>0.98837374286684365</v>
      </c>
      <c r="Y68" s="12">
        <f t="shared" si="2"/>
        <v>1.3516985492626886E-4</v>
      </c>
    </row>
    <row r="69" spans="2:25" x14ac:dyDescent="0.3"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 s="9">
        <f t="shared" si="0"/>
        <v>-0.68601241931545909</v>
      </c>
      <c r="X69" s="12">
        <f t="shared" si="1"/>
        <v>0.33492071669854434</v>
      </c>
      <c r="Y69" s="12">
        <f t="shared" si="2"/>
        <v>0.44233045307677782</v>
      </c>
    </row>
    <row r="70" spans="2:25" x14ac:dyDescent="0.3"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 s="9">
        <f t="shared" ref="W70:W133" si="3">SUMPRODUCT($B70:$U70,$B$2:$U$2)</f>
        <v>2.7552889976878281</v>
      </c>
      <c r="X70" s="12">
        <f t="shared" ref="X70:X133" si="4">EXP(W70)/(1+EXP(W70))</f>
        <v>0.94021135848169657</v>
      </c>
      <c r="Y70" s="12">
        <f t="shared" ref="Y70:Y133" si="5">(V70-X70)^2</f>
        <v>3.5746816546041969E-3</v>
      </c>
    </row>
    <row r="71" spans="2:25" x14ac:dyDescent="0.3"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 s="9">
        <f t="shared" si="3"/>
        <v>2.6588019134718848</v>
      </c>
      <c r="X71" s="12">
        <f t="shared" si="4"/>
        <v>0.93455142368106203</v>
      </c>
      <c r="Y71" s="12">
        <f t="shared" si="5"/>
        <v>4.2835161421758477E-3</v>
      </c>
    </row>
    <row r="72" spans="2:25" x14ac:dyDescent="0.3"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 s="9">
        <f t="shared" si="3"/>
        <v>0.3001517810338134</v>
      </c>
      <c r="X72" s="12">
        <f t="shared" si="4"/>
        <v>0.57447962052762691</v>
      </c>
      <c r="Y72" s="12">
        <f t="shared" si="5"/>
        <v>0.18106759334631239</v>
      </c>
    </row>
    <row r="73" spans="2:25" x14ac:dyDescent="0.3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 s="9">
        <f t="shared" si="3"/>
        <v>5.5074798771769125</v>
      </c>
      <c r="X73" s="12">
        <f t="shared" si="4"/>
        <v>0.99596007030518141</v>
      </c>
      <c r="Y73" s="12">
        <f t="shared" si="5"/>
        <v>1.6321031939077019E-5</v>
      </c>
    </row>
    <row r="74" spans="2:25" x14ac:dyDescent="0.3"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 s="9">
        <f t="shared" si="3"/>
        <v>1.8900389136002842</v>
      </c>
      <c r="X74" s="12">
        <f t="shared" si="4"/>
        <v>0.86875996740155759</v>
      </c>
      <c r="Y74" s="12">
        <f t="shared" si="5"/>
        <v>1.7223946156440226E-2</v>
      </c>
    </row>
    <row r="75" spans="2:25" x14ac:dyDescent="0.3"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 s="9">
        <f t="shared" si="3"/>
        <v>4.6622350039459048</v>
      </c>
      <c r="X75" s="12">
        <f t="shared" si="4"/>
        <v>0.99064305100955352</v>
      </c>
      <c r="Y75" s="12">
        <f t="shared" si="5"/>
        <v>8.7552494409817372E-5</v>
      </c>
    </row>
    <row r="76" spans="2:25" x14ac:dyDescent="0.3"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s="9">
        <f t="shared" si="3"/>
        <v>1.2486396362504972</v>
      </c>
      <c r="X76" s="12">
        <f t="shared" si="4"/>
        <v>0.77706428686854623</v>
      </c>
      <c r="Y76" s="12">
        <f t="shared" si="5"/>
        <v>4.9700332189429847E-2</v>
      </c>
    </row>
    <row r="77" spans="2:25" x14ac:dyDescent="0.3"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s="9">
        <f t="shared" si="3"/>
        <v>2.375349980262476</v>
      </c>
      <c r="X77" s="12">
        <f t="shared" si="4"/>
        <v>0.91492819951903459</v>
      </c>
      <c r="Y77" s="12">
        <f t="shared" si="5"/>
        <v>7.2372112370731861E-3</v>
      </c>
    </row>
    <row r="78" spans="2:25" x14ac:dyDescent="0.3"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 s="9">
        <f t="shared" si="3"/>
        <v>0.93684590018957237</v>
      </c>
      <c r="X78" s="12">
        <f t="shared" si="4"/>
        <v>0.71846210389182064</v>
      </c>
      <c r="Y78" s="12">
        <f t="shared" si="5"/>
        <v>7.9263586945020004E-2</v>
      </c>
    </row>
    <row r="79" spans="2:25" x14ac:dyDescent="0.3"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 s="9">
        <f t="shared" si="3"/>
        <v>2.8531624893077892</v>
      </c>
      <c r="X79" s="12">
        <f t="shared" si="4"/>
        <v>0.94548192584136093</v>
      </c>
      <c r="Y79" s="12">
        <f t="shared" si="5"/>
        <v>2.9722204099668697E-3</v>
      </c>
    </row>
    <row r="80" spans="2:25" x14ac:dyDescent="0.3"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 s="9">
        <f t="shared" si="3"/>
        <v>8.0350466233111426</v>
      </c>
      <c r="X80" s="12">
        <f t="shared" si="4"/>
        <v>0.99967619545497255</v>
      </c>
      <c r="Y80" s="12">
        <f t="shared" si="5"/>
        <v>1.0484938338043435E-7</v>
      </c>
    </row>
    <row r="81" spans="2:25" x14ac:dyDescent="0.3"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 s="9">
        <f t="shared" si="3"/>
        <v>1.0979804895704934</v>
      </c>
      <c r="X81" s="12">
        <f t="shared" si="4"/>
        <v>0.74988151895908439</v>
      </c>
      <c r="Y81" s="12">
        <f t="shared" si="5"/>
        <v>6.2559254558214858E-2</v>
      </c>
    </row>
    <row r="82" spans="2:25" x14ac:dyDescent="0.3"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 s="9">
        <f t="shared" si="3"/>
        <v>4.509123628869756</v>
      </c>
      <c r="X82" s="12">
        <f t="shared" si="4"/>
        <v>0.98911175578172839</v>
      </c>
      <c r="Y82" s="12">
        <f t="shared" si="5"/>
        <v>1.1855386215672525E-4</v>
      </c>
    </row>
    <row r="83" spans="2:25" x14ac:dyDescent="0.3"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s="9">
        <f t="shared" si="3"/>
        <v>4.1014324412788516</v>
      </c>
      <c r="X83" s="12">
        <f t="shared" si="4"/>
        <v>0.98372045639031613</v>
      </c>
      <c r="Y83" s="12">
        <f t="shared" si="5"/>
        <v>2.6502354013959882E-4</v>
      </c>
    </row>
    <row r="84" spans="2:25" x14ac:dyDescent="0.3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s="9">
        <f t="shared" si="3"/>
        <v>2.1784444699875944</v>
      </c>
      <c r="X84" s="12">
        <f t="shared" si="4"/>
        <v>0.89829704773935493</v>
      </c>
      <c r="Y84" s="12">
        <f t="shared" si="5"/>
        <v>1.0343490498531052E-2</v>
      </c>
    </row>
    <row r="85" spans="2:25" x14ac:dyDescent="0.3"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 s="9">
        <f t="shared" si="3"/>
        <v>0.64337616308565204</v>
      </c>
      <c r="X85" s="12">
        <f t="shared" si="4"/>
        <v>0.65551624762501015</v>
      </c>
      <c r="Y85" s="12">
        <f t="shared" si="5"/>
        <v>0.11866905565035332</v>
      </c>
    </row>
    <row r="86" spans="2:25" x14ac:dyDescent="0.3"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 s="9">
        <f t="shared" si="3"/>
        <v>1.2855398424649918</v>
      </c>
      <c r="X86" s="12">
        <f t="shared" si="4"/>
        <v>0.78339130453036643</v>
      </c>
      <c r="Y86" s="12">
        <f t="shared" si="5"/>
        <v>4.6919326953056457E-2</v>
      </c>
    </row>
    <row r="87" spans="2:25" x14ac:dyDescent="0.3"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s="9">
        <f t="shared" si="3"/>
        <v>4.2260183045804869</v>
      </c>
      <c r="X87" s="12">
        <f t="shared" si="4"/>
        <v>0.98559994207096713</v>
      </c>
      <c r="Y87" s="12">
        <f t="shared" si="5"/>
        <v>2.0736166835950249E-4</v>
      </c>
    </row>
    <row r="88" spans="2:25" x14ac:dyDescent="0.3"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 s="9">
        <f t="shared" si="3"/>
        <v>-2.2409649250406876</v>
      </c>
      <c r="X88" s="12">
        <f t="shared" si="4"/>
        <v>9.6131666337838789E-2</v>
      </c>
      <c r="Y88" s="12">
        <f t="shared" si="5"/>
        <v>0.81697796459721206</v>
      </c>
    </row>
    <row r="89" spans="2:25" x14ac:dyDescent="0.3"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 s="9">
        <f t="shared" si="3"/>
        <v>2.5546400389779937</v>
      </c>
      <c r="X89" s="12">
        <f t="shared" si="4"/>
        <v>0.9278846188089992</v>
      </c>
      <c r="Y89" s="12">
        <f t="shared" si="5"/>
        <v>5.2006282043233531E-3</v>
      </c>
    </row>
    <row r="90" spans="2:25" x14ac:dyDescent="0.3"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 s="9">
        <f t="shared" si="3"/>
        <v>13.077536210220952</v>
      </c>
      <c r="X90" s="12">
        <f t="shared" si="4"/>
        <v>0.99999790831019997</v>
      </c>
      <c r="Y90" s="12">
        <f t="shared" si="5"/>
        <v>4.3751662195590395E-12</v>
      </c>
    </row>
    <row r="91" spans="2:25" x14ac:dyDescent="0.3"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 s="9">
        <f t="shared" si="3"/>
        <v>-0.1837463258107434</v>
      </c>
      <c r="X91" s="12">
        <f t="shared" si="4"/>
        <v>0.45419222896432404</v>
      </c>
      <c r="Y91" s="12">
        <f t="shared" si="5"/>
        <v>0.29790612292293284</v>
      </c>
    </row>
    <row r="92" spans="2:25" x14ac:dyDescent="0.3"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 s="9">
        <f t="shared" si="3"/>
        <v>7.4123812427856546</v>
      </c>
      <c r="X92" s="12">
        <f t="shared" si="4"/>
        <v>0.99939663292104308</v>
      </c>
      <c r="Y92" s="12">
        <f t="shared" si="5"/>
        <v>3.6405183196900358E-7</v>
      </c>
    </row>
    <row r="93" spans="2:25" x14ac:dyDescent="0.3"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 s="9">
        <f t="shared" si="3"/>
        <v>1.2486396362504972</v>
      </c>
      <c r="X93" s="12">
        <f t="shared" si="4"/>
        <v>0.77706428686854623</v>
      </c>
      <c r="Y93" s="12">
        <f t="shared" si="5"/>
        <v>4.9700332189429847E-2</v>
      </c>
    </row>
    <row r="94" spans="2:25" x14ac:dyDescent="0.3"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 s="9">
        <f t="shared" si="3"/>
        <v>2.1880327614195836</v>
      </c>
      <c r="X94" s="12">
        <f t="shared" si="4"/>
        <v>0.8991696895893565</v>
      </c>
      <c r="Y94" s="12">
        <f t="shared" si="5"/>
        <v>1.0166751497506723E-2</v>
      </c>
    </row>
    <row r="95" spans="2:25" x14ac:dyDescent="0.3"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 s="9">
        <f t="shared" si="3"/>
        <v>2.1784444699875944</v>
      </c>
      <c r="X95" s="12">
        <f t="shared" si="4"/>
        <v>0.89829704773935493</v>
      </c>
      <c r="Y95" s="12">
        <f t="shared" si="5"/>
        <v>1.0343490498531052E-2</v>
      </c>
    </row>
    <row r="96" spans="2:25" x14ac:dyDescent="0.3"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 s="9">
        <f t="shared" si="3"/>
        <v>6.656670142253601</v>
      </c>
      <c r="X96" s="12">
        <f t="shared" si="4"/>
        <v>0.99871623066607074</v>
      </c>
      <c r="Y96" s="12">
        <f t="shared" si="5"/>
        <v>1.6480637027371844E-6</v>
      </c>
    </row>
    <row r="97" spans="2:25" x14ac:dyDescent="0.3"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 s="9">
        <f t="shared" si="3"/>
        <v>2.378884485190091</v>
      </c>
      <c r="X97" s="12">
        <f t="shared" si="4"/>
        <v>0.9152029031014034</v>
      </c>
      <c r="Y97" s="12">
        <f t="shared" si="5"/>
        <v>7.1905476424299819E-3</v>
      </c>
    </row>
    <row r="98" spans="2:25" x14ac:dyDescent="0.3"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 s="9">
        <f t="shared" si="3"/>
        <v>0.47855370819052129</v>
      </c>
      <c r="X98" s="12">
        <f t="shared" si="4"/>
        <v>0.61740629590877805</v>
      </c>
      <c r="Y98" s="12">
        <f t="shared" si="5"/>
        <v>0.14637794241024152</v>
      </c>
    </row>
    <row r="99" spans="2:25" x14ac:dyDescent="0.3"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 s="9">
        <f t="shared" si="3"/>
        <v>-0.68601241931545909</v>
      </c>
      <c r="X99" s="12">
        <f t="shared" si="4"/>
        <v>0.33492071669854434</v>
      </c>
      <c r="Y99" s="12">
        <f t="shared" si="5"/>
        <v>0.44233045307677782</v>
      </c>
    </row>
    <row r="100" spans="2:25" x14ac:dyDescent="0.3"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 s="9">
        <f t="shared" si="3"/>
        <v>2.1784444699875944</v>
      </c>
      <c r="X100" s="12">
        <f t="shared" si="4"/>
        <v>0.89829704773935493</v>
      </c>
      <c r="Y100" s="12">
        <f t="shared" si="5"/>
        <v>1.0343490498531052E-2</v>
      </c>
    </row>
    <row r="101" spans="2:25" x14ac:dyDescent="0.3"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 s="9">
        <f t="shared" si="3"/>
        <v>-0.64495708949639141</v>
      </c>
      <c r="X101" s="12">
        <f t="shared" si="4"/>
        <v>0.34412684378079611</v>
      </c>
      <c r="Y101" s="12">
        <f t="shared" si="5"/>
        <v>0.43016959704894031</v>
      </c>
    </row>
    <row r="102" spans="2:25" x14ac:dyDescent="0.3"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 s="9">
        <f t="shared" si="3"/>
        <v>5.0528755506920717</v>
      </c>
      <c r="X102" s="12">
        <f t="shared" si="4"/>
        <v>0.99364965505085867</v>
      </c>
      <c r="Y102" s="12">
        <f t="shared" si="5"/>
        <v>4.0326880973084786E-5</v>
      </c>
    </row>
    <row r="103" spans="2:25" x14ac:dyDescent="0.3"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 s="9">
        <f t="shared" si="3"/>
        <v>-2.0755889747047962</v>
      </c>
      <c r="X103" s="12">
        <f t="shared" si="4"/>
        <v>0.11149218200998957</v>
      </c>
      <c r="Y103" s="12">
        <f t="shared" si="5"/>
        <v>0.78944614262936952</v>
      </c>
    </row>
    <row r="104" spans="2:25" x14ac:dyDescent="0.3"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s="9">
        <f t="shared" si="3"/>
        <v>1.2855398424649918</v>
      </c>
      <c r="X104" s="12">
        <f t="shared" si="4"/>
        <v>0.78339130453036643</v>
      </c>
      <c r="Y104" s="12">
        <f t="shared" si="5"/>
        <v>4.6919326953056457E-2</v>
      </c>
    </row>
    <row r="105" spans="2:25" x14ac:dyDescent="0.3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 s="9">
        <f t="shared" si="3"/>
        <v>3.7719715550724735</v>
      </c>
      <c r="X105" s="12">
        <f t="shared" si="4"/>
        <v>0.97751074303324381</v>
      </c>
      <c r="Y105" s="12">
        <f t="shared" si="5"/>
        <v>5.0576667891679176E-4</v>
      </c>
    </row>
    <row r="106" spans="2:25" x14ac:dyDescent="0.3"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 s="9">
        <f t="shared" si="3"/>
        <v>1.9616990154931313</v>
      </c>
      <c r="X106" s="12">
        <f t="shared" si="4"/>
        <v>0.87671670728062667</v>
      </c>
      <c r="Y106" s="12">
        <f t="shared" si="5"/>
        <v>1.5198770263730689E-2</v>
      </c>
    </row>
    <row r="107" spans="2:25" x14ac:dyDescent="0.3"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 s="9">
        <f t="shared" si="3"/>
        <v>-2.5293704814279985</v>
      </c>
      <c r="X107" s="12">
        <f t="shared" si="4"/>
        <v>7.3824678133743604E-2</v>
      </c>
      <c r="Y107" s="12">
        <f t="shared" si="5"/>
        <v>0.85780072683406361</v>
      </c>
    </row>
    <row r="108" spans="2:25" x14ac:dyDescent="0.3"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s="9">
        <f t="shared" si="3"/>
        <v>4.1015121449865326</v>
      </c>
      <c r="X108" s="12">
        <f t="shared" si="4"/>
        <v>0.98372173275773234</v>
      </c>
      <c r="Y108" s="12">
        <f t="shared" si="5"/>
        <v>2.6498198441068449E-4</v>
      </c>
    </row>
    <row r="109" spans="2:25" x14ac:dyDescent="0.3"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 s="9">
        <f t="shared" si="3"/>
        <v>3.2443101383780029</v>
      </c>
      <c r="X109" s="12">
        <f t="shared" si="4"/>
        <v>0.96246811638744356</v>
      </c>
      <c r="Y109" s="12">
        <f t="shared" si="5"/>
        <v>1.4086422875064825E-3</v>
      </c>
    </row>
    <row r="110" spans="2:25" x14ac:dyDescent="0.3"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 s="9">
        <f t="shared" si="3"/>
        <v>3.1224583224383684</v>
      </c>
      <c r="X110" s="12">
        <f t="shared" si="4"/>
        <v>0.95780968157317625</v>
      </c>
      <c r="Y110" s="12">
        <f t="shared" si="5"/>
        <v>1.7800229689567835E-3</v>
      </c>
    </row>
    <row r="111" spans="2:25" x14ac:dyDescent="0.3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 s="9">
        <f t="shared" si="3"/>
        <v>1.3778979178522872</v>
      </c>
      <c r="X111" s="12">
        <f t="shared" si="4"/>
        <v>0.79865318445164157</v>
      </c>
      <c r="Y111" s="12">
        <f t="shared" si="5"/>
        <v>4.0540540131464672E-2</v>
      </c>
    </row>
    <row r="112" spans="2:25" x14ac:dyDescent="0.3"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s="9">
        <f t="shared" si="3"/>
        <v>4.2207180724824456</v>
      </c>
      <c r="X112" s="12">
        <f t="shared" si="4"/>
        <v>0.98552452355163422</v>
      </c>
      <c r="Y112" s="12">
        <f t="shared" si="5"/>
        <v>2.0953941840719226E-4</v>
      </c>
    </row>
    <row r="113" spans="2:25" x14ac:dyDescent="0.3"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 s="9">
        <f t="shared" si="3"/>
        <v>4.089708345879937</v>
      </c>
      <c r="X113" s="12">
        <f t="shared" si="4"/>
        <v>0.9835316319337607</v>
      </c>
      <c r="Y113" s="12">
        <f t="shared" si="5"/>
        <v>2.7120714676513041E-4</v>
      </c>
    </row>
    <row r="114" spans="2:25" x14ac:dyDescent="0.3"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 s="9">
        <f t="shared" si="3"/>
        <v>3.7311814680382169</v>
      </c>
      <c r="X114" s="12">
        <f t="shared" si="4"/>
        <v>0.97659635107376408</v>
      </c>
      <c r="Y114" s="12">
        <f t="shared" si="5"/>
        <v>5.477307830625038E-4</v>
      </c>
    </row>
    <row r="115" spans="2:25" x14ac:dyDescent="0.3"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 s="9">
        <f t="shared" si="3"/>
        <v>-0.97441797570276978</v>
      </c>
      <c r="X115" s="12">
        <f t="shared" si="4"/>
        <v>0.27400078231586483</v>
      </c>
      <c r="Y115" s="12">
        <f t="shared" si="5"/>
        <v>0.52707486407797632</v>
      </c>
    </row>
    <row r="116" spans="2:25" x14ac:dyDescent="0.3"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 s="9">
        <f t="shared" si="3"/>
        <v>2.7255956337845482</v>
      </c>
      <c r="X116" s="12">
        <f t="shared" si="4"/>
        <v>0.93852019537570197</v>
      </c>
      <c r="Y116" s="12">
        <f t="shared" si="5"/>
        <v>3.7797663766418574E-3</v>
      </c>
    </row>
    <row r="117" spans="2:25" x14ac:dyDescent="0.3"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 s="9">
        <f t="shared" si="3"/>
        <v>-0.34912227614663494</v>
      </c>
      <c r="X117" s="12">
        <f t="shared" si="4"/>
        <v>0.41359528300010162</v>
      </c>
      <c r="Y117" s="12">
        <f t="shared" si="5"/>
        <v>0.34387049211973092</v>
      </c>
    </row>
    <row r="118" spans="2:25" x14ac:dyDescent="0.3"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s="9">
        <f t="shared" si="3"/>
        <v>4.0603771114597844</v>
      </c>
      <c r="X118" s="12">
        <f t="shared" si="4"/>
        <v>0.9830497494200815</v>
      </c>
      <c r="Y118" s="12">
        <f t="shared" si="5"/>
        <v>2.873109947220275E-4</v>
      </c>
    </row>
    <row r="119" spans="2:25" x14ac:dyDescent="0.3"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 s="9">
        <f t="shared" si="3"/>
        <v>-0.68601241931545909</v>
      </c>
      <c r="X119" s="12">
        <f t="shared" si="4"/>
        <v>0.33492071669854434</v>
      </c>
      <c r="Y119" s="12">
        <f t="shared" si="5"/>
        <v>0.44233045307677782</v>
      </c>
    </row>
    <row r="120" spans="2:25" x14ac:dyDescent="0.3"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 s="9">
        <f t="shared" si="3"/>
        <v>0.47268479001435842</v>
      </c>
      <c r="X120" s="12">
        <f t="shared" si="4"/>
        <v>0.61601901300910777</v>
      </c>
      <c r="Y120" s="12">
        <f t="shared" si="5"/>
        <v>0.14744139837049974</v>
      </c>
    </row>
    <row r="121" spans="2:25" x14ac:dyDescent="0.3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 s="9">
        <f t="shared" si="3"/>
        <v>1.2252514565768833</v>
      </c>
      <c r="X121" s="12">
        <f t="shared" si="4"/>
        <v>0.77298638763152416</v>
      </c>
      <c r="Y121" s="12">
        <f t="shared" si="5"/>
        <v>5.1535180200584604E-2</v>
      </c>
    </row>
    <row r="122" spans="2:25" x14ac:dyDescent="0.3"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 s="9">
        <f t="shared" si="3"/>
        <v>5.5976041986939045</v>
      </c>
      <c r="X122" s="12">
        <f t="shared" si="4"/>
        <v>0.99630695544833514</v>
      </c>
      <c r="Y122" s="12">
        <f t="shared" si="5"/>
        <v>1.3638578060581501E-5</v>
      </c>
    </row>
    <row r="123" spans="2:25" x14ac:dyDescent="0.3"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 s="9">
        <f t="shared" si="3"/>
        <v>1.5917584549696919</v>
      </c>
      <c r="X123" s="12">
        <f t="shared" si="4"/>
        <v>0.83086336154440843</v>
      </c>
      <c r="Y123" s="12">
        <f t="shared" si="5"/>
        <v>2.8607202468057497E-2</v>
      </c>
    </row>
    <row r="124" spans="2:25" x14ac:dyDescent="0.3"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 s="9">
        <f t="shared" si="3"/>
        <v>0.85020139597923472</v>
      </c>
      <c r="X124" s="12">
        <f t="shared" si="4"/>
        <v>0.70060938817015672</v>
      </c>
      <c r="Y124" s="12">
        <f t="shared" si="5"/>
        <v>8.9634738451847898E-2</v>
      </c>
    </row>
    <row r="125" spans="2:25" x14ac:dyDescent="0.3"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 s="9">
        <f t="shared" si="3"/>
        <v>-1.190471601717394</v>
      </c>
      <c r="X125" s="12">
        <f t="shared" si="4"/>
        <v>0.23317460078991567</v>
      </c>
      <c r="Y125" s="12">
        <f t="shared" si="5"/>
        <v>0.58802119287370513</v>
      </c>
    </row>
    <row r="126" spans="2:25" x14ac:dyDescent="0.3"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s="9">
        <f t="shared" si="3"/>
        <v>1.3778979178522872</v>
      </c>
      <c r="X126" s="12">
        <f t="shared" si="4"/>
        <v>0.79865318445164157</v>
      </c>
      <c r="Y126" s="12">
        <f t="shared" si="5"/>
        <v>4.0540540131464672E-2</v>
      </c>
    </row>
    <row r="127" spans="2:25" x14ac:dyDescent="0.3"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 s="9">
        <f t="shared" si="3"/>
        <v>6.2995383012067041</v>
      </c>
      <c r="X127" s="12">
        <f t="shared" si="4"/>
        <v>0.99816621614864598</v>
      </c>
      <c r="Y127" s="12">
        <f t="shared" si="5"/>
        <v>3.3627632134867844E-6</v>
      </c>
    </row>
    <row r="128" spans="2:25" x14ac:dyDescent="0.3"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s="9">
        <f t="shared" si="3"/>
        <v>-0.34912227614663494</v>
      </c>
      <c r="X128" s="12">
        <f t="shared" si="4"/>
        <v>0.41359528300010162</v>
      </c>
      <c r="Y128" s="12">
        <f t="shared" si="5"/>
        <v>0.34387049211973092</v>
      </c>
    </row>
    <row r="129" spans="2:25" x14ac:dyDescent="0.3"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 s="9">
        <f t="shared" si="3"/>
        <v>10.399493565318929</v>
      </c>
      <c r="X129" s="12">
        <f t="shared" si="4"/>
        <v>0.99996955302806978</v>
      </c>
      <c r="Y129" s="12">
        <f t="shared" si="5"/>
        <v>9.2701809971962163E-10</v>
      </c>
    </row>
    <row r="130" spans="2:25" x14ac:dyDescent="0.3"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s="9">
        <f t="shared" si="3"/>
        <v>-0.1837463258107434</v>
      </c>
      <c r="X130" s="12">
        <f t="shared" si="4"/>
        <v>0.45419222896432404</v>
      </c>
      <c r="Y130" s="12">
        <f t="shared" si="5"/>
        <v>0.29790612292293284</v>
      </c>
    </row>
    <row r="131" spans="2:25" x14ac:dyDescent="0.3"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 s="9">
        <f t="shared" si="3"/>
        <v>-0.64495708949639141</v>
      </c>
      <c r="X131" s="12">
        <f t="shared" si="4"/>
        <v>0.34412684378079611</v>
      </c>
      <c r="Y131" s="12">
        <f t="shared" si="5"/>
        <v>0.43016959704894031</v>
      </c>
    </row>
    <row r="132" spans="2:25" x14ac:dyDescent="0.3"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 s="9">
        <f t="shared" si="3"/>
        <v>7.0536036998934701</v>
      </c>
      <c r="X132" s="12">
        <f t="shared" si="4"/>
        <v>0.99913645764854775</v>
      </c>
      <c r="Y132" s="12">
        <f t="shared" si="5"/>
        <v>7.4570539275168317E-7</v>
      </c>
    </row>
    <row r="133" spans="2:25" x14ac:dyDescent="0.3"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 s="9">
        <f t="shared" si="3"/>
        <v>3.6636832328445199</v>
      </c>
      <c r="X133" s="12">
        <f t="shared" si="4"/>
        <v>0.97500296350501803</v>
      </c>
      <c r="Y133" s="12">
        <f t="shared" si="5"/>
        <v>6.2485183353146059E-4</v>
      </c>
    </row>
    <row r="134" spans="2:25" x14ac:dyDescent="0.3"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 s="9">
        <f t="shared" ref="W134:W197" si="6">SUMPRODUCT($B134:$U134,$B$2:$U$2)</f>
        <v>7.5597179917509614</v>
      </c>
      <c r="X134" s="12">
        <f t="shared" ref="X134:X197" si="7">EXP(W134)/(1+EXP(W134))</f>
        <v>0.99947924916700692</v>
      </c>
      <c r="Y134" s="12">
        <f t="shared" ref="Y134:Y197" si="8">(V134-X134)^2</f>
        <v>2.7118143006298428E-7</v>
      </c>
    </row>
    <row r="135" spans="2:25" x14ac:dyDescent="0.3"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 s="9">
        <f t="shared" si="6"/>
        <v>5.9337072151764971</v>
      </c>
      <c r="X135" s="12">
        <f t="shared" si="7"/>
        <v>0.99735835211678858</v>
      </c>
      <c r="Y135" s="12">
        <f t="shared" si="8"/>
        <v>6.9783035388753633E-6</v>
      </c>
    </row>
    <row r="136" spans="2:25" x14ac:dyDescent="0.3"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s="9">
        <f t="shared" si="6"/>
        <v>7.3010295697532381</v>
      </c>
      <c r="X136" s="12">
        <f t="shared" si="7"/>
        <v>0.99932561148796284</v>
      </c>
      <c r="Y136" s="12">
        <f t="shared" si="8"/>
        <v>4.5479986516769559E-7</v>
      </c>
    </row>
    <row r="137" spans="2:25" x14ac:dyDescent="0.3"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 s="9">
        <f t="shared" si="6"/>
        <v>1.5917584549696919</v>
      </c>
      <c r="X137" s="12">
        <f t="shared" si="7"/>
        <v>0.83086336154440843</v>
      </c>
      <c r="Y137" s="12">
        <f t="shared" si="8"/>
        <v>2.8607202468057497E-2</v>
      </c>
    </row>
    <row r="138" spans="2:25" x14ac:dyDescent="0.3"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 s="9">
        <f t="shared" si="6"/>
        <v>-0.97441797570276978</v>
      </c>
      <c r="X138" s="12">
        <f t="shared" si="7"/>
        <v>0.27400078231586483</v>
      </c>
      <c r="Y138" s="12">
        <f t="shared" si="8"/>
        <v>0.52707486407797632</v>
      </c>
    </row>
    <row r="139" spans="2:25" x14ac:dyDescent="0.3"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 s="9">
        <f t="shared" si="6"/>
        <v>1.8900389136002842</v>
      </c>
      <c r="X139" s="12">
        <f t="shared" si="7"/>
        <v>0.86875996740155759</v>
      </c>
      <c r="Y139" s="12">
        <f t="shared" si="8"/>
        <v>1.7223946156440226E-2</v>
      </c>
    </row>
    <row r="140" spans="2:25" x14ac:dyDescent="0.3"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s="9">
        <f t="shared" si="6"/>
        <v>-0.97441797570276978</v>
      </c>
      <c r="X140" s="12">
        <f t="shared" si="7"/>
        <v>0.27400078231586483</v>
      </c>
      <c r="Y140" s="12">
        <f t="shared" si="8"/>
        <v>0.52707486407797632</v>
      </c>
    </row>
    <row r="141" spans="2:25" x14ac:dyDescent="0.3"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 s="9">
        <f t="shared" si="6"/>
        <v>-0.64495708949639141</v>
      </c>
      <c r="X141" s="12">
        <f t="shared" si="7"/>
        <v>0.34412684378079611</v>
      </c>
      <c r="Y141" s="12">
        <f t="shared" si="8"/>
        <v>0.43016959704894031</v>
      </c>
    </row>
    <row r="142" spans="2:25" x14ac:dyDescent="0.3"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 s="9">
        <f t="shared" si="6"/>
        <v>1.5531487704314599</v>
      </c>
      <c r="X142" s="12">
        <f t="shared" si="7"/>
        <v>0.8253680469331961</v>
      </c>
      <c r="Y142" s="12">
        <f t="shared" si="8"/>
        <v>3.04963190319264E-2</v>
      </c>
    </row>
    <row r="143" spans="2:25" x14ac:dyDescent="0.3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 s="9">
        <f t="shared" si="6"/>
        <v>5.0528755506920717</v>
      </c>
      <c r="X143" s="12">
        <f t="shared" si="7"/>
        <v>0.99364965505085867</v>
      </c>
      <c r="Y143" s="12">
        <f t="shared" si="8"/>
        <v>4.0326880973084786E-5</v>
      </c>
    </row>
    <row r="144" spans="2:25" x14ac:dyDescent="0.3"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s="9">
        <f t="shared" si="6"/>
        <v>4.2742376485771896</v>
      </c>
      <c r="X144" s="12">
        <f t="shared" si="7"/>
        <v>0.98626852007472243</v>
      </c>
      <c r="Y144" s="12">
        <f t="shared" si="8"/>
        <v>1.8855354093830085E-4</v>
      </c>
    </row>
    <row r="145" spans="2:25" x14ac:dyDescent="0.3"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 s="9">
        <f t="shared" si="6"/>
        <v>6.253684033455837</v>
      </c>
      <c r="X145" s="12">
        <f t="shared" si="7"/>
        <v>0.9980803368317559</v>
      </c>
      <c r="Y145" s="12">
        <f t="shared" si="8"/>
        <v>3.6851066795129804E-6</v>
      </c>
    </row>
    <row r="146" spans="2:25" x14ac:dyDescent="0.3"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 s="9">
        <f t="shared" si="6"/>
        <v>2.6105892420379013</v>
      </c>
      <c r="X146" s="12">
        <f t="shared" si="7"/>
        <v>0.9315399837077265</v>
      </c>
      <c r="Y146" s="12">
        <f t="shared" si="8"/>
        <v>4.6867738307383522E-3</v>
      </c>
    </row>
    <row r="147" spans="2:25" x14ac:dyDescent="0.3"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s="9">
        <f t="shared" si="6"/>
        <v>-0.63752783253394574</v>
      </c>
      <c r="X147" s="12">
        <f t="shared" si="7"/>
        <v>0.34580558982224191</v>
      </c>
      <c r="Y147" s="12">
        <f t="shared" si="8"/>
        <v>0.42797032630782489</v>
      </c>
    </row>
    <row r="148" spans="2:25" x14ac:dyDescent="0.3"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 s="9">
        <f t="shared" si="6"/>
        <v>1.8801289061784205</v>
      </c>
      <c r="X148" s="12">
        <f t="shared" si="7"/>
        <v>0.86762593218547202</v>
      </c>
      <c r="Y148" s="12">
        <f t="shared" si="8"/>
        <v>1.7522893829765254E-2</v>
      </c>
    </row>
    <row r="149" spans="2:25" x14ac:dyDescent="0.3"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 s="9">
        <f t="shared" si="6"/>
        <v>2.378884485190091</v>
      </c>
      <c r="X149" s="12">
        <f t="shared" si="7"/>
        <v>0.9152029031014034</v>
      </c>
      <c r="Y149" s="12">
        <f t="shared" si="8"/>
        <v>7.1905476424299819E-3</v>
      </c>
    </row>
    <row r="150" spans="2:25" x14ac:dyDescent="0.3"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s="9">
        <f t="shared" si="6"/>
        <v>2.4452132917020095</v>
      </c>
      <c r="X150" s="12">
        <f t="shared" si="7"/>
        <v>0.92021070267213878</v>
      </c>
      <c r="Y150" s="12">
        <f t="shared" si="8"/>
        <v>6.3663319680738418E-3</v>
      </c>
    </row>
    <row r="151" spans="2:25" x14ac:dyDescent="0.3"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s="9">
        <f t="shared" si="6"/>
        <v>-0.63752783253394574</v>
      </c>
      <c r="X151" s="12">
        <f t="shared" si="7"/>
        <v>0.34580558982224191</v>
      </c>
      <c r="Y151" s="12">
        <f t="shared" si="8"/>
        <v>0.42797032630782489</v>
      </c>
    </row>
    <row r="152" spans="2:25" x14ac:dyDescent="0.3"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 s="9">
        <f t="shared" si="6"/>
        <v>3.2126652756054255</v>
      </c>
      <c r="X152" s="12">
        <f t="shared" si="7"/>
        <v>0.96130812195546833</v>
      </c>
      <c r="Y152" s="12">
        <f t="shared" si="8"/>
        <v>1.4970614266129117E-3</v>
      </c>
    </row>
    <row r="153" spans="2:25" x14ac:dyDescent="0.3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 s="9">
        <f t="shared" si="6"/>
        <v>2.3703963570845739</v>
      </c>
      <c r="X153" s="12">
        <f t="shared" si="7"/>
        <v>0.91454184296729735</v>
      </c>
      <c r="Y153" s="12">
        <f t="shared" si="8"/>
        <v>7.3030966034260663E-3</v>
      </c>
    </row>
    <row r="154" spans="2:25" x14ac:dyDescent="0.3"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 s="9">
        <f t="shared" si="6"/>
        <v>2.5546400389779937</v>
      </c>
      <c r="X154" s="12">
        <f t="shared" si="7"/>
        <v>0.9278846188089992</v>
      </c>
      <c r="Y154" s="12">
        <f t="shared" si="8"/>
        <v>5.2006282043233531E-3</v>
      </c>
    </row>
    <row r="155" spans="2:25" x14ac:dyDescent="0.3"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 s="9">
        <f t="shared" si="6"/>
        <v>-1.7764880451944203</v>
      </c>
      <c r="X155" s="12">
        <f t="shared" si="7"/>
        <v>0.14473733130444982</v>
      </c>
      <c r="Y155" s="12">
        <f t="shared" si="8"/>
        <v>0.73147423246423449</v>
      </c>
    </row>
    <row r="156" spans="2:25" x14ac:dyDescent="0.3"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 s="9">
        <f t="shared" si="6"/>
        <v>2.2103206388467243</v>
      </c>
      <c r="X156" s="12">
        <f t="shared" si="7"/>
        <v>0.9011724867948615</v>
      </c>
      <c r="Y156" s="12">
        <f t="shared" si="8"/>
        <v>9.7668773663118231E-3</v>
      </c>
    </row>
    <row r="157" spans="2:25" x14ac:dyDescent="0.3"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 s="9">
        <f t="shared" si="6"/>
        <v>0.93178171947296295</v>
      </c>
      <c r="X157" s="12">
        <f t="shared" si="7"/>
        <v>0.71743661789998703</v>
      </c>
      <c r="Y157" s="12">
        <f t="shared" si="8"/>
        <v>7.984206490379793E-2</v>
      </c>
    </row>
    <row r="158" spans="2:25" x14ac:dyDescent="0.3"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 s="9">
        <f t="shared" si="6"/>
        <v>3.7190186786248913E-2</v>
      </c>
      <c r="X158" s="12">
        <f t="shared" si="7"/>
        <v>0.50929647521728039</v>
      </c>
      <c r="Y158" s="12">
        <f t="shared" si="8"/>
        <v>0.24078994923418512</v>
      </c>
    </row>
    <row r="159" spans="2:25" x14ac:dyDescent="0.3"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 s="9">
        <f t="shared" si="6"/>
        <v>0.64337616308565204</v>
      </c>
      <c r="X159" s="12">
        <f t="shared" si="7"/>
        <v>0.65551624762501015</v>
      </c>
      <c r="Y159" s="12">
        <f t="shared" si="8"/>
        <v>0.11866905565035332</v>
      </c>
    </row>
    <row r="160" spans="2:25" x14ac:dyDescent="0.3"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 s="9">
        <f t="shared" si="6"/>
        <v>5.5559644639584258</v>
      </c>
      <c r="X160" s="12">
        <f t="shared" si="7"/>
        <v>0.99615053598105885</v>
      </c>
      <c r="Y160" s="12">
        <f t="shared" si="8"/>
        <v>1.4818373233122559E-5</v>
      </c>
    </row>
    <row r="161" spans="2:25" x14ac:dyDescent="0.3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 s="9">
        <f t="shared" si="6"/>
        <v>3.4955930738995882</v>
      </c>
      <c r="X161" s="12">
        <f t="shared" si="7"/>
        <v>0.97056211844269291</v>
      </c>
      <c r="Y161" s="12">
        <f t="shared" si="8"/>
        <v>8.6658887058204076E-4</v>
      </c>
    </row>
    <row r="162" spans="2:25" x14ac:dyDescent="0.3"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 s="9">
        <f t="shared" si="6"/>
        <v>2.3438204203234863</v>
      </c>
      <c r="X162" s="12">
        <f t="shared" si="7"/>
        <v>0.91244178664481945</v>
      </c>
      <c r="Y162" s="12">
        <f t="shared" si="8"/>
        <v>7.6664407259513173E-3</v>
      </c>
    </row>
    <row r="163" spans="2:25" x14ac:dyDescent="0.3"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 s="9">
        <f t="shared" si="6"/>
        <v>4.1391306656439966</v>
      </c>
      <c r="X163" s="12">
        <f t="shared" si="7"/>
        <v>0.98431329451140004</v>
      </c>
      <c r="Y163" s="12">
        <f t="shared" si="8"/>
        <v>2.4607272908607213E-4</v>
      </c>
    </row>
    <row r="164" spans="2:25" x14ac:dyDescent="0.3"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 s="9">
        <f t="shared" si="6"/>
        <v>7.6539628602553496</v>
      </c>
      <c r="X164" s="12">
        <f t="shared" si="7"/>
        <v>0.99952606335675453</v>
      </c>
      <c r="Y164" s="12">
        <f t="shared" si="8"/>
        <v>2.246159418107792E-7</v>
      </c>
    </row>
    <row r="165" spans="2:25" x14ac:dyDescent="0.3"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 s="9">
        <f t="shared" si="6"/>
        <v>-2.5778550682095118</v>
      </c>
      <c r="X165" s="12">
        <f t="shared" si="7"/>
        <v>7.0577300619917405E-2</v>
      </c>
      <c r="Y165" s="12">
        <f t="shared" si="8"/>
        <v>0.86382655412295939</v>
      </c>
    </row>
    <row r="166" spans="2:25" x14ac:dyDescent="0.3"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 s="9">
        <f t="shared" si="6"/>
        <v>-2.1133781883632445</v>
      </c>
      <c r="X166" s="12">
        <f t="shared" si="7"/>
        <v>0.10780331590370802</v>
      </c>
      <c r="Y166" s="12">
        <f t="shared" si="8"/>
        <v>0.7960149231124185</v>
      </c>
    </row>
    <row r="167" spans="2:25" x14ac:dyDescent="0.3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 s="9">
        <f t="shared" si="6"/>
        <v>-0.46546014426025223</v>
      </c>
      <c r="X167" s="12">
        <f t="shared" si="7"/>
        <v>0.38569132788752014</v>
      </c>
      <c r="Y167" s="12">
        <f t="shared" si="8"/>
        <v>0.3773751446325983</v>
      </c>
    </row>
    <row r="168" spans="2:25" x14ac:dyDescent="0.3"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 s="9">
        <f t="shared" si="6"/>
        <v>0.59489157630413891</v>
      </c>
      <c r="X168" s="12">
        <f t="shared" si="7"/>
        <v>0.64448671166903582</v>
      </c>
      <c r="Y168" s="12">
        <f t="shared" si="8"/>
        <v>0.12638969817989529</v>
      </c>
    </row>
    <row r="169" spans="2:25" x14ac:dyDescent="0.3"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 s="9">
        <f t="shared" si="6"/>
        <v>4.6180456749370107</v>
      </c>
      <c r="X169" s="12">
        <f t="shared" si="7"/>
        <v>0.99022443461467535</v>
      </c>
      <c r="Y169" s="12">
        <f t="shared" si="8"/>
        <v>9.5561678602757417E-5</v>
      </c>
    </row>
    <row r="170" spans="2:25" x14ac:dyDescent="0.3"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 s="9">
        <f t="shared" si="6"/>
        <v>10.418967193683841</v>
      </c>
      <c r="X170" s="12">
        <f t="shared" si="7"/>
        <v>0.99997014018776176</v>
      </c>
      <c r="Y170" s="12">
        <f t="shared" si="8"/>
        <v>8.9160838690307141E-10</v>
      </c>
    </row>
    <row r="171" spans="2:25" x14ac:dyDescent="0.3"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 s="9">
        <f t="shared" si="6"/>
        <v>2.0554148639361753</v>
      </c>
      <c r="X171" s="12">
        <f t="shared" si="7"/>
        <v>0.88649361819731642</v>
      </c>
      <c r="Y171" s="12">
        <f t="shared" si="8"/>
        <v>1.2883698709936577E-2</v>
      </c>
    </row>
    <row r="172" spans="2:25" x14ac:dyDescent="0.3"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 s="9">
        <f t="shared" si="6"/>
        <v>-0.68601241931545909</v>
      </c>
      <c r="X172" s="12">
        <f t="shared" si="7"/>
        <v>0.33492071669854434</v>
      </c>
      <c r="Y172" s="12">
        <f t="shared" si="8"/>
        <v>0.44233045307677782</v>
      </c>
    </row>
    <row r="173" spans="2:25" x14ac:dyDescent="0.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 s="9">
        <f t="shared" si="6"/>
        <v>-0.47958113916049988</v>
      </c>
      <c r="X173" s="12">
        <f t="shared" si="7"/>
        <v>0.38235103799547093</v>
      </c>
      <c r="Y173" s="12">
        <f t="shared" si="8"/>
        <v>0.38149024026527228</v>
      </c>
    </row>
    <row r="174" spans="2:25" x14ac:dyDescent="0.3"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 s="9">
        <f t="shared" si="6"/>
        <v>-0.34912227614663494</v>
      </c>
      <c r="X174" s="12">
        <f t="shared" si="7"/>
        <v>0.41359528300010162</v>
      </c>
      <c r="Y174" s="12">
        <f t="shared" si="8"/>
        <v>0.34387049211973092</v>
      </c>
    </row>
    <row r="175" spans="2:25" x14ac:dyDescent="0.3"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1</v>
      </c>
      <c r="W175" s="9">
        <f t="shared" si="6"/>
        <v>2.0952357535118034</v>
      </c>
      <c r="X175" s="12">
        <f t="shared" si="7"/>
        <v>0.89043925616032404</v>
      </c>
      <c r="Y175" s="12">
        <f t="shared" si="8"/>
        <v>1.2003556590703093E-2</v>
      </c>
    </row>
    <row r="176" spans="2:25" x14ac:dyDescent="0.3"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 s="9">
        <f t="shared" si="6"/>
        <v>-0.68601241931545909</v>
      </c>
      <c r="X176" s="12">
        <f t="shared" si="7"/>
        <v>0.33492071669854434</v>
      </c>
      <c r="Y176" s="12">
        <f t="shared" si="8"/>
        <v>0.44233045307677782</v>
      </c>
    </row>
    <row r="177" spans="2:25" x14ac:dyDescent="0.3"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 s="9">
        <f t="shared" si="6"/>
        <v>-0.68601241931545909</v>
      </c>
      <c r="X177" s="12">
        <f t="shared" si="7"/>
        <v>0.33492071669854434</v>
      </c>
      <c r="Y177" s="12">
        <f t="shared" si="8"/>
        <v>0.44233045307677782</v>
      </c>
    </row>
    <row r="178" spans="2:25" x14ac:dyDescent="0.3"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 s="9">
        <f t="shared" si="6"/>
        <v>4.2207180724824456</v>
      </c>
      <c r="X178" s="12">
        <f t="shared" si="7"/>
        <v>0.98552452355163422</v>
      </c>
      <c r="Y178" s="12">
        <f t="shared" si="8"/>
        <v>2.0953941840719226E-4</v>
      </c>
    </row>
    <row r="179" spans="2:25" x14ac:dyDescent="0.3"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 s="9">
        <f t="shared" si="6"/>
        <v>-0.34912227614663494</v>
      </c>
      <c r="X179" s="12">
        <f t="shared" si="7"/>
        <v>0.41359528300010162</v>
      </c>
      <c r="Y179" s="12">
        <f t="shared" si="8"/>
        <v>0.34387049211973092</v>
      </c>
    </row>
    <row r="180" spans="2:25" x14ac:dyDescent="0.3"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 s="9">
        <f t="shared" si="6"/>
        <v>1.2633564399063848</v>
      </c>
      <c r="X180" s="12">
        <f t="shared" si="7"/>
        <v>0.77960335906068901</v>
      </c>
      <c r="Y180" s="12">
        <f t="shared" si="8"/>
        <v>4.8574679337331575E-2</v>
      </c>
    </row>
    <row r="181" spans="2:25" x14ac:dyDescent="0.3"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 s="9">
        <f t="shared" si="6"/>
        <v>4.9498177405715769</v>
      </c>
      <c r="X181" s="12">
        <f t="shared" si="7"/>
        <v>0.99296513980967405</v>
      </c>
      <c r="Y181" s="12">
        <f t="shared" si="8"/>
        <v>4.9489257897432908E-5</v>
      </c>
    </row>
    <row r="182" spans="2:25" x14ac:dyDescent="0.3"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 s="9">
        <f t="shared" si="6"/>
        <v>1.8900389136002842</v>
      </c>
      <c r="X182" s="12">
        <f t="shared" si="7"/>
        <v>0.86875996740155759</v>
      </c>
      <c r="Y182" s="12">
        <f t="shared" si="8"/>
        <v>1.7223946156440226E-2</v>
      </c>
    </row>
    <row r="183" spans="2:25" x14ac:dyDescent="0.3"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s="9">
        <f t="shared" si="6"/>
        <v>-2.0267201503814971</v>
      </c>
      <c r="X183" s="12">
        <f t="shared" si="7"/>
        <v>0.11642589893960516</v>
      </c>
      <c r="Y183" s="12">
        <f t="shared" si="8"/>
        <v>0.78070319206468475</v>
      </c>
    </row>
    <row r="184" spans="2:25" x14ac:dyDescent="0.3"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 s="9">
        <f t="shared" si="6"/>
        <v>6.7482848186166748</v>
      </c>
      <c r="X184" s="12">
        <f t="shared" si="7"/>
        <v>0.99882848444345163</v>
      </c>
      <c r="Y184" s="12">
        <f t="shared" si="8"/>
        <v>1.3724486992348483E-6</v>
      </c>
    </row>
    <row r="185" spans="2:25" x14ac:dyDescent="0.3"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 s="9">
        <f t="shared" si="6"/>
        <v>4.6033288712811231</v>
      </c>
      <c r="X185" s="12">
        <f t="shared" si="7"/>
        <v>0.99008094326695539</v>
      </c>
      <c r="Y185" s="12">
        <f t="shared" si="8"/>
        <v>9.8387686473357547E-5</v>
      </c>
    </row>
    <row r="186" spans="2:25" x14ac:dyDescent="0.3"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s="9">
        <f t="shared" si="6"/>
        <v>6.6289991874130809</v>
      </c>
      <c r="X186" s="12">
        <f t="shared" si="7"/>
        <v>0.99868025903463831</v>
      </c>
      <c r="Y186" s="12">
        <f t="shared" si="8"/>
        <v>1.7417162156538138E-6</v>
      </c>
    </row>
    <row r="187" spans="2:25" x14ac:dyDescent="0.3"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 s="9">
        <f t="shared" si="6"/>
        <v>7.7420815874159512</v>
      </c>
      <c r="X187" s="12">
        <f t="shared" si="7"/>
        <v>0.99956602154157892</v>
      </c>
      <c r="Y187" s="12">
        <f t="shared" si="8"/>
        <v>1.8833730237353741E-7</v>
      </c>
    </row>
    <row r="188" spans="2:25" x14ac:dyDescent="0.3"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 s="9">
        <f t="shared" si="6"/>
        <v>5.0779115273396052</v>
      </c>
      <c r="X188" s="12">
        <f t="shared" si="7"/>
        <v>0.99380569585689627</v>
      </c>
      <c r="Y188" s="12">
        <f t="shared" si="8"/>
        <v>3.8369403817272093E-5</v>
      </c>
    </row>
    <row r="189" spans="2:25" x14ac:dyDescent="0.3"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 s="9">
        <f t="shared" si="6"/>
        <v>-0.84890907006097605</v>
      </c>
      <c r="X189" s="12">
        <f t="shared" si="7"/>
        <v>0.29966175503839221</v>
      </c>
      <c r="Y189" s="12">
        <f t="shared" si="8"/>
        <v>0.49047365735590498</v>
      </c>
    </row>
    <row r="190" spans="2:25" x14ac:dyDescent="0.3"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1</v>
      </c>
      <c r="W190" s="9">
        <f t="shared" si="6"/>
        <v>3.6030876812701886</v>
      </c>
      <c r="X190" s="12">
        <f t="shared" si="7"/>
        <v>0.97348282849536172</v>
      </c>
      <c r="Y190" s="12">
        <f t="shared" si="8"/>
        <v>7.0316038460640042E-4</v>
      </c>
    </row>
    <row r="191" spans="2:25" x14ac:dyDescent="0.3"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 s="9">
        <f t="shared" si="6"/>
        <v>-0.34912227614663494</v>
      </c>
      <c r="X191" s="12">
        <f t="shared" si="7"/>
        <v>0.41359528300010162</v>
      </c>
      <c r="Y191" s="12">
        <f t="shared" si="8"/>
        <v>0.34387049211973092</v>
      </c>
    </row>
    <row r="192" spans="2:25" x14ac:dyDescent="0.3"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 s="9">
        <f t="shared" si="6"/>
        <v>7.5764122818384934</v>
      </c>
      <c r="X192" s="12">
        <f t="shared" si="7"/>
        <v>0.99948786615284835</v>
      </c>
      <c r="Y192" s="12">
        <f t="shared" si="8"/>
        <v>2.62281077398352E-7</v>
      </c>
    </row>
    <row r="193" spans="2:25" x14ac:dyDescent="0.3"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 s="9">
        <f t="shared" si="6"/>
        <v>7.5713902143446585</v>
      </c>
      <c r="X193" s="12">
        <f t="shared" si="7"/>
        <v>0.99948528904012301</v>
      </c>
      <c r="Y193" s="12">
        <f t="shared" si="8"/>
        <v>2.6492737221748728E-7</v>
      </c>
    </row>
    <row r="194" spans="2:25" x14ac:dyDescent="0.3"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 s="9">
        <f t="shared" si="6"/>
        <v>3.0007562373573182</v>
      </c>
      <c r="X194" s="12">
        <f t="shared" si="7"/>
        <v>0.9526082794097317</v>
      </c>
      <c r="Y194" s="12">
        <f t="shared" si="8"/>
        <v>2.2459751805060609E-3</v>
      </c>
    </row>
    <row r="195" spans="2:25" x14ac:dyDescent="0.3"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 s="9">
        <f t="shared" si="6"/>
        <v>2.1083231485331857</v>
      </c>
      <c r="X195" s="12">
        <f t="shared" si="7"/>
        <v>0.89170951665751208</v>
      </c>
      <c r="Y195" s="12">
        <f t="shared" si="8"/>
        <v>1.1726828782549653E-2</v>
      </c>
    </row>
    <row r="196" spans="2:25" x14ac:dyDescent="0.3"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 s="9">
        <f t="shared" si="6"/>
        <v>4.1014324412788516</v>
      </c>
      <c r="X196" s="12">
        <f t="shared" si="7"/>
        <v>0.98372045639031613</v>
      </c>
      <c r="Y196" s="12">
        <f t="shared" si="8"/>
        <v>2.6502354013959882E-4</v>
      </c>
    </row>
    <row r="197" spans="2:25" x14ac:dyDescent="0.3"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 s="9">
        <f t="shared" si="6"/>
        <v>5.2472361265279757</v>
      </c>
      <c r="X197" s="12">
        <f t="shared" si="7"/>
        <v>0.99476550220945081</v>
      </c>
      <c r="Y197" s="12">
        <f t="shared" si="8"/>
        <v>2.7399967119264314E-5</v>
      </c>
    </row>
    <row r="198" spans="2:25" x14ac:dyDescent="0.3"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 s="9">
        <f t="shared" ref="W198:W261" si="9">SUMPRODUCT($B198:$U198,$B$2:$U$2)</f>
        <v>2.1784444699875944</v>
      </c>
      <c r="X198" s="12">
        <f t="shared" ref="X198:X261" si="10">EXP(W198)/(1+EXP(W198))</f>
        <v>0.89829704773935493</v>
      </c>
      <c r="Y198" s="12">
        <f t="shared" ref="Y198:Y261" si="11">(V198-X198)^2</f>
        <v>1.0343490498531052E-2</v>
      </c>
    </row>
    <row r="199" spans="2:25" x14ac:dyDescent="0.3"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 s="9">
        <f t="shared" si="9"/>
        <v>1.439627457448341</v>
      </c>
      <c r="X199" s="12">
        <f t="shared" si="10"/>
        <v>0.80839695446104654</v>
      </c>
      <c r="Y199" s="12">
        <f t="shared" si="11"/>
        <v>3.6711727059802274E-2</v>
      </c>
    </row>
    <row r="200" spans="2:25" x14ac:dyDescent="0.3"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 s="9">
        <f t="shared" si="9"/>
        <v>2.1685344625657312</v>
      </c>
      <c r="X200" s="12">
        <f t="shared" si="10"/>
        <v>0.89738809448043833</v>
      </c>
      <c r="Y200" s="12">
        <f t="shared" si="11"/>
        <v>1.0529203154355451E-2</v>
      </c>
    </row>
    <row r="201" spans="2:25" x14ac:dyDescent="0.3"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 s="9">
        <f t="shared" si="9"/>
        <v>4.5479243534826015</v>
      </c>
      <c r="X201" s="12">
        <f t="shared" si="10"/>
        <v>0.9895217944608814</v>
      </c>
      <c r="Y201" s="12">
        <f t="shared" si="11"/>
        <v>1.0979279132001573E-4</v>
      </c>
    </row>
    <row r="202" spans="2:25" x14ac:dyDescent="0.3"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 s="9">
        <f t="shared" si="9"/>
        <v>0.80214567622073685</v>
      </c>
      <c r="X202" s="12">
        <f t="shared" si="10"/>
        <v>0.6904332748855786</v>
      </c>
      <c r="Y202" s="12">
        <f t="shared" si="11"/>
        <v>9.5831557298067749E-2</v>
      </c>
    </row>
    <row r="203" spans="2:25" x14ac:dyDescent="0.3"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s="9">
        <f t="shared" si="9"/>
        <v>-3.3975702909594925</v>
      </c>
      <c r="X203" s="12">
        <f t="shared" si="10"/>
        <v>3.2371485453175891E-2</v>
      </c>
      <c r="Y203" s="12">
        <f t="shared" si="11"/>
        <v>0.93630494216409332</v>
      </c>
    </row>
    <row r="204" spans="2:25" x14ac:dyDescent="0.3"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 s="9">
        <f t="shared" si="9"/>
        <v>1.0894923614649763</v>
      </c>
      <c r="X204" s="12">
        <f t="shared" si="10"/>
        <v>0.74828611790848854</v>
      </c>
      <c r="Y204" s="12">
        <f t="shared" si="11"/>
        <v>6.3359878437579342E-2</v>
      </c>
    </row>
    <row r="205" spans="2:25" x14ac:dyDescent="0.3"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s="9">
        <f t="shared" si="9"/>
        <v>4.1088616982412978</v>
      </c>
      <c r="X205" s="12">
        <f t="shared" si="10"/>
        <v>0.98383900580070871</v>
      </c>
      <c r="Y205" s="12">
        <f t="shared" si="11"/>
        <v>2.6117773350952674E-4</v>
      </c>
    </row>
    <row r="206" spans="2:25" x14ac:dyDescent="0.3"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s="9">
        <f t="shared" si="9"/>
        <v>1.8900389136002842</v>
      </c>
      <c r="X206" s="12">
        <f t="shared" si="10"/>
        <v>0.86875996740155759</v>
      </c>
      <c r="Y206" s="12">
        <f t="shared" si="11"/>
        <v>1.7223946156440226E-2</v>
      </c>
    </row>
    <row r="207" spans="2:25" x14ac:dyDescent="0.3"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 s="9">
        <f t="shared" si="9"/>
        <v>2.3827792372249221</v>
      </c>
      <c r="X207" s="12">
        <f t="shared" si="10"/>
        <v>0.91550467298975668</v>
      </c>
      <c r="Y207" s="12">
        <f t="shared" si="11"/>
        <v>7.1394602865679536E-3</v>
      </c>
    </row>
    <row r="208" spans="2:25" x14ac:dyDescent="0.3"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s="9">
        <f t="shared" si="9"/>
        <v>3.7719715550724735</v>
      </c>
      <c r="X208" s="12">
        <f t="shared" si="10"/>
        <v>0.97751074303324381</v>
      </c>
      <c r="Y208" s="12">
        <f t="shared" si="11"/>
        <v>5.0576667891679176E-4</v>
      </c>
    </row>
    <row r="209" spans="2:25" x14ac:dyDescent="0.3"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 s="9">
        <f t="shared" si="9"/>
        <v>1.5621415997457071</v>
      </c>
      <c r="X209" s="12">
        <f t="shared" si="10"/>
        <v>0.82666044385175608</v>
      </c>
      <c r="Y209" s="12">
        <f t="shared" si="11"/>
        <v>3.0046601725670207E-2</v>
      </c>
    </row>
    <row r="210" spans="2:25" x14ac:dyDescent="0.3"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s="9">
        <f t="shared" si="9"/>
        <v>-0.63752783253394574</v>
      </c>
      <c r="X210" s="12">
        <f t="shared" si="10"/>
        <v>0.34580558982224191</v>
      </c>
      <c r="Y210" s="12">
        <f t="shared" si="11"/>
        <v>0.42797032630782489</v>
      </c>
    </row>
    <row r="211" spans="2:25" x14ac:dyDescent="0.3"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 s="9">
        <f t="shared" si="9"/>
        <v>1.714788061021111</v>
      </c>
      <c r="X211" s="12">
        <f t="shared" si="10"/>
        <v>0.84745628692942498</v>
      </c>
      <c r="Y211" s="12">
        <f t="shared" si="11"/>
        <v>2.326958439735792E-2</v>
      </c>
    </row>
    <row r="212" spans="2:25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9">
        <f t="shared" si="9"/>
        <v>-0.1837463258107434</v>
      </c>
      <c r="X212" s="12">
        <f t="shared" si="10"/>
        <v>0.45419222896432404</v>
      </c>
      <c r="Y212" s="12">
        <f t="shared" si="11"/>
        <v>0.29790612292293284</v>
      </c>
    </row>
    <row r="213" spans="2:25" x14ac:dyDescent="0.3"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 s="9">
        <f t="shared" si="9"/>
        <v>-1.8995176512458396</v>
      </c>
      <c r="X213" s="12">
        <f t="shared" si="10"/>
        <v>0.13016307646091677</v>
      </c>
      <c r="Y213" s="12">
        <f t="shared" si="11"/>
        <v>0.75661627355193695</v>
      </c>
    </row>
    <row r="214" spans="2:25" x14ac:dyDescent="0.3"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 s="9">
        <f t="shared" si="9"/>
        <v>1.819917592145875</v>
      </c>
      <c r="X214" s="12">
        <f t="shared" si="10"/>
        <v>0.86055623845569273</v>
      </c>
      <c r="Y214" s="12">
        <f t="shared" si="11"/>
        <v>1.9444562633625626E-2</v>
      </c>
    </row>
    <row r="215" spans="2:25" x14ac:dyDescent="0.3"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 s="9">
        <f t="shared" si="9"/>
        <v>5.5559644639584258</v>
      </c>
      <c r="X215" s="12">
        <f t="shared" si="10"/>
        <v>0.99615053598105885</v>
      </c>
      <c r="Y215" s="12">
        <f t="shared" si="11"/>
        <v>1.4818373233122559E-5</v>
      </c>
    </row>
    <row r="216" spans="2:25" x14ac:dyDescent="0.3"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1</v>
      </c>
      <c r="W216" s="9">
        <f t="shared" si="9"/>
        <v>0.59489157630413891</v>
      </c>
      <c r="X216" s="12">
        <f t="shared" si="10"/>
        <v>0.64448671166903582</v>
      </c>
      <c r="Y216" s="12">
        <f t="shared" si="11"/>
        <v>0.12638969817989529</v>
      </c>
    </row>
    <row r="217" spans="2:25" x14ac:dyDescent="0.3"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 s="9">
        <f t="shared" si="9"/>
        <v>2.8734852703509284</v>
      </c>
      <c r="X217" s="12">
        <f t="shared" si="10"/>
        <v>0.94652004665521028</v>
      </c>
      <c r="Y217" s="12">
        <f t="shared" si="11"/>
        <v>2.8601054097608853E-3</v>
      </c>
    </row>
    <row r="218" spans="2:25" x14ac:dyDescent="0.3"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 s="9">
        <f t="shared" si="9"/>
        <v>-0.7938621593235593</v>
      </c>
      <c r="X218" s="12">
        <f t="shared" si="10"/>
        <v>0.31133999110021554</v>
      </c>
      <c r="Y218" s="12">
        <f t="shared" si="11"/>
        <v>0.47425260785785128</v>
      </c>
    </row>
    <row r="219" spans="2:25" x14ac:dyDescent="0.3"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 s="9">
        <f t="shared" si="9"/>
        <v>1.439627457448341</v>
      </c>
      <c r="X219" s="12">
        <f t="shared" si="10"/>
        <v>0.80839695446104654</v>
      </c>
      <c r="Y219" s="12">
        <f t="shared" si="11"/>
        <v>3.6711727059802274E-2</v>
      </c>
    </row>
    <row r="220" spans="2:25" x14ac:dyDescent="0.3"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1</v>
      </c>
      <c r="W220" s="9">
        <f t="shared" si="9"/>
        <v>5.6802429712524756</v>
      </c>
      <c r="X220" s="12">
        <f t="shared" si="10"/>
        <v>0.9965988779607412</v>
      </c>
      <c r="Y220" s="12">
        <f t="shared" si="11"/>
        <v>1.1567631125931918E-5</v>
      </c>
    </row>
    <row r="221" spans="2:25" x14ac:dyDescent="0.3"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 s="9">
        <f t="shared" si="9"/>
        <v>1.4263825046338003</v>
      </c>
      <c r="X221" s="12">
        <f t="shared" si="10"/>
        <v>0.80633704224045621</v>
      </c>
      <c r="Y221" s="12">
        <f t="shared" si="11"/>
        <v>3.7505341208174843E-2</v>
      </c>
    </row>
    <row r="222" spans="2:25" x14ac:dyDescent="0.3"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 s="9">
        <f t="shared" si="9"/>
        <v>7.7471457681325617</v>
      </c>
      <c r="X222" s="12">
        <f t="shared" si="10"/>
        <v>0.99956821278485219</v>
      </c>
      <c r="Y222" s="12">
        <f t="shared" si="11"/>
        <v>1.8644019916509707E-7</v>
      </c>
    </row>
    <row r="223" spans="2:25" x14ac:dyDescent="0.3"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 s="9">
        <f t="shared" si="9"/>
        <v>1.4189532476713547</v>
      </c>
      <c r="X223" s="12">
        <f t="shared" si="10"/>
        <v>0.80517426621713117</v>
      </c>
      <c r="Y223" s="12">
        <f t="shared" si="11"/>
        <v>3.7957066544033274E-2</v>
      </c>
    </row>
    <row r="224" spans="2:25" x14ac:dyDescent="0.3"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 s="9">
        <f t="shared" si="9"/>
        <v>-0.34912227614663494</v>
      </c>
      <c r="X224" s="12">
        <f t="shared" si="10"/>
        <v>0.41359528300010162</v>
      </c>
      <c r="Y224" s="12">
        <f t="shared" si="11"/>
        <v>0.34387049211973092</v>
      </c>
    </row>
    <row r="225" spans="2:25" x14ac:dyDescent="0.3"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 s="9">
        <f t="shared" si="9"/>
        <v>1.1437926440985844</v>
      </c>
      <c r="X225" s="12">
        <f t="shared" si="10"/>
        <v>0.75837529233825607</v>
      </c>
      <c r="Y225" s="12">
        <f t="shared" si="11"/>
        <v>5.838249935262322E-2</v>
      </c>
    </row>
    <row r="226" spans="2:25" x14ac:dyDescent="0.3"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 s="9">
        <f t="shared" si="9"/>
        <v>5.83588189224022</v>
      </c>
      <c r="X226" s="12">
        <f t="shared" si="10"/>
        <v>0.99708766024430917</v>
      </c>
      <c r="Y226" s="12">
        <f t="shared" si="11"/>
        <v>8.4817228525773189E-6</v>
      </c>
    </row>
    <row r="227" spans="2:25" x14ac:dyDescent="0.3"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 s="9">
        <f t="shared" si="9"/>
        <v>3.8013027894926261</v>
      </c>
      <c r="X227" s="12">
        <f t="shared" si="10"/>
        <v>0.97814659463005649</v>
      </c>
      <c r="Y227" s="12">
        <f t="shared" si="11"/>
        <v>4.7757132626307595E-4</v>
      </c>
    </row>
    <row r="228" spans="2:25" x14ac:dyDescent="0.3"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 s="9">
        <f t="shared" si="9"/>
        <v>0.29905676295438227</v>
      </c>
      <c r="X228" s="12">
        <f t="shared" si="10"/>
        <v>0.57421191850115239</v>
      </c>
      <c r="Y228" s="12">
        <f t="shared" si="11"/>
        <v>0.1812954903464693</v>
      </c>
    </row>
    <row r="229" spans="2:25" x14ac:dyDescent="0.3"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 s="9">
        <f t="shared" si="9"/>
        <v>-0.68601241931545909</v>
      </c>
      <c r="X229" s="12">
        <f t="shared" si="10"/>
        <v>0.33492071669854434</v>
      </c>
      <c r="Y229" s="12">
        <f t="shared" si="11"/>
        <v>0.44233045307677782</v>
      </c>
    </row>
    <row r="230" spans="2:25" x14ac:dyDescent="0.3"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 s="9">
        <f t="shared" si="9"/>
        <v>6.5879438575940146</v>
      </c>
      <c r="X230" s="12">
        <f t="shared" si="10"/>
        <v>0.99862502506713346</v>
      </c>
      <c r="Y230" s="12">
        <f t="shared" si="11"/>
        <v>1.8905560660113325E-6</v>
      </c>
    </row>
    <row r="231" spans="2:25" x14ac:dyDescent="0.3"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 s="9">
        <f t="shared" si="9"/>
        <v>0.64337616308565204</v>
      </c>
      <c r="X231" s="12">
        <f t="shared" si="10"/>
        <v>0.65551624762501015</v>
      </c>
      <c r="Y231" s="12">
        <f t="shared" si="11"/>
        <v>0.11866905565035332</v>
      </c>
    </row>
    <row r="232" spans="2:25" x14ac:dyDescent="0.3"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 s="9">
        <f t="shared" si="9"/>
        <v>0.80214567622073685</v>
      </c>
      <c r="X232" s="12">
        <f t="shared" si="10"/>
        <v>0.6904332748855786</v>
      </c>
      <c r="Y232" s="12">
        <f t="shared" si="11"/>
        <v>9.5831557298067749E-2</v>
      </c>
    </row>
    <row r="233" spans="2:25" x14ac:dyDescent="0.3"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 s="9">
        <f t="shared" si="9"/>
        <v>1.0820631045025306</v>
      </c>
      <c r="X233" s="12">
        <f t="shared" si="10"/>
        <v>0.74688420812683387</v>
      </c>
      <c r="Y233" s="12">
        <f t="shared" si="11"/>
        <v>6.4067604095579947E-2</v>
      </c>
    </row>
    <row r="234" spans="2:25" x14ac:dyDescent="0.3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 s="9">
        <f t="shared" si="9"/>
        <v>2.4538745398674089</v>
      </c>
      <c r="X234" s="12">
        <f t="shared" si="10"/>
        <v>0.92084432712773601</v>
      </c>
      <c r="Y234" s="12">
        <f t="shared" si="11"/>
        <v>6.2656205478608699E-3</v>
      </c>
    </row>
    <row r="235" spans="2:25" x14ac:dyDescent="0.3"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 s="9">
        <f t="shared" si="9"/>
        <v>-5.0288322075281944E-2</v>
      </c>
      <c r="X235" s="12">
        <f t="shared" si="10"/>
        <v>0.48743056828859088</v>
      </c>
      <c r="Y235" s="12">
        <f t="shared" si="11"/>
        <v>0.26272742232495688</v>
      </c>
    </row>
    <row r="236" spans="2:25" x14ac:dyDescent="0.3"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 s="9">
        <f t="shared" si="9"/>
        <v>0.71913083068563455</v>
      </c>
      <c r="X236" s="12">
        <f t="shared" si="10"/>
        <v>0.67241559135249851</v>
      </c>
      <c r="Y236" s="12">
        <f t="shared" si="11"/>
        <v>0.10731154478893325</v>
      </c>
    </row>
    <row r="237" spans="2:25" x14ac:dyDescent="0.3"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 s="9">
        <f t="shared" si="9"/>
        <v>8.2001444090428262</v>
      </c>
      <c r="X237" s="12">
        <f t="shared" si="10"/>
        <v>0.99972546148171937</v>
      </c>
      <c r="Y237" s="12">
        <f t="shared" si="11"/>
        <v>7.5371398019724626E-8</v>
      </c>
    </row>
    <row r="238" spans="2:25" x14ac:dyDescent="0.3"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 s="9">
        <f t="shared" si="9"/>
        <v>-0.63752783253394574</v>
      </c>
      <c r="X238" s="12">
        <f t="shared" si="10"/>
        <v>0.34580558982224191</v>
      </c>
      <c r="Y238" s="12">
        <f t="shared" si="11"/>
        <v>0.42797032630782489</v>
      </c>
    </row>
    <row r="239" spans="2:25" x14ac:dyDescent="0.3"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 s="9">
        <f t="shared" si="9"/>
        <v>9.1912560741373497</v>
      </c>
      <c r="X239" s="12">
        <f t="shared" si="10"/>
        <v>0.99989808363130006</v>
      </c>
      <c r="Y239" s="12">
        <f t="shared" si="11"/>
        <v>1.0386946208981934E-8</v>
      </c>
    </row>
    <row r="240" spans="2:25" x14ac:dyDescent="0.3"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 s="9">
        <f t="shared" si="9"/>
        <v>2.717925804526232</v>
      </c>
      <c r="X240" s="12">
        <f t="shared" si="10"/>
        <v>0.9380761546353783</v>
      </c>
      <c r="Y240" s="12">
        <f t="shared" si="11"/>
        <v>3.8345626247415802E-3</v>
      </c>
    </row>
    <row r="241" spans="2:25" x14ac:dyDescent="0.3"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 s="9">
        <f t="shared" si="9"/>
        <v>1.2700481778441868</v>
      </c>
      <c r="X241" s="12">
        <f t="shared" si="10"/>
        <v>0.78075099505302714</v>
      </c>
      <c r="Y241" s="12">
        <f t="shared" si="11"/>
        <v>4.8070126170237731E-2</v>
      </c>
    </row>
    <row r="242" spans="2:25" x14ac:dyDescent="0.3"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 s="9">
        <f t="shared" si="9"/>
        <v>-0.34912227614663494</v>
      </c>
      <c r="X242" s="12">
        <f t="shared" si="10"/>
        <v>0.41359528300010162</v>
      </c>
      <c r="Y242" s="12">
        <f t="shared" si="11"/>
        <v>0.34387049211973092</v>
      </c>
    </row>
    <row r="243" spans="2:25" x14ac:dyDescent="0.3"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 s="9">
        <f t="shared" si="9"/>
        <v>-0.34912227614663494</v>
      </c>
      <c r="X243" s="12">
        <f t="shared" si="10"/>
        <v>0.41359528300010162</v>
      </c>
      <c r="Y243" s="12">
        <f t="shared" si="11"/>
        <v>0.34387049211973092</v>
      </c>
    </row>
    <row r="244" spans="2:25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 s="9">
        <f t="shared" si="9"/>
        <v>4.2742376485771896</v>
      </c>
      <c r="X244" s="12">
        <f t="shared" si="10"/>
        <v>0.98626852007472243</v>
      </c>
      <c r="Y244" s="12">
        <f t="shared" si="11"/>
        <v>1.8855354093830085E-4</v>
      </c>
    </row>
    <row r="245" spans="2:25" x14ac:dyDescent="0.3"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1</v>
      </c>
      <c r="W245" s="9">
        <f t="shared" si="9"/>
        <v>0.75107870093980922</v>
      </c>
      <c r="X245" s="12">
        <f t="shared" si="10"/>
        <v>0.67941369726667122</v>
      </c>
      <c r="Y245" s="12">
        <f t="shared" si="11"/>
        <v>0.10277557750022552</v>
      </c>
    </row>
    <row r="246" spans="2:25" x14ac:dyDescent="0.3"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 s="9">
        <f t="shared" si="9"/>
        <v>1.2737360433583964</v>
      </c>
      <c r="X246" s="12">
        <f t="shared" si="10"/>
        <v>0.78138162608443806</v>
      </c>
      <c r="Y246" s="12">
        <f t="shared" si="11"/>
        <v>4.7793993413484455E-2</v>
      </c>
    </row>
    <row r="247" spans="2:25" x14ac:dyDescent="0.3"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9">
        <f t="shared" si="9"/>
        <v>-0.34912227614663494</v>
      </c>
      <c r="X247" s="12">
        <f t="shared" si="10"/>
        <v>0.41359528300010162</v>
      </c>
      <c r="Y247" s="12">
        <f t="shared" si="11"/>
        <v>0.34387049211973092</v>
      </c>
    </row>
    <row r="248" spans="2:25" x14ac:dyDescent="0.3"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 s="9">
        <f t="shared" si="9"/>
        <v>-0.68601241931545909</v>
      </c>
      <c r="X248" s="12">
        <f t="shared" si="10"/>
        <v>0.33492071669854434</v>
      </c>
      <c r="Y248" s="12">
        <f t="shared" si="11"/>
        <v>0.44233045307677782</v>
      </c>
    </row>
    <row r="249" spans="2:25" x14ac:dyDescent="0.3"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 s="9">
        <f t="shared" si="9"/>
        <v>4.2423548071553405</v>
      </c>
      <c r="X249" s="12">
        <f t="shared" si="10"/>
        <v>0.98582997115233995</v>
      </c>
      <c r="Y249" s="12">
        <f t="shared" si="11"/>
        <v>2.0078971754351814E-4</v>
      </c>
    </row>
    <row r="250" spans="2:25" x14ac:dyDescent="0.3"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 s="9">
        <f t="shared" si="9"/>
        <v>1.2791002603258292</v>
      </c>
      <c r="X250" s="12">
        <f t="shared" si="10"/>
        <v>0.7822965819037262</v>
      </c>
      <c r="Y250" s="12">
        <f t="shared" si="11"/>
        <v>4.7394778250800997E-2</v>
      </c>
    </row>
    <row r="251" spans="2:25" x14ac:dyDescent="0.3"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 s="9">
        <f t="shared" si="9"/>
        <v>-0.68601241931545909</v>
      </c>
      <c r="X251" s="12">
        <f t="shared" si="10"/>
        <v>0.33492071669854434</v>
      </c>
      <c r="Y251" s="12">
        <f t="shared" si="11"/>
        <v>0.44233045307677782</v>
      </c>
    </row>
    <row r="252" spans="2:25" x14ac:dyDescent="0.3"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 s="9">
        <f t="shared" si="9"/>
        <v>2.2614345236093341</v>
      </c>
      <c r="X252" s="12">
        <f t="shared" si="10"/>
        <v>0.90563230029223063</v>
      </c>
      <c r="Y252" s="12">
        <f t="shared" si="11"/>
        <v>8.9052627481357345E-3</v>
      </c>
    </row>
    <row r="253" spans="2:25" x14ac:dyDescent="0.3"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 s="9">
        <f t="shared" si="9"/>
        <v>7.4171380674946787</v>
      </c>
      <c r="X253" s="12">
        <f t="shared" si="10"/>
        <v>0.99939949449755039</v>
      </c>
      <c r="Y253" s="12">
        <f t="shared" si="11"/>
        <v>3.606068584722596E-7</v>
      </c>
    </row>
    <row r="254" spans="2:25" x14ac:dyDescent="0.3"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 s="9">
        <f t="shared" si="9"/>
        <v>-0.68601241931545909</v>
      </c>
      <c r="X254" s="12">
        <f t="shared" si="10"/>
        <v>0.33492071669854434</v>
      </c>
      <c r="Y254" s="12">
        <f t="shared" si="11"/>
        <v>0.44233045307677782</v>
      </c>
    </row>
    <row r="255" spans="2:25" x14ac:dyDescent="0.3"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 s="9">
        <f t="shared" si="9"/>
        <v>2.0952357535118034</v>
      </c>
      <c r="X255" s="12">
        <f t="shared" si="10"/>
        <v>0.89043925616032404</v>
      </c>
      <c r="Y255" s="12">
        <f t="shared" si="11"/>
        <v>1.2003556590703093E-2</v>
      </c>
    </row>
    <row r="256" spans="2:25" x14ac:dyDescent="0.3"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 s="9">
        <f t="shared" si="9"/>
        <v>-0.97441797570276978</v>
      </c>
      <c r="X256" s="12">
        <f t="shared" si="10"/>
        <v>0.27400078231586483</v>
      </c>
      <c r="Y256" s="12">
        <f t="shared" si="11"/>
        <v>0.52707486407797632</v>
      </c>
    </row>
    <row r="257" spans="2:25" x14ac:dyDescent="0.3"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 s="9">
        <f t="shared" si="9"/>
        <v>3.6255472357047229</v>
      </c>
      <c r="X257" s="12">
        <f t="shared" si="10"/>
        <v>0.97405647528731254</v>
      </c>
      <c r="Y257" s="12">
        <f t="shared" si="11"/>
        <v>6.7306647451782493E-4</v>
      </c>
    </row>
    <row r="258" spans="2:25" x14ac:dyDescent="0.3"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 s="9">
        <f t="shared" si="9"/>
        <v>4.595899614318677</v>
      </c>
      <c r="X258" s="12">
        <f t="shared" si="10"/>
        <v>0.99000771671659404</v>
      </c>
      <c r="Y258" s="12">
        <f t="shared" si="11"/>
        <v>9.9845725215834112E-5</v>
      </c>
    </row>
    <row r="259" spans="2:25" x14ac:dyDescent="0.3"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</v>
      </c>
      <c r="W259" s="9">
        <f t="shared" si="9"/>
        <v>3.9455574689096751</v>
      </c>
      <c r="X259" s="12">
        <f t="shared" si="10"/>
        <v>0.9810265235503699</v>
      </c>
      <c r="Y259" s="12">
        <f t="shared" si="11"/>
        <v>3.5999280858466803E-4</v>
      </c>
    </row>
    <row r="260" spans="2:25" x14ac:dyDescent="0.3"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9">
        <f t="shared" si="9"/>
        <v>1.6446540531655069</v>
      </c>
      <c r="X260" s="12">
        <f t="shared" si="10"/>
        <v>0.83816722080744466</v>
      </c>
      <c r="Y260" s="12">
        <f t="shared" si="11"/>
        <v>2.6189848421186372E-2</v>
      </c>
    </row>
    <row r="261" spans="2:25" x14ac:dyDescent="0.3"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 s="9">
        <f t="shared" si="9"/>
        <v>-0.68601241931545909</v>
      </c>
      <c r="X261" s="12">
        <f t="shared" si="10"/>
        <v>0.33492071669854434</v>
      </c>
      <c r="Y261" s="12">
        <f t="shared" si="11"/>
        <v>0.44233045307677782</v>
      </c>
    </row>
    <row r="262" spans="2:25" x14ac:dyDescent="0.3"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 s="9">
        <f t="shared" ref="W262:W325" si="12">SUMPRODUCT($B262:$U262,$B$2:$U$2)</f>
        <v>-0.64495708949639141</v>
      </c>
      <c r="X262" s="12">
        <f t="shared" ref="X262:X325" si="13">EXP(W262)/(1+EXP(W262))</f>
        <v>0.34412684378079611</v>
      </c>
      <c r="Y262" s="12">
        <f t="shared" ref="Y262:Y325" si="14">(V262-X262)^2</f>
        <v>0.43016959704894031</v>
      </c>
    </row>
    <row r="263" spans="2:25" x14ac:dyDescent="0.3"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 s="9">
        <f t="shared" si="12"/>
        <v>9.064305134589878</v>
      </c>
      <c r="X263" s="12">
        <f t="shared" si="13"/>
        <v>0.99988428969389054</v>
      </c>
      <c r="Y263" s="12">
        <f t="shared" si="14"/>
        <v>1.3388874939945447E-8</v>
      </c>
    </row>
    <row r="264" spans="2:25" x14ac:dyDescent="0.3"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 s="9">
        <f t="shared" si="12"/>
        <v>0.59489157630413891</v>
      </c>
      <c r="X264" s="12">
        <f t="shared" si="13"/>
        <v>0.64448671166903582</v>
      </c>
      <c r="Y264" s="12">
        <f t="shared" si="14"/>
        <v>0.12638969817989529</v>
      </c>
    </row>
    <row r="265" spans="2:25" x14ac:dyDescent="0.3"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 s="9">
        <f t="shared" si="12"/>
        <v>1.714788061021111</v>
      </c>
      <c r="X265" s="12">
        <f t="shared" si="13"/>
        <v>0.84745628692942498</v>
      </c>
      <c r="Y265" s="12">
        <f t="shared" si="14"/>
        <v>2.326958439735792E-2</v>
      </c>
    </row>
    <row r="266" spans="2:25" x14ac:dyDescent="0.3"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 s="9">
        <f t="shared" si="12"/>
        <v>4.5626432049645</v>
      </c>
      <c r="X266" s="12">
        <f t="shared" si="13"/>
        <v>0.98967331114499124</v>
      </c>
      <c r="Y266" s="12">
        <f t="shared" si="14"/>
        <v>1.0664050270816211E-4</v>
      </c>
    </row>
    <row r="267" spans="2:25" x14ac:dyDescent="0.3"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 s="9">
        <f t="shared" si="12"/>
        <v>1.714788061021111</v>
      </c>
      <c r="X267" s="12">
        <f t="shared" si="13"/>
        <v>0.84745628692942498</v>
      </c>
      <c r="Y267" s="12">
        <f t="shared" si="14"/>
        <v>2.326958439735792E-2</v>
      </c>
    </row>
    <row r="268" spans="2:25" x14ac:dyDescent="0.3"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 s="9">
        <f t="shared" si="12"/>
        <v>1.8990805371465622</v>
      </c>
      <c r="X268" s="12">
        <f t="shared" si="13"/>
        <v>0.86978742519548413</v>
      </c>
      <c r="Y268" s="12">
        <f t="shared" si="14"/>
        <v>1.6955314637221639E-2</v>
      </c>
    </row>
    <row r="269" spans="2:25" x14ac:dyDescent="0.3"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1</v>
      </c>
      <c r="W269" s="9">
        <f t="shared" si="12"/>
        <v>1.7535887856339565</v>
      </c>
      <c r="X269" s="12">
        <f t="shared" si="13"/>
        <v>0.85240488122078351</v>
      </c>
      <c r="Y269" s="12">
        <f t="shared" si="14"/>
        <v>2.1784319087451025E-2</v>
      </c>
    </row>
    <row r="270" spans="2:25" x14ac:dyDescent="0.3"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 s="9">
        <f t="shared" si="12"/>
        <v>-0.47215188219805421</v>
      </c>
      <c r="X270" s="12">
        <f t="shared" si="13"/>
        <v>0.38410704857761513</v>
      </c>
      <c r="Y270" s="12">
        <f t="shared" si="14"/>
        <v>0.37932412761177614</v>
      </c>
    </row>
    <row r="271" spans="2:25" x14ac:dyDescent="0.3"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1</v>
      </c>
      <c r="W271" s="9">
        <f t="shared" si="12"/>
        <v>0.59489157630413891</v>
      </c>
      <c r="X271" s="12">
        <f t="shared" si="13"/>
        <v>0.64448671166903582</v>
      </c>
      <c r="Y271" s="12">
        <f t="shared" si="14"/>
        <v>0.12638969817989529</v>
      </c>
    </row>
    <row r="272" spans="2:25" x14ac:dyDescent="0.3"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 s="9">
        <f t="shared" si="12"/>
        <v>5.5412476603025382</v>
      </c>
      <c r="X272" s="12">
        <f t="shared" si="13"/>
        <v>0.99609368819167832</v>
      </c>
      <c r="Y272" s="12">
        <f t="shared" si="14"/>
        <v>1.5259271943833416E-5</v>
      </c>
    </row>
    <row r="273" spans="2:25" x14ac:dyDescent="0.3"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s="9">
        <f t="shared" si="12"/>
        <v>-0.34912227614663494</v>
      </c>
      <c r="X273" s="12">
        <f t="shared" si="13"/>
        <v>0.41359528300010162</v>
      </c>
      <c r="Y273" s="12">
        <f t="shared" si="14"/>
        <v>0.34387049211973092</v>
      </c>
    </row>
    <row r="274" spans="2:25" x14ac:dyDescent="0.3"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 s="9">
        <f t="shared" si="12"/>
        <v>6.9031972660899426</v>
      </c>
      <c r="X274" s="12">
        <f t="shared" si="13"/>
        <v>0.99899643972851926</v>
      </c>
      <c r="Y274" s="12">
        <f t="shared" si="14"/>
        <v>1.007133218494499E-6</v>
      </c>
    </row>
    <row r="275" spans="2:25" x14ac:dyDescent="0.3"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 s="9">
        <f t="shared" si="12"/>
        <v>-0.97441797570276978</v>
      </c>
      <c r="X275" s="12">
        <f t="shared" si="13"/>
        <v>0.27400078231586483</v>
      </c>
      <c r="Y275" s="12">
        <f t="shared" si="14"/>
        <v>0.52707486407797632</v>
      </c>
    </row>
    <row r="276" spans="2:25" x14ac:dyDescent="0.3"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s="9">
        <f t="shared" si="12"/>
        <v>6.636428444375527</v>
      </c>
      <c r="X276" s="12">
        <f t="shared" si="13"/>
        <v>0.99869001460220719</v>
      </c>
      <c r="Y276" s="12">
        <f t="shared" si="14"/>
        <v>1.7160617424303924E-6</v>
      </c>
    </row>
    <row r="277" spans="2:25" x14ac:dyDescent="0.3"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 s="9">
        <f t="shared" si="12"/>
        <v>1.5531487704314599</v>
      </c>
      <c r="X277" s="12">
        <f t="shared" si="13"/>
        <v>0.8253680469331961</v>
      </c>
      <c r="Y277" s="12">
        <f t="shared" si="14"/>
        <v>3.04963190319264E-2</v>
      </c>
    </row>
    <row r="278" spans="2:25" x14ac:dyDescent="0.3"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 s="9">
        <f t="shared" si="12"/>
        <v>3.3149956186990788</v>
      </c>
      <c r="X278" s="12">
        <f t="shared" si="13"/>
        <v>0.9649396811417229</v>
      </c>
      <c r="Y278" s="12">
        <f t="shared" si="14"/>
        <v>1.2292259584440605E-3</v>
      </c>
    </row>
    <row r="279" spans="2:25" x14ac:dyDescent="0.3"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s="9">
        <f t="shared" si="12"/>
        <v>2.1784444699875944</v>
      </c>
      <c r="X279" s="12">
        <f t="shared" si="13"/>
        <v>0.89829704773935493</v>
      </c>
      <c r="Y279" s="12">
        <f t="shared" si="14"/>
        <v>1.0343490498531052E-2</v>
      </c>
    </row>
    <row r="280" spans="2:25" x14ac:dyDescent="0.3"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 s="9">
        <f t="shared" si="12"/>
        <v>1.4263825046338003</v>
      </c>
      <c r="X280" s="12">
        <f t="shared" si="13"/>
        <v>0.80633704224045621</v>
      </c>
      <c r="Y280" s="12">
        <f t="shared" si="14"/>
        <v>3.7505341208174843E-2</v>
      </c>
    </row>
    <row r="281" spans="2:25" x14ac:dyDescent="0.3"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 s="9">
        <f t="shared" si="12"/>
        <v>4.7695276413786534</v>
      </c>
      <c r="X281" s="12">
        <f t="shared" si="13"/>
        <v>0.99158699232513015</v>
      </c>
      <c r="Y281" s="12">
        <f t="shared" si="14"/>
        <v>7.0778698137419083E-5</v>
      </c>
    </row>
    <row r="282" spans="2:25" x14ac:dyDescent="0.3"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s="9">
        <f t="shared" si="12"/>
        <v>1.0832636859146059</v>
      </c>
      <c r="X282" s="12">
        <f t="shared" si="13"/>
        <v>0.74711110858547403</v>
      </c>
      <c r="Y282" s="12">
        <f t="shared" si="14"/>
        <v>6.3952791400867903E-2</v>
      </c>
    </row>
    <row r="283" spans="2:25" x14ac:dyDescent="0.3"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s="9">
        <f t="shared" si="12"/>
        <v>1.714788061021111</v>
      </c>
      <c r="X283" s="12">
        <f t="shared" si="13"/>
        <v>0.84745628692942498</v>
      </c>
      <c r="Y283" s="12">
        <f t="shared" si="14"/>
        <v>2.326958439735792E-2</v>
      </c>
    </row>
    <row r="284" spans="2:25" x14ac:dyDescent="0.3"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 s="9">
        <f t="shared" si="12"/>
        <v>4.3972672546286082</v>
      </c>
      <c r="X284" s="12">
        <f t="shared" si="13"/>
        <v>0.98783877938475162</v>
      </c>
      <c r="Y284" s="12">
        <f t="shared" si="14"/>
        <v>1.4789528685274221E-4</v>
      </c>
    </row>
    <row r="285" spans="2:25" x14ac:dyDescent="0.3"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 s="9">
        <f t="shared" si="12"/>
        <v>2.825000683569415</v>
      </c>
      <c r="X285" s="12">
        <f t="shared" si="13"/>
        <v>0.94401195706714469</v>
      </c>
      <c r="Y285" s="12">
        <f t="shared" si="14"/>
        <v>3.1346609514512494E-3</v>
      </c>
    </row>
    <row r="286" spans="2:25" x14ac:dyDescent="0.3"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 s="9">
        <f t="shared" si="12"/>
        <v>-0.97441797570276978</v>
      </c>
      <c r="X286" s="12">
        <f t="shared" si="13"/>
        <v>0.27400078231586483</v>
      </c>
      <c r="Y286" s="12">
        <f t="shared" si="14"/>
        <v>0.52707486407797632</v>
      </c>
    </row>
    <row r="287" spans="2:25" x14ac:dyDescent="0.3"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 s="9">
        <f t="shared" si="12"/>
        <v>-0.34912227614663494</v>
      </c>
      <c r="X287" s="12">
        <f t="shared" si="13"/>
        <v>0.41359528300010162</v>
      </c>
      <c r="Y287" s="12">
        <f t="shared" si="14"/>
        <v>0.34387049211973092</v>
      </c>
    </row>
    <row r="288" spans="2:25" x14ac:dyDescent="0.3"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 s="9">
        <f t="shared" si="12"/>
        <v>2.8734852703509284</v>
      </c>
      <c r="X288" s="12">
        <f t="shared" si="13"/>
        <v>0.94652004665521028</v>
      </c>
      <c r="Y288" s="12">
        <f t="shared" si="14"/>
        <v>2.8601054097608853E-3</v>
      </c>
    </row>
    <row r="289" spans="2:25" x14ac:dyDescent="0.3"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 s="9">
        <f t="shared" si="12"/>
        <v>0.97495088351907411</v>
      </c>
      <c r="X289" s="12">
        <f t="shared" si="13"/>
        <v>0.72610521325875421</v>
      </c>
      <c r="Y289" s="12">
        <f t="shared" si="14"/>
        <v>7.5018354204032509E-2</v>
      </c>
    </row>
    <row r="290" spans="2:25" x14ac:dyDescent="0.3"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1</v>
      </c>
      <c r="W290" s="9">
        <f t="shared" si="12"/>
        <v>5.6628441820509448</v>
      </c>
      <c r="X290" s="12">
        <f t="shared" si="13"/>
        <v>0.99653939134130687</v>
      </c>
      <c r="Y290" s="12">
        <f t="shared" si="14"/>
        <v>1.1975812288621877E-5</v>
      </c>
    </row>
    <row r="291" spans="2:25" x14ac:dyDescent="0.3"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 s="9">
        <f t="shared" si="12"/>
        <v>3.9539492507680296</v>
      </c>
      <c r="X291" s="12">
        <f t="shared" si="13"/>
        <v>0.98118209494142661</v>
      </c>
      <c r="Y291" s="12">
        <f t="shared" si="14"/>
        <v>3.5411355079348203E-4</v>
      </c>
    </row>
    <row r="292" spans="2:25" x14ac:dyDescent="0.3"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s="9">
        <f t="shared" si="12"/>
        <v>6.590347414773448</v>
      </c>
      <c r="X292" s="12">
        <f t="shared" si="13"/>
        <v>0.99862832140178781</v>
      </c>
      <c r="Y292" s="12">
        <f t="shared" si="14"/>
        <v>1.8815021767933566E-6</v>
      </c>
    </row>
    <row r="293" spans="2:25" x14ac:dyDescent="0.3"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 s="9">
        <f t="shared" si="12"/>
        <v>5.0329913518687857</v>
      </c>
      <c r="X293" s="12">
        <f t="shared" si="13"/>
        <v>0.99352294581581446</v>
      </c>
      <c r="Y293" s="12">
        <f t="shared" si="14"/>
        <v>4.195223090487538E-5</v>
      </c>
    </row>
    <row r="294" spans="2:25" x14ac:dyDescent="0.3"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 s="9">
        <f t="shared" si="12"/>
        <v>6.4934053797106941</v>
      </c>
      <c r="X294" s="12">
        <f t="shared" si="13"/>
        <v>0.99848890031086024</v>
      </c>
      <c r="Y294" s="12">
        <f t="shared" si="14"/>
        <v>2.2834222705182822E-6</v>
      </c>
    </row>
    <row r="295" spans="2:25" x14ac:dyDescent="0.3"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 s="9">
        <f t="shared" si="12"/>
        <v>1.8259399203812248</v>
      </c>
      <c r="X295" s="12">
        <f t="shared" si="13"/>
        <v>0.86127734503787212</v>
      </c>
      <c r="Y295" s="12">
        <f t="shared" si="14"/>
        <v>1.9243974999741582E-2</v>
      </c>
    </row>
    <row r="296" spans="2:25" x14ac:dyDescent="0.3"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1</v>
      </c>
      <c r="W296" s="9">
        <f t="shared" si="12"/>
        <v>1.6732934591058208</v>
      </c>
      <c r="X296" s="12">
        <f t="shared" si="13"/>
        <v>0.84201443092924189</v>
      </c>
      <c r="Y296" s="12">
        <f t="shared" si="14"/>
        <v>2.4959440034611282E-2</v>
      </c>
    </row>
    <row r="297" spans="2:25" x14ac:dyDescent="0.3"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 s="9">
        <f t="shared" si="12"/>
        <v>-0.97441797570276978</v>
      </c>
      <c r="X297" s="12">
        <f t="shared" si="13"/>
        <v>0.27400078231586483</v>
      </c>
      <c r="Y297" s="12">
        <f t="shared" si="14"/>
        <v>0.52707486407797632</v>
      </c>
    </row>
    <row r="298" spans="2:25" x14ac:dyDescent="0.3"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 s="9">
        <f t="shared" si="12"/>
        <v>3.6086673257408504</v>
      </c>
      <c r="X298" s="12">
        <f t="shared" si="13"/>
        <v>0.97362648161481413</v>
      </c>
      <c r="Y298" s="12">
        <f t="shared" si="14"/>
        <v>6.9556247201373695E-4</v>
      </c>
    </row>
    <row r="299" spans="2:25" x14ac:dyDescent="0.3"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 s="9">
        <f t="shared" si="12"/>
        <v>9.4278069931718882</v>
      </c>
      <c r="X299" s="12">
        <f t="shared" si="13"/>
        <v>0.99991955102660424</v>
      </c>
      <c r="Y299" s="12">
        <f t="shared" si="14"/>
        <v>6.4720373204322829E-9</v>
      </c>
    </row>
    <row r="300" spans="2:25" x14ac:dyDescent="0.3"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 s="9">
        <f t="shared" si="12"/>
        <v>4.084255258114923</v>
      </c>
      <c r="X300" s="12">
        <f t="shared" si="13"/>
        <v>0.98344307410917398</v>
      </c>
      <c r="Y300" s="12">
        <f t="shared" si="14"/>
        <v>2.7413179495430512E-4</v>
      </c>
    </row>
    <row r="301" spans="2:25" x14ac:dyDescent="0.3"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 s="9">
        <f t="shared" si="12"/>
        <v>6.6289991874130809</v>
      </c>
      <c r="X301" s="12">
        <f t="shared" si="13"/>
        <v>0.99868025903463831</v>
      </c>
      <c r="Y301" s="12">
        <f t="shared" si="14"/>
        <v>1.7417162156538138E-6</v>
      </c>
    </row>
    <row r="302" spans="2:25" x14ac:dyDescent="0.3"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 s="9">
        <f t="shared" si="12"/>
        <v>-0.34912227614663494</v>
      </c>
      <c r="X302" s="12">
        <f t="shared" si="13"/>
        <v>0.41359528300010162</v>
      </c>
      <c r="Y302" s="12">
        <f t="shared" si="14"/>
        <v>0.34387049211973092</v>
      </c>
    </row>
    <row r="303" spans="2:25" x14ac:dyDescent="0.3"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 s="9">
        <f t="shared" si="12"/>
        <v>1.1437926440985844</v>
      </c>
      <c r="X303" s="12">
        <f t="shared" si="13"/>
        <v>0.75837529233825607</v>
      </c>
      <c r="Y303" s="12">
        <f t="shared" si="14"/>
        <v>5.838249935262322E-2</v>
      </c>
    </row>
    <row r="304" spans="2:25" x14ac:dyDescent="0.3"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 s="9">
        <f t="shared" si="12"/>
        <v>1.1512219010610301</v>
      </c>
      <c r="X304" s="12">
        <f t="shared" si="13"/>
        <v>0.75973403139152729</v>
      </c>
      <c r="Y304" s="12">
        <f t="shared" si="14"/>
        <v>5.7727735671367596E-2</v>
      </c>
    </row>
    <row r="305" spans="2:25" x14ac:dyDescent="0.3"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 s="9">
        <f t="shared" si="12"/>
        <v>1.4508763260121667</v>
      </c>
      <c r="X305" s="12">
        <f t="shared" si="13"/>
        <v>0.81013326477208936</v>
      </c>
      <c r="Y305" s="12">
        <f t="shared" si="14"/>
        <v>3.6049377146105524E-2</v>
      </c>
    </row>
    <row r="306" spans="2:25" x14ac:dyDescent="0.3"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 s="9">
        <f t="shared" si="12"/>
        <v>0.64337616308565204</v>
      </c>
      <c r="X306" s="12">
        <f t="shared" si="13"/>
        <v>0.65551624762501015</v>
      </c>
      <c r="Y306" s="12">
        <f t="shared" si="14"/>
        <v>0.11866905565035332</v>
      </c>
    </row>
    <row r="307" spans="2:25" x14ac:dyDescent="0.3"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 s="9">
        <f t="shared" si="12"/>
        <v>-0.97441797570276978</v>
      </c>
      <c r="X307" s="12">
        <f t="shared" si="13"/>
        <v>0.27400078231586483</v>
      </c>
      <c r="Y307" s="12">
        <f t="shared" si="14"/>
        <v>0.52707486407797632</v>
      </c>
    </row>
    <row r="308" spans="2:25" x14ac:dyDescent="0.3"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 s="9">
        <f t="shared" si="12"/>
        <v>2.156807735314699</v>
      </c>
      <c r="X308" s="12">
        <f t="shared" si="13"/>
        <v>0.89630322260754791</v>
      </c>
      <c r="Y308" s="12">
        <f t="shared" si="14"/>
        <v>1.0753021641579763E-2</v>
      </c>
    </row>
    <row r="309" spans="2:25" x14ac:dyDescent="0.3"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 s="9">
        <f t="shared" si="12"/>
        <v>0.76109034640166917</v>
      </c>
      <c r="X309" s="12">
        <f t="shared" si="13"/>
        <v>0.68159041296990097</v>
      </c>
      <c r="Y309" s="12">
        <f t="shared" si="14"/>
        <v>0.10138466511267821</v>
      </c>
    </row>
    <row r="310" spans="2:25" x14ac:dyDescent="0.3"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 s="9">
        <f t="shared" si="12"/>
        <v>5.1863686596061154</v>
      </c>
      <c r="X310" s="12">
        <f t="shared" si="13"/>
        <v>0.99443882219836388</v>
      </c>
      <c r="Y310" s="12">
        <f t="shared" si="14"/>
        <v>3.0926698541410339E-5</v>
      </c>
    </row>
    <row r="311" spans="2:25" x14ac:dyDescent="0.3"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 s="9">
        <f t="shared" si="12"/>
        <v>1.0971576698088545</v>
      </c>
      <c r="X311" s="12">
        <f t="shared" si="13"/>
        <v>0.7497271597923707</v>
      </c>
      <c r="Y311" s="12">
        <f t="shared" si="14"/>
        <v>6.2636494545593543E-2</v>
      </c>
    </row>
    <row r="312" spans="2:25" x14ac:dyDescent="0.3"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1</v>
      </c>
      <c r="W312" s="9">
        <f t="shared" si="12"/>
        <v>1.714788061021111</v>
      </c>
      <c r="X312" s="12">
        <f t="shared" si="13"/>
        <v>0.84745628692942498</v>
      </c>
      <c r="Y312" s="12">
        <f t="shared" si="14"/>
        <v>2.326958439735792E-2</v>
      </c>
    </row>
    <row r="313" spans="2:25" x14ac:dyDescent="0.3"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 s="9">
        <f t="shared" si="12"/>
        <v>3.5469250997436013</v>
      </c>
      <c r="X313" s="12">
        <f t="shared" si="13"/>
        <v>0.97199384323206106</v>
      </c>
      <c r="Y313" s="12">
        <f t="shared" si="14"/>
        <v>7.84344816910372E-4</v>
      </c>
    </row>
    <row r="314" spans="2:25" x14ac:dyDescent="0.3"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 s="9">
        <f t="shared" si="12"/>
        <v>0.64337616308565204</v>
      </c>
      <c r="X314" s="12">
        <f t="shared" si="13"/>
        <v>0.65551624762501015</v>
      </c>
      <c r="Y314" s="12">
        <f t="shared" si="14"/>
        <v>0.11866905565035332</v>
      </c>
    </row>
    <row r="315" spans="2:25" x14ac:dyDescent="0.3"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 s="9">
        <f t="shared" si="12"/>
        <v>8.371113946718328</v>
      </c>
      <c r="X315" s="12">
        <f t="shared" si="13"/>
        <v>0.99976859598154444</v>
      </c>
      <c r="Y315" s="12">
        <f t="shared" si="14"/>
        <v>5.3547819757381626E-8</v>
      </c>
    </row>
    <row r="316" spans="2:25" x14ac:dyDescent="0.3"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 s="9">
        <f t="shared" si="12"/>
        <v>6.4576345631513785</v>
      </c>
      <c r="X316" s="12">
        <f t="shared" si="13"/>
        <v>0.99843395482720332</v>
      </c>
      <c r="Y316" s="12">
        <f t="shared" si="14"/>
        <v>2.4524974832397888E-6</v>
      </c>
    </row>
    <row r="317" spans="2:25" x14ac:dyDescent="0.3"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 s="9">
        <f t="shared" si="12"/>
        <v>10.707372750071151</v>
      </c>
      <c r="X317" s="12">
        <f t="shared" si="13"/>
        <v>0.99997762116986311</v>
      </c>
      <c r="Y317" s="12">
        <f t="shared" si="14"/>
        <v>5.0081203829592092E-10</v>
      </c>
    </row>
    <row r="318" spans="2:25" x14ac:dyDescent="0.3"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 s="9">
        <f t="shared" si="12"/>
        <v>4.9925170345055818</v>
      </c>
      <c r="X318" s="12">
        <f t="shared" si="13"/>
        <v>0.9932572178137542</v>
      </c>
      <c r="Y318" s="12">
        <f t="shared" si="14"/>
        <v>4.5465111611153682E-5</v>
      </c>
    </row>
    <row r="319" spans="2:25" x14ac:dyDescent="0.3"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 s="9">
        <f t="shared" si="12"/>
        <v>0.64337616308565204</v>
      </c>
      <c r="X319" s="12">
        <f t="shared" si="13"/>
        <v>0.65551624762501015</v>
      </c>
      <c r="Y319" s="12">
        <f t="shared" si="14"/>
        <v>0.11866905565035332</v>
      </c>
    </row>
    <row r="320" spans="2:25" x14ac:dyDescent="0.3"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 s="9">
        <f t="shared" si="12"/>
        <v>2.1083231485331857</v>
      </c>
      <c r="X320" s="12">
        <f t="shared" si="13"/>
        <v>0.89170951665751208</v>
      </c>
      <c r="Y320" s="12">
        <f t="shared" si="14"/>
        <v>1.1726828782549653E-2</v>
      </c>
    </row>
    <row r="321" spans="2:25" x14ac:dyDescent="0.3"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 s="9">
        <f t="shared" si="12"/>
        <v>3.2151322382287759</v>
      </c>
      <c r="X321" s="12">
        <f t="shared" si="13"/>
        <v>0.96139977582651881</v>
      </c>
      <c r="Y321" s="12">
        <f t="shared" si="14"/>
        <v>1.4899773062430016E-3</v>
      </c>
    </row>
    <row r="322" spans="2:25" x14ac:dyDescent="0.3"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 s="9">
        <f t="shared" si="12"/>
        <v>7.7471457681325617</v>
      </c>
      <c r="X322" s="12">
        <f t="shared" si="13"/>
        <v>0.99956821278485219</v>
      </c>
      <c r="Y322" s="12">
        <f t="shared" si="14"/>
        <v>1.8644019916509707E-7</v>
      </c>
    </row>
    <row r="323" spans="2:25" x14ac:dyDescent="0.3"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 s="9">
        <f t="shared" si="12"/>
        <v>5.219074320789602</v>
      </c>
      <c r="X323" s="12">
        <f t="shared" si="13"/>
        <v>0.99461679880242682</v>
      </c>
      <c r="Y323" s="12">
        <f t="shared" si="14"/>
        <v>2.8978855133553363E-5</v>
      </c>
    </row>
    <row r="324" spans="2:25" x14ac:dyDescent="0.3"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 s="9">
        <f t="shared" si="12"/>
        <v>-3.3901410339970468</v>
      </c>
      <c r="X324" s="12">
        <f t="shared" si="13"/>
        <v>3.2605006530452577E-2</v>
      </c>
      <c r="Y324" s="12">
        <f t="shared" si="14"/>
        <v>0.93585307338994561</v>
      </c>
    </row>
    <row r="325" spans="2:25" x14ac:dyDescent="0.3"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 s="9">
        <f t="shared" si="12"/>
        <v>2.1083231485331857</v>
      </c>
      <c r="X325" s="12">
        <f t="shared" si="13"/>
        <v>0.89170951665751208</v>
      </c>
      <c r="Y325" s="12">
        <f t="shared" si="14"/>
        <v>1.1726828782549653E-2</v>
      </c>
    </row>
    <row r="326" spans="2:25" x14ac:dyDescent="0.3"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  <c r="W326" s="9">
        <f t="shared" ref="W326:W389" si="15">SUMPRODUCT($B326:$U326,$B$2:$U$2)</f>
        <v>-1.6554555316542465</v>
      </c>
      <c r="X326" s="12">
        <f t="shared" ref="X326:X389" si="16">EXP(W326)/(1+EXP(W326))</f>
        <v>0.16037298139887404</v>
      </c>
      <c r="Y326" s="12">
        <f t="shared" ref="Y326:Y389" si="17">(V326-X326)^2</f>
        <v>0.70497353036501553</v>
      </c>
    </row>
    <row r="327" spans="2:25" x14ac:dyDescent="0.3"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9">
        <f t="shared" si="15"/>
        <v>-0.34912227614663494</v>
      </c>
      <c r="X327" s="12">
        <f t="shared" si="16"/>
        <v>0.41359528300010162</v>
      </c>
      <c r="Y327" s="12">
        <f t="shared" si="17"/>
        <v>0.34387049211973092</v>
      </c>
    </row>
    <row r="328" spans="2:25" x14ac:dyDescent="0.3"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1</v>
      </c>
      <c r="W328" s="9">
        <f t="shared" si="15"/>
        <v>7.1710861704934254</v>
      </c>
      <c r="X328" s="12">
        <f t="shared" si="16"/>
        <v>0.99923210255042161</v>
      </c>
      <c r="Y328" s="12">
        <f t="shared" si="17"/>
        <v>5.8966649306899893E-7</v>
      </c>
    </row>
    <row r="329" spans="2:25" x14ac:dyDescent="0.3"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 s="9">
        <f t="shared" si="15"/>
        <v>5.2484055552097546</v>
      </c>
      <c r="X329" s="12">
        <f t="shared" si="16"/>
        <v>0.99477158801709531</v>
      </c>
      <c r="Y329" s="12">
        <f t="shared" si="17"/>
        <v>2.7336291862981358E-5</v>
      </c>
    </row>
    <row r="330" spans="2:25" x14ac:dyDescent="0.3"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 s="9">
        <f t="shared" si="15"/>
        <v>1.0820631045025306</v>
      </c>
      <c r="X330" s="12">
        <f t="shared" si="16"/>
        <v>0.74688420812683387</v>
      </c>
      <c r="Y330" s="12">
        <f t="shared" si="17"/>
        <v>6.4067604095579947E-2</v>
      </c>
    </row>
    <row r="331" spans="2:25" x14ac:dyDescent="0.3"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 s="9">
        <f t="shared" si="15"/>
        <v>2.9033339812534136</v>
      </c>
      <c r="X331" s="12">
        <f t="shared" si="16"/>
        <v>0.94801100164776664</v>
      </c>
      <c r="Y331" s="12">
        <f t="shared" si="17"/>
        <v>2.7028559496685232E-3</v>
      </c>
    </row>
    <row r="332" spans="2:25" x14ac:dyDescent="0.3"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 s="9">
        <f t="shared" si="15"/>
        <v>5.7193062837749542</v>
      </c>
      <c r="X332" s="12">
        <f t="shared" si="16"/>
        <v>0.99672874932144917</v>
      </c>
      <c r="Y332" s="12">
        <f t="shared" si="17"/>
        <v>1.0701081001919266E-5</v>
      </c>
    </row>
    <row r="333" spans="2:25" x14ac:dyDescent="0.3"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 s="9">
        <f t="shared" si="15"/>
        <v>0.80957493318318252</v>
      </c>
      <c r="X333" s="12">
        <f t="shared" si="16"/>
        <v>0.69201891774384994</v>
      </c>
      <c r="Y333" s="12">
        <f t="shared" si="17"/>
        <v>9.4852347027669467E-2</v>
      </c>
    </row>
    <row r="334" spans="2:25" x14ac:dyDescent="0.3"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 s="9">
        <f t="shared" si="15"/>
        <v>2.7200159893138856</v>
      </c>
      <c r="X334" s="12">
        <f t="shared" si="16"/>
        <v>0.93819746085105937</v>
      </c>
      <c r="Y334" s="12">
        <f t="shared" si="17"/>
        <v>3.8195538452563387E-3</v>
      </c>
    </row>
    <row r="335" spans="2:25" x14ac:dyDescent="0.3"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1</v>
      </c>
      <c r="W335" s="9">
        <f t="shared" si="15"/>
        <v>6.8416252842870477</v>
      </c>
      <c r="X335" s="12">
        <f t="shared" si="16"/>
        <v>0.99893277459689889</v>
      </c>
      <c r="Y335" s="12">
        <f t="shared" si="17"/>
        <v>1.1389700610243331E-6</v>
      </c>
    </row>
    <row r="336" spans="2:25" x14ac:dyDescent="0.3"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s="9">
        <f t="shared" si="15"/>
        <v>3.274981669042127</v>
      </c>
      <c r="X336" s="12">
        <f t="shared" si="16"/>
        <v>0.96356049095406293</v>
      </c>
      <c r="Y336" s="12">
        <f t="shared" si="17"/>
        <v>1.3278378195089294E-3</v>
      </c>
    </row>
    <row r="337" spans="2:25" x14ac:dyDescent="0.3"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 s="9">
        <f t="shared" si="15"/>
        <v>4.1193252011039219</v>
      </c>
      <c r="X337" s="12">
        <f t="shared" si="16"/>
        <v>0.9840045340538327</v>
      </c>
      <c r="Y337" s="12">
        <f t="shared" si="17"/>
        <v>2.558549308349977E-4</v>
      </c>
    </row>
    <row r="338" spans="2:25" x14ac:dyDescent="0.3"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 s="9">
        <f t="shared" si="15"/>
        <v>6.2995383012067041</v>
      </c>
      <c r="X338" s="12">
        <f t="shared" si="16"/>
        <v>0.99816621614864598</v>
      </c>
      <c r="Y338" s="12">
        <f t="shared" si="17"/>
        <v>3.3627632134867844E-6</v>
      </c>
    </row>
    <row r="339" spans="2:25" x14ac:dyDescent="0.3"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 s="9">
        <f t="shared" si="15"/>
        <v>-0.1837463258107434</v>
      </c>
      <c r="X339" s="12">
        <f t="shared" si="16"/>
        <v>0.45419222896432404</v>
      </c>
      <c r="Y339" s="12">
        <f t="shared" si="17"/>
        <v>0.29790612292293284</v>
      </c>
    </row>
    <row r="340" spans="2:25" x14ac:dyDescent="0.3"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 s="9">
        <f t="shared" si="15"/>
        <v>1.8801640113570028</v>
      </c>
      <c r="X340" s="12">
        <f t="shared" si="16"/>
        <v>0.86762996400441172</v>
      </c>
      <c r="Y340" s="12">
        <f t="shared" si="17"/>
        <v>1.7521826429473336E-2</v>
      </c>
    </row>
    <row r="341" spans="2:25" x14ac:dyDescent="0.3"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</v>
      </c>
      <c r="W341" s="9">
        <f t="shared" si="15"/>
        <v>3.7261172873216073</v>
      </c>
      <c r="X341" s="12">
        <f t="shared" si="16"/>
        <v>0.97648032478423219</v>
      </c>
      <c r="Y341" s="12">
        <f t="shared" si="17"/>
        <v>5.5317512225520264E-4</v>
      </c>
    </row>
    <row r="342" spans="2:25" x14ac:dyDescent="0.3"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s="9">
        <f t="shared" si="15"/>
        <v>2.1784444699875944</v>
      </c>
      <c r="X342" s="12">
        <f t="shared" si="16"/>
        <v>0.89829704773935493</v>
      </c>
      <c r="Y342" s="12">
        <f t="shared" si="17"/>
        <v>1.0343490498531052E-2</v>
      </c>
    </row>
    <row r="343" spans="2:25" x14ac:dyDescent="0.3"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 s="9">
        <f t="shared" si="15"/>
        <v>5.3441756478452902</v>
      </c>
      <c r="X343" s="12">
        <f t="shared" si="16"/>
        <v>0.99524681408146531</v>
      </c>
      <c r="Y343" s="12">
        <f t="shared" si="17"/>
        <v>2.2592776376156425E-5</v>
      </c>
    </row>
    <row r="344" spans="2:25" x14ac:dyDescent="0.3"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 s="9">
        <f t="shared" si="15"/>
        <v>3.1709429092198818</v>
      </c>
      <c r="X344" s="12">
        <f t="shared" si="16"/>
        <v>0.95972604567195607</v>
      </c>
      <c r="Y344" s="12">
        <f t="shared" si="17"/>
        <v>1.6219913972173681E-3</v>
      </c>
    </row>
    <row r="345" spans="2:25" x14ac:dyDescent="0.3"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 s="9">
        <f t="shared" si="15"/>
        <v>3.9455574689096751</v>
      </c>
      <c r="X345" s="12">
        <f t="shared" si="16"/>
        <v>0.9810265235503699</v>
      </c>
      <c r="Y345" s="12">
        <f t="shared" si="17"/>
        <v>3.5999280858466803E-4</v>
      </c>
    </row>
    <row r="346" spans="2:25" x14ac:dyDescent="0.3"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 s="9">
        <f t="shared" si="15"/>
        <v>6.1653427784465977</v>
      </c>
      <c r="X346" s="12">
        <f t="shared" si="16"/>
        <v>0.99790340687380752</v>
      </c>
      <c r="Y346" s="12">
        <f t="shared" si="17"/>
        <v>4.3957027367975602E-6</v>
      </c>
    </row>
    <row r="347" spans="2:25" x14ac:dyDescent="0.3"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 s="9">
        <f t="shared" si="15"/>
        <v>-0.64495708949639141</v>
      </c>
      <c r="X347" s="12">
        <f t="shared" si="16"/>
        <v>0.34412684378079611</v>
      </c>
      <c r="Y347" s="12">
        <f t="shared" si="17"/>
        <v>0.43016959704894031</v>
      </c>
    </row>
    <row r="348" spans="2:25" x14ac:dyDescent="0.3"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 s="9">
        <f t="shared" si="15"/>
        <v>7.2525449829717239</v>
      </c>
      <c r="X348" s="12">
        <f t="shared" si="16"/>
        <v>0.99929213212682932</v>
      </c>
      <c r="Y348" s="12">
        <f t="shared" si="17"/>
        <v>5.010769258671756E-7</v>
      </c>
    </row>
    <row r="349" spans="2:25" x14ac:dyDescent="0.3"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 s="9">
        <f t="shared" si="15"/>
        <v>-3.1017354776097363</v>
      </c>
      <c r="X349" s="12">
        <f t="shared" si="16"/>
        <v>4.303572492734032E-2</v>
      </c>
      <c r="Y349" s="12">
        <f t="shared" si="17"/>
        <v>0.91578062376534108</v>
      </c>
    </row>
    <row r="350" spans="2:25" x14ac:dyDescent="0.3"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 s="9">
        <f t="shared" si="15"/>
        <v>1.714788061021111</v>
      </c>
      <c r="X350" s="12">
        <f t="shared" si="16"/>
        <v>0.84745628692942498</v>
      </c>
      <c r="Y350" s="12">
        <f t="shared" si="17"/>
        <v>2.326958439735792E-2</v>
      </c>
    </row>
    <row r="351" spans="2:25" x14ac:dyDescent="0.3"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 s="9">
        <f t="shared" si="15"/>
        <v>-0.63752783253394574</v>
      </c>
      <c r="X351" s="12">
        <f t="shared" si="16"/>
        <v>0.34580558982224191</v>
      </c>
      <c r="Y351" s="12">
        <f t="shared" si="17"/>
        <v>0.42797032630782489</v>
      </c>
    </row>
    <row r="352" spans="2:25" x14ac:dyDescent="0.3"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 s="9">
        <f t="shared" si="15"/>
        <v>5.0454462937296256</v>
      </c>
      <c r="X352" s="12">
        <f t="shared" si="16"/>
        <v>0.99360260396408873</v>
      </c>
      <c r="Y352" s="12">
        <f t="shared" si="17"/>
        <v>4.0926676040293279E-5</v>
      </c>
    </row>
    <row r="353" spans="2:25" x14ac:dyDescent="0.3"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 s="9">
        <f t="shared" si="15"/>
        <v>0.97495088351907411</v>
      </c>
      <c r="X353" s="12">
        <f t="shared" si="16"/>
        <v>0.72610521325875421</v>
      </c>
      <c r="Y353" s="12">
        <f t="shared" si="17"/>
        <v>7.5018354204032509E-2</v>
      </c>
    </row>
    <row r="354" spans="2:25" x14ac:dyDescent="0.3"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 s="9">
        <f t="shared" si="15"/>
        <v>2.1784444699875944</v>
      </c>
      <c r="X354" s="12">
        <f t="shared" si="16"/>
        <v>0.89829704773935493</v>
      </c>
      <c r="Y354" s="12">
        <f t="shared" si="17"/>
        <v>1.0343490498531052E-2</v>
      </c>
    </row>
    <row r="355" spans="2:25" x14ac:dyDescent="0.3"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 s="9">
        <f t="shared" si="15"/>
        <v>4.1088616982412978</v>
      </c>
      <c r="X355" s="12">
        <f t="shared" si="16"/>
        <v>0.98383900580070871</v>
      </c>
      <c r="Y355" s="12">
        <f t="shared" si="17"/>
        <v>2.6117773350952674E-4</v>
      </c>
    </row>
    <row r="356" spans="2:25" x14ac:dyDescent="0.3"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 s="9">
        <f t="shared" si="15"/>
        <v>1.4263825046338003</v>
      </c>
      <c r="X356" s="12">
        <f t="shared" si="16"/>
        <v>0.80633704224045621</v>
      </c>
      <c r="Y356" s="12">
        <f t="shared" si="17"/>
        <v>3.7505341208174843E-2</v>
      </c>
    </row>
    <row r="357" spans="2:25" x14ac:dyDescent="0.3"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 s="9">
        <f t="shared" si="15"/>
        <v>3.6378557360200481</v>
      </c>
      <c r="X357" s="12">
        <f t="shared" si="16"/>
        <v>0.97436570847423831</v>
      </c>
      <c r="Y357" s="12">
        <f t="shared" si="17"/>
        <v>6.5711690202773746E-4</v>
      </c>
    </row>
    <row r="358" spans="2:25" x14ac:dyDescent="0.3"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 s="9">
        <f t="shared" si="15"/>
        <v>5.033624030839646</v>
      </c>
      <c r="X358" s="12">
        <f t="shared" si="16"/>
        <v>0.99352701589851078</v>
      </c>
      <c r="Y358" s="12">
        <f t="shared" si="17"/>
        <v>4.1899523178132219E-5</v>
      </c>
    </row>
    <row r="359" spans="2:25" x14ac:dyDescent="0.3"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 s="9">
        <f t="shared" si="15"/>
        <v>-2.0648936015817312</v>
      </c>
      <c r="X359" s="12">
        <f t="shared" si="16"/>
        <v>0.11255609425489449</v>
      </c>
      <c r="Y359" s="12">
        <f t="shared" si="17"/>
        <v>0.78755668584412786</v>
      </c>
    </row>
    <row r="360" spans="2:25" x14ac:dyDescent="0.3"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 s="9">
        <f t="shared" si="15"/>
        <v>6.1653427784465977</v>
      </c>
      <c r="X360" s="12">
        <f t="shared" si="16"/>
        <v>0.99790340687380752</v>
      </c>
      <c r="Y360" s="12">
        <f t="shared" si="17"/>
        <v>4.3957027367975602E-6</v>
      </c>
    </row>
    <row r="361" spans="2:25" x14ac:dyDescent="0.3"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 s="9">
        <f t="shared" si="15"/>
        <v>6.9248340007628375</v>
      </c>
      <c r="X361" s="12">
        <f t="shared" si="16"/>
        <v>0.99901789917735528</v>
      </c>
      <c r="Y361" s="12">
        <f t="shared" si="17"/>
        <v>9.6452202583942765E-7</v>
      </c>
    </row>
    <row r="362" spans="2:25" x14ac:dyDescent="0.3"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1</v>
      </c>
      <c r="W362" s="9">
        <f t="shared" si="15"/>
        <v>7.4051914442471283</v>
      </c>
      <c r="X362" s="12">
        <f t="shared" si="16"/>
        <v>0.9993922818467047</v>
      </c>
      <c r="Y362" s="12">
        <f t="shared" si="17"/>
        <v>3.6932135384464999E-7</v>
      </c>
    </row>
    <row r="363" spans="2:25" x14ac:dyDescent="0.3"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 s="9">
        <f t="shared" si="15"/>
        <v>1.8415543268187708</v>
      </c>
      <c r="X363" s="12">
        <f t="shared" si="16"/>
        <v>0.86313243123211547</v>
      </c>
      <c r="Y363" s="12">
        <f t="shared" si="17"/>
        <v>1.8732731380431602E-2</v>
      </c>
    </row>
    <row r="364" spans="2:25" x14ac:dyDescent="0.3"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 s="9">
        <f t="shared" si="15"/>
        <v>2.9956920566407086</v>
      </c>
      <c r="X364" s="12">
        <f t="shared" si="16"/>
        <v>0.95237912845147521</v>
      </c>
      <c r="Y364" s="12">
        <f t="shared" si="17"/>
        <v>2.267747407041098E-3</v>
      </c>
    </row>
    <row r="365" spans="2:25" x14ac:dyDescent="0.3"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 s="9">
        <f t="shared" si="15"/>
        <v>-1.3135012077688131</v>
      </c>
      <c r="X365" s="12">
        <f t="shared" si="16"/>
        <v>0.21190155514604117</v>
      </c>
      <c r="Y365" s="12">
        <f t="shared" si="17"/>
        <v>0.62109915878122846</v>
      </c>
    </row>
    <row r="366" spans="2:25" x14ac:dyDescent="0.3"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 s="9">
        <f t="shared" si="15"/>
        <v>-0.34912227614663494</v>
      </c>
      <c r="X366" s="12">
        <f t="shared" si="16"/>
        <v>0.41359528300010162</v>
      </c>
      <c r="Y366" s="12">
        <f t="shared" si="17"/>
        <v>0.34387049211973092</v>
      </c>
    </row>
    <row r="367" spans="2:25" x14ac:dyDescent="0.3"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 s="9">
        <f t="shared" si="15"/>
        <v>3.2057004538397709</v>
      </c>
      <c r="X367" s="12">
        <f t="shared" si="16"/>
        <v>0.96104823273210926</v>
      </c>
      <c r="Y367" s="12">
        <f t="shared" si="17"/>
        <v>1.5172401732919242E-3</v>
      </c>
    </row>
    <row r="368" spans="2:25" x14ac:dyDescent="0.3"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 s="9">
        <f t="shared" si="15"/>
        <v>0.64337616308565204</v>
      </c>
      <c r="X368" s="12">
        <f t="shared" si="16"/>
        <v>0.65551624762501015</v>
      </c>
      <c r="Y368" s="12">
        <f t="shared" si="17"/>
        <v>0.11866905565035332</v>
      </c>
    </row>
    <row r="369" spans="2:25" x14ac:dyDescent="0.3"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 s="9">
        <f t="shared" si="15"/>
        <v>6.1727720354090438</v>
      </c>
      <c r="X369" s="12">
        <f t="shared" si="16"/>
        <v>0.99791889299089653</v>
      </c>
      <c r="Y369" s="12">
        <f t="shared" si="17"/>
        <v>4.3310063833395769E-6</v>
      </c>
    </row>
    <row r="370" spans="2:25" x14ac:dyDescent="0.3"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s="9">
        <f t="shared" si="15"/>
        <v>2.1784444699875944</v>
      </c>
      <c r="X370" s="12">
        <f t="shared" si="16"/>
        <v>0.89829704773935493</v>
      </c>
      <c r="Y370" s="12">
        <f t="shared" si="17"/>
        <v>1.0343490498531052E-2</v>
      </c>
    </row>
    <row r="371" spans="2:25" x14ac:dyDescent="0.3"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 s="9">
        <f t="shared" si="15"/>
        <v>5.5559644639584258</v>
      </c>
      <c r="X371" s="12">
        <f t="shared" si="16"/>
        <v>0.99615053598105885</v>
      </c>
      <c r="Y371" s="12">
        <f t="shared" si="17"/>
        <v>1.4818373233122559E-5</v>
      </c>
    </row>
    <row r="372" spans="2:25" x14ac:dyDescent="0.3"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 s="9">
        <f t="shared" si="15"/>
        <v>7.2638313055959873</v>
      </c>
      <c r="X372" s="12">
        <f t="shared" si="16"/>
        <v>0.9993000708762162</v>
      </c>
      <c r="Y372" s="12">
        <f t="shared" si="17"/>
        <v>4.8990077832076442E-7</v>
      </c>
    </row>
    <row r="373" spans="2:25" x14ac:dyDescent="0.3"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 s="9">
        <f t="shared" si="15"/>
        <v>2.1784444699875944</v>
      </c>
      <c r="X373" s="12">
        <f t="shared" si="16"/>
        <v>0.89829704773935493</v>
      </c>
      <c r="Y373" s="12">
        <f t="shared" si="17"/>
        <v>1.0343490498531052E-2</v>
      </c>
    </row>
    <row r="374" spans="2:25" x14ac:dyDescent="0.3"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 s="9">
        <f t="shared" si="15"/>
        <v>0.80875211342154363</v>
      </c>
      <c r="X374" s="12">
        <f t="shared" si="16"/>
        <v>0.69184352350687017</v>
      </c>
      <c r="Y374" s="12">
        <f t="shared" si="17"/>
        <v>9.4960414004660876E-2</v>
      </c>
    </row>
    <row r="375" spans="2:25" x14ac:dyDescent="0.3"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 s="9">
        <f t="shared" si="15"/>
        <v>5.7634956127838484</v>
      </c>
      <c r="X375" s="12">
        <f t="shared" si="16"/>
        <v>0.9968697136991066</v>
      </c>
      <c r="Y375" s="12">
        <f t="shared" si="17"/>
        <v>9.7986923255609076E-6</v>
      </c>
    </row>
    <row r="376" spans="2:25" x14ac:dyDescent="0.3"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 s="9">
        <f t="shared" si="15"/>
        <v>-0.97441797570276978</v>
      </c>
      <c r="X376" s="12">
        <f t="shared" si="16"/>
        <v>0.27400078231586483</v>
      </c>
      <c r="Y376" s="12">
        <f t="shared" si="17"/>
        <v>0.52707486407797632</v>
      </c>
    </row>
    <row r="377" spans="2:25" x14ac:dyDescent="0.3"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 s="9">
        <f t="shared" si="15"/>
        <v>4.2742376485771896</v>
      </c>
      <c r="X377" s="12">
        <f t="shared" si="16"/>
        <v>0.98626852007472243</v>
      </c>
      <c r="Y377" s="12">
        <f t="shared" si="17"/>
        <v>1.8855354093830085E-4</v>
      </c>
    </row>
    <row r="378" spans="2:25" x14ac:dyDescent="0.3"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 s="9">
        <f t="shared" si="15"/>
        <v>-0.34912227614663494</v>
      </c>
      <c r="X378" s="12">
        <f t="shared" si="16"/>
        <v>0.41359528300010162</v>
      </c>
      <c r="Y378" s="12">
        <f t="shared" si="17"/>
        <v>0.34387049211973092</v>
      </c>
    </row>
    <row r="379" spans="2:25" x14ac:dyDescent="0.3"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 s="9">
        <f t="shared" si="15"/>
        <v>4.3972672546286082</v>
      </c>
      <c r="X379" s="12">
        <f t="shared" si="16"/>
        <v>0.98783877938475162</v>
      </c>
      <c r="Y379" s="12">
        <f t="shared" si="17"/>
        <v>1.4789528685274221E-4</v>
      </c>
    </row>
    <row r="380" spans="2:25" x14ac:dyDescent="0.3"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 s="9">
        <f t="shared" si="15"/>
        <v>1.2737360433583964</v>
      </c>
      <c r="X380" s="12">
        <f t="shared" si="16"/>
        <v>0.78138162608443806</v>
      </c>
      <c r="Y380" s="12">
        <f t="shared" si="17"/>
        <v>4.7793993413484455E-2</v>
      </c>
    </row>
    <row r="381" spans="2:25" x14ac:dyDescent="0.3"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1</v>
      </c>
      <c r="W381" s="9">
        <f t="shared" si="15"/>
        <v>8.1841012617095412</v>
      </c>
      <c r="X381" s="12">
        <f t="shared" si="16"/>
        <v>0.99972102273806163</v>
      </c>
      <c r="Y381" s="12">
        <f t="shared" si="17"/>
        <v>7.7828312678631846E-8</v>
      </c>
    </row>
    <row r="382" spans="2:25" x14ac:dyDescent="0.3"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 s="9">
        <f t="shared" si="15"/>
        <v>8.3831856350437928</v>
      </c>
      <c r="X382" s="12">
        <f t="shared" si="16"/>
        <v>0.99977137199080401</v>
      </c>
      <c r="Y382" s="12">
        <f t="shared" si="17"/>
        <v>5.227076658891977E-8</v>
      </c>
    </row>
    <row r="383" spans="2:25" x14ac:dyDescent="0.3"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 s="9">
        <f t="shared" si="15"/>
        <v>-0.47215188219805421</v>
      </c>
      <c r="X383" s="12">
        <f t="shared" si="16"/>
        <v>0.38410704857761513</v>
      </c>
      <c r="Y383" s="12">
        <f t="shared" si="17"/>
        <v>0.37932412761177614</v>
      </c>
    </row>
    <row r="384" spans="2:25" x14ac:dyDescent="0.3"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 s="9">
        <f t="shared" si="15"/>
        <v>3.9971428949817196</v>
      </c>
      <c r="X384" s="12">
        <f t="shared" si="16"/>
        <v>0.9819632562724423</v>
      </c>
      <c r="Y384" s="12">
        <f t="shared" si="17"/>
        <v>3.2532412429359212E-4</v>
      </c>
    </row>
    <row r="385" spans="2:25" x14ac:dyDescent="0.3"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 s="9">
        <f t="shared" si="15"/>
        <v>0.46525553305191275</v>
      </c>
      <c r="X385" s="12">
        <f t="shared" si="16"/>
        <v>0.6142601917233953</v>
      </c>
      <c r="Y385" s="12">
        <f t="shared" si="17"/>
        <v>0.14879519968927174</v>
      </c>
    </row>
    <row r="386" spans="2:25" x14ac:dyDescent="0.3"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 s="9">
        <f t="shared" si="15"/>
        <v>2.0621066018739773</v>
      </c>
      <c r="X386" s="12">
        <f t="shared" si="16"/>
        <v>0.88716521934556059</v>
      </c>
      <c r="Y386" s="12">
        <f t="shared" si="17"/>
        <v>1.2731687725335455E-2</v>
      </c>
    </row>
    <row r="387" spans="2:25" x14ac:dyDescent="0.3"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 s="9">
        <f t="shared" si="15"/>
        <v>4.3474843382801049</v>
      </c>
      <c r="X387" s="12">
        <f t="shared" si="16"/>
        <v>0.98722596473378155</v>
      </c>
      <c r="Y387" s="12">
        <f t="shared" si="17"/>
        <v>1.6317597698259275E-4</v>
      </c>
    </row>
    <row r="388" spans="2:25" x14ac:dyDescent="0.3"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 s="9">
        <f t="shared" si="15"/>
        <v>4.0603771114597844</v>
      </c>
      <c r="X388" s="12">
        <f t="shared" si="16"/>
        <v>0.9830497494200815</v>
      </c>
      <c r="Y388" s="12">
        <f t="shared" si="17"/>
        <v>2.873109947220275E-4</v>
      </c>
    </row>
    <row r="389" spans="2:25" x14ac:dyDescent="0.3"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 s="9">
        <f t="shared" si="15"/>
        <v>-0.97441797570276978</v>
      </c>
      <c r="X389" s="12">
        <f t="shared" si="16"/>
        <v>0.27400078231586483</v>
      </c>
      <c r="Y389" s="12">
        <f t="shared" si="17"/>
        <v>0.52707486407797632</v>
      </c>
    </row>
    <row r="390" spans="2:25" x14ac:dyDescent="0.3"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 s="9">
        <f t="shared" ref="W390:W453" si="18">SUMPRODUCT($B390:$U390,$B$2:$U$2)</f>
        <v>1.714788061021111</v>
      </c>
      <c r="X390" s="12">
        <f t="shared" ref="X390:X453" si="19">EXP(W390)/(1+EXP(W390))</f>
        <v>0.84745628692942498</v>
      </c>
      <c r="Y390" s="12">
        <f t="shared" ref="Y390:Y453" si="20">(V390-X390)^2</f>
        <v>2.326958439735792E-2</v>
      </c>
    </row>
    <row r="391" spans="2:25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 s="9">
        <f t="shared" si="18"/>
        <v>-0.98184723266521545</v>
      </c>
      <c r="X391" s="12">
        <f t="shared" si="19"/>
        <v>0.27252540612866183</v>
      </c>
      <c r="Y391" s="12">
        <f t="shared" si="20"/>
        <v>0.5292192847282684</v>
      </c>
    </row>
    <row r="392" spans="2:25" x14ac:dyDescent="0.3"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 s="9">
        <f t="shared" si="18"/>
        <v>2.1784444699875944</v>
      </c>
      <c r="X392" s="12">
        <f t="shared" si="19"/>
        <v>0.89829704773935493</v>
      </c>
      <c r="Y392" s="12">
        <f t="shared" si="20"/>
        <v>1.0343490498531052E-2</v>
      </c>
    </row>
    <row r="393" spans="2:25" x14ac:dyDescent="0.3"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 s="9">
        <f t="shared" si="18"/>
        <v>-0.34912227614663494</v>
      </c>
      <c r="X393" s="12">
        <f t="shared" si="19"/>
        <v>0.41359528300010162</v>
      </c>
      <c r="Y393" s="12">
        <f t="shared" si="20"/>
        <v>0.34387049211973092</v>
      </c>
    </row>
    <row r="394" spans="2:25" x14ac:dyDescent="0.3"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 s="9">
        <f t="shared" si="18"/>
        <v>-0.34912227614663494</v>
      </c>
      <c r="X394" s="12">
        <f t="shared" si="19"/>
        <v>0.41359528300010162</v>
      </c>
      <c r="Y394" s="12">
        <f t="shared" si="20"/>
        <v>0.34387049211973092</v>
      </c>
    </row>
    <row r="395" spans="2:25" x14ac:dyDescent="0.3"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 s="9">
        <f t="shared" si="18"/>
        <v>9.3454231442837479</v>
      </c>
      <c r="X395" s="12">
        <f t="shared" si="19"/>
        <v>0.99991264327234464</v>
      </c>
      <c r="Y395" s="12">
        <f t="shared" si="20"/>
        <v>7.631197866653313E-9</v>
      </c>
    </row>
    <row r="396" spans="2:25" x14ac:dyDescent="0.3"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 s="9">
        <f t="shared" si="18"/>
        <v>4.0446046127336484</v>
      </c>
      <c r="X396" s="12">
        <f t="shared" si="19"/>
        <v>0.98278492101528325</v>
      </c>
      <c r="Y396" s="12">
        <f t="shared" si="20"/>
        <v>2.9635894445003617E-4</v>
      </c>
    </row>
    <row r="397" spans="2:25" x14ac:dyDescent="0.3"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 s="9">
        <f t="shared" si="18"/>
        <v>2.7208388090755244</v>
      </c>
      <c r="X397" s="12">
        <f t="shared" si="19"/>
        <v>0.93824515319868018</v>
      </c>
      <c r="Y397" s="12">
        <f t="shared" si="20"/>
        <v>3.8136611034544805E-3</v>
      </c>
    </row>
    <row r="398" spans="2:25" x14ac:dyDescent="0.3"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 s="9">
        <f t="shared" si="18"/>
        <v>1.2737360433583964</v>
      </c>
      <c r="X398" s="12">
        <f t="shared" si="19"/>
        <v>0.78138162608443806</v>
      </c>
      <c r="Y398" s="12">
        <f t="shared" si="20"/>
        <v>4.7793993413484455E-2</v>
      </c>
    </row>
    <row r="399" spans="2:25" x14ac:dyDescent="0.3"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 s="9">
        <f t="shared" si="18"/>
        <v>6.1860169882235843</v>
      </c>
      <c r="X399" s="12">
        <f t="shared" si="19"/>
        <v>0.99794621917777249</v>
      </c>
      <c r="Y399" s="12">
        <f t="shared" si="20"/>
        <v>4.2180156657495205E-6</v>
      </c>
    </row>
    <row r="400" spans="2:25" x14ac:dyDescent="0.3"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 s="9">
        <f t="shared" si="18"/>
        <v>4.4769768675150061</v>
      </c>
      <c r="X400" s="12">
        <f t="shared" si="19"/>
        <v>0.98876004533442574</v>
      </c>
      <c r="Y400" s="12">
        <f t="shared" si="20"/>
        <v>1.2633658088416456E-4</v>
      </c>
    </row>
    <row r="401" spans="2:25" x14ac:dyDescent="0.3"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 s="9">
        <f t="shared" si="18"/>
        <v>0.43072527429832358</v>
      </c>
      <c r="X401" s="12">
        <f t="shared" si="19"/>
        <v>0.6060468439319624</v>
      </c>
      <c r="Y401" s="12">
        <f t="shared" si="20"/>
        <v>0.15519908917596759</v>
      </c>
    </row>
    <row r="402" spans="2:25" x14ac:dyDescent="0.3"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 s="9">
        <f t="shared" si="18"/>
        <v>5.5559644639584258</v>
      </c>
      <c r="X402" s="12">
        <f t="shared" si="19"/>
        <v>0.99615053598105885</v>
      </c>
      <c r="Y402" s="12">
        <f t="shared" si="20"/>
        <v>1.4818373233122559E-5</v>
      </c>
    </row>
    <row r="403" spans="2:25" x14ac:dyDescent="0.3"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 s="9">
        <f t="shared" si="18"/>
        <v>0.32559574317355983</v>
      </c>
      <c r="X403" s="12">
        <f t="shared" si="19"/>
        <v>0.5806873690257931</v>
      </c>
      <c r="Y403" s="12">
        <f t="shared" si="20"/>
        <v>0.17582308249451142</v>
      </c>
    </row>
    <row r="404" spans="2:25" x14ac:dyDescent="0.3"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 s="9">
        <f t="shared" si="18"/>
        <v>-0.98184723266521545</v>
      </c>
      <c r="X404" s="12">
        <f t="shared" si="19"/>
        <v>0.27252540612866183</v>
      </c>
      <c r="Y404" s="12">
        <f t="shared" si="20"/>
        <v>0.5292192847282684</v>
      </c>
    </row>
    <row r="405" spans="2:25" x14ac:dyDescent="0.3"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 s="9">
        <f t="shared" si="18"/>
        <v>1.0894923614649763</v>
      </c>
      <c r="X405" s="12">
        <f t="shared" si="19"/>
        <v>0.74828611790848854</v>
      </c>
      <c r="Y405" s="12">
        <f t="shared" si="20"/>
        <v>6.3359878437579342E-2</v>
      </c>
    </row>
    <row r="406" spans="2:25" x14ac:dyDescent="0.3"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 s="9">
        <f t="shared" si="18"/>
        <v>1.2633564399063848</v>
      </c>
      <c r="X406" s="12">
        <f t="shared" si="19"/>
        <v>0.77960335906068901</v>
      </c>
      <c r="Y406" s="12">
        <f t="shared" si="20"/>
        <v>4.8574679337331575E-2</v>
      </c>
    </row>
    <row r="407" spans="2:25" x14ac:dyDescent="0.3"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 s="9">
        <f t="shared" si="18"/>
        <v>1.8900389136002842</v>
      </c>
      <c r="X407" s="12">
        <f t="shared" si="19"/>
        <v>0.86875996740155759</v>
      </c>
      <c r="Y407" s="12">
        <f t="shared" si="20"/>
        <v>1.7223946156440226E-2</v>
      </c>
    </row>
    <row r="408" spans="2:25" x14ac:dyDescent="0.3"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1</v>
      </c>
      <c r="W408" s="9">
        <f t="shared" si="18"/>
        <v>7.4491413148321044</v>
      </c>
      <c r="X408" s="12">
        <f t="shared" si="19"/>
        <v>0.99941839735657956</v>
      </c>
      <c r="Y408" s="12">
        <f t="shared" si="20"/>
        <v>3.3826163483364629E-7</v>
      </c>
    </row>
    <row r="409" spans="2:25" x14ac:dyDescent="0.3"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  <c r="W409" s="9">
        <f t="shared" si="18"/>
        <v>2.6588019134718848</v>
      </c>
      <c r="X409" s="12">
        <f t="shared" si="19"/>
        <v>0.93455142368106203</v>
      </c>
      <c r="Y409" s="12">
        <f t="shared" si="20"/>
        <v>4.2835161421758477E-3</v>
      </c>
    </row>
    <row r="410" spans="2:25" x14ac:dyDescent="0.3"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 s="9">
        <f t="shared" si="18"/>
        <v>1.0206925555889974</v>
      </c>
      <c r="X410" s="12">
        <f t="shared" si="19"/>
        <v>0.73510747894520767</v>
      </c>
      <c r="Y410" s="12">
        <f t="shared" si="20"/>
        <v>7.0168047710763598E-2</v>
      </c>
    </row>
    <row r="411" spans="2:25" x14ac:dyDescent="0.3"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 s="9">
        <f t="shared" si="18"/>
        <v>5.5412476603025382</v>
      </c>
      <c r="X411" s="12">
        <f t="shared" si="19"/>
        <v>0.99609368819167832</v>
      </c>
      <c r="Y411" s="12">
        <f t="shared" si="20"/>
        <v>1.5259271943833416E-5</v>
      </c>
    </row>
    <row r="412" spans="2:25" x14ac:dyDescent="0.3"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1</v>
      </c>
      <c r="W412" s="9">
        <f t="shared" si="18"/>
        <v>3.4593484656071922</v>
      </c>
      <c r="X412" s="12">
        <f t="shared" si="19"/>
        <v>0.96950871224701574</v>
      </c>
      <c r="Y412" s="12">
        <f t="shared" si="20"/>
        <v>9.2971862883528815E-4</v>
      </c>
    </row>
    <row r="413" spans="2:25" x14ac:dyDescent="0.3"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 s="9">
        <f t="shared" si="18"/>
        <v>9.9327581903813584</v>
      </c>
      <c r="X413" s="12">
        <f t="shared" si="19"/>
        <v>0.99995144467783481</v>
      </c>
      <c r="Y413" s="12">
        <f t="shared" si="20"/>
        <v>2.3576193105653035E-9</v>
      </c>
    </row>
    <row r="414" spans="2:25" x14ac:dyDescent="0.3"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 s="9">
        <f t="shared" si="18"/>
        <v>7.191602822477253</v>
      </c>
      <c r="X414" s="12">
        <f t="shared" si="19"/>
        <v>0.9992476849863674</v>
      </c>
      <c r="Y414" s="12">
        <f t="shared" si="20"/>
        <v>5.6597787973701679E-7</v>
      </c>
    </row>
    <row r="415" spans="2:25" x14ac:dyDescent="0.3"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 s="9">
        <f t="shared" si="18"/>
        <v>-0.34912227614663494</v>
      </c>
      <c r="X415" s="12">
        <f t="shared" si="19"/>
        <v>0.41359528300010162</v>
      </c>
      <c r="Y415" s="12">
        <f t="shared" si="20"/>
        <v>0.34387049211973092</v>
      </c>
    </row>
    <row r="416" spans="2:25" x14ac:dyDescent="0.3"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 s="9">
        <f t="shared" si="18"/>
        <v>-0.63752783253394574</v>
      </c>
      <c r="X416" s="12">
        <f t="shared" si="19"/>
        <v>0.34580558982224191</v>
      </c>
      <c r="Y416" s="12">
        <f t="shared" si="20"/>
        <v>0.42797032630782489</v>
      </c>
    </row>
    <row r="417" spans="2:25" x14ac:dyDescent="0.3"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 s="9">
        <f t="shared" si="18"/>
        <v>4.3972672546286082</v>
      </c>
      <c r="X417" s="12">
        <f t="shared" si="19"/>
        <v>0.98783877938475162</v>
      </c>
      <c r="Y417" s="12">
        <f t="shared" si="20"/>
        <v>1.4789528685274221E-4</v>
      </c>
    </row>
    <row r="418" spans="2:25" x14ac:dyDescent="0.3"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 s="9">
        <f t="shared" si="18"/>
        <v>-0.68601241931545909</v>
      </c>
      <c r="X418" s="12">
        <f t="shared" si="19"/>
        <v>0.33492071669854434</v>
      </c>
      <c r="Y418" s="12">
        <f t="shared" si="20"/>
        <v>0.44233045307677782</v>
      </c>
    </row>
    <row r="419" spans="2:25" x14ac:dyDescent="0.3"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 s="9">
        <f t="shared" si="18"/>
        <v>-0.68601241931545909</v>
      </c>
      <c r="X419" s="12">
        <f t="shared" si="19"/>
        <v>0.33492071669854434</v>
      </c>
      <c r="Y419" s="12">
        <f t="shared" si="20"/>
        <v>0.44233045307677782</v>
      </c>
    </row>
    <row r="420" spans="2:25" x14ac:dyDescent="0.3"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 s="9">
        <f t="shared" si="18"/>
        <v>-0.64281877510176977</v>
      </c>
      <c r="X420" s="12">
        <f t="shared" si="19"/>
        <v>0.34460962968167769</v>
      </c>
      <c r="Y420" s="12">
        <f t="shared" si="20"/>
        <v>0.42953653750598775</v>
      </c>
    </row>
    <row r="421" spans="2:25" x14ac:dyDescent="0.3"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 s="9">
        <f t="shared" si="18"/>
        <v>-0.34912227614663494</v>
      </c>
      <c r="X421" s="12">
        <f t="shared" si="19"/>
        <v>0.41359528300010162</v>
      </c>
      <c r="Y421" s="12">
        <f t="shared" si="20"/>
        <v>0.34387049211973092</v>
      </c>
    </row>
    <row r="422" spans="2:25" x14ac:dyDescent="0.3"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 s="9">
        <f t="shared" si="18"/>
        <v>3.0007562373573182</v>
      </c>
      <c r="X422" s="12">
        <f t="shared" si="19"/>
        <v>0.9526082794097317</v>
      </c>
      <c r="Y422" s="12">
        <f t="shared" si="20"/>
        <v>2.2459751805060609E-3</v>
      </c>
    </row>
    <row r="423" spans="2:25" x14ac:dyDescent="0.3"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1</v>
      </c>
      <c r="W423" s="9">
        <f t="shared" si="18"/>
        <v>6.7883838727965102</v>
      </c>
      <c r="X423" s="12">
        <f t="shared" si="19"/>
        <v>0.99887447988619693</v>
      </c>
      <c r="Y423" s="12">
        <f t="shared" si="20"/>
        <v>1.2667955265752734E-6</v>
      </c>
    </row>
    <row r="424" spans="2:25" x14ac:dyDescent="0.3"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 s="9">
        <f t="shared" si="18"/>
        <v>-0.34912227614663494</v>
      </c>
      <c r="X424" s="12">
        <f t="shared" si="19"/>
        <v>0.41359528300010162</v>
      </c>
      <c r="Y424" s="12">
        <f t="shared" si="20"/>
        <v>0.34387049211973092</v>
      </c>
    </row>
    <row r="425" spans="2:25" x14ac:dyDescent="0.3">
      <c r="B425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 s="9">
        <f t="shared" si="18"/>
        <v>-1.190471601717394</v>
      </c>
      <c r="X425" s="12">
        <f t="shared" si="19"/>
        <v>0.23317460078991567</v>
      </c>
      <c r="Y425" s="12">
        <f t="shared" si="20"/>
        <v>0.58802119287370513</v>
      </c>
    </row>
    <row r="426" spans="2:25" x14ac:dyDescent="0.3"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 s="9">
        <f t="shared" si="18"/>
        <v>9.9944877299774113</v>
      </c>
      <c r="X426" s="12">
        <f t="shared" si="19"/>
        <v>0.99995435120646292</v>
      </c>
      <c r="Y426" s="12">
        <f t="shared" si="20"/>
        <v>2.0838123513908314E-9</v>
      </c>
    </row>
    <row r="427" spans="2:25" x14ac:dyDescent="0.3"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 s="9">
        <f t="shared" si="18"/>
        <v>0.80050102070386919</v>
      </c>
      <c r="X427" s="12">
        <f t="shared" si="19"/>
        <v>0.69008164411218986</v>
      </c>
      <c r="Y427" s="12">
        <f t="shared" si="20"/>
        <v>9.6049387316203341E-2</v>
      </c>
    </row>
    <row r="428" spans="2:25" x14ac:dyDescent="0.3"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 s="9">
        <f t="shared" si="18"/>
        <v>2.3221836856505904</v>
      </c>
      <c r="X428" s="12">
        <f t="shared" si="19"/>
        <v>0.91069769349703289</v>
      </c>
      <c r="Y428" s="12">
        <f t="shared" si="20"/>
        <v>7.9749019467498811E-3</v>
      </c>
    </row>
    <row r="429" spans="2:25" x14ac:dyDescent="0.3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 s="9">
        <f t="shared" si="18"/>
        <v>1.714788061021111</v>
      </c>
      <c r="X429" s="12">
        <f t="shared" si="19"/>
        <v>0.84745628692942498</v>
      </c>
      <c r="Y429" s="12">
        <f t="shared" si="20"/>
        <v>2.326958439735792E-2</v>
      </c>
    </row>
    <row r="430" spans="2:25" x14ac:dyDescent="0.3"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 s="9">
        <f t="shared" si="18"/>
        <v>4.7533732711737837</v>
      </c>
      <c r="X430" s="12">
        <f t="shared" si="19"/>
        <v>0.9914511530867951</v>
      </c>
      <c r="Y430" s="12">
        <f t="shared" si="20"/>
        <v>7.3082783545412935E-5</v>
      </c>
    </row>
    <row r="431" spans="2:25" x14ac:dyDescent="0.3"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 s="9">
        <f t="shared" si="18"/>
        <v>-0.63752783253394574</v>
      </c>
      <c r="X431" s="12">
        <f t="shared" si="19"/>
        <v>0.34580558982224191</v>
      </c>
      <c r="Y431" s="12">
        <f t="shared" si="20"/>
        <v>0.42797032630782489</v>
      </c>
    </row>
    <row r="432" spans="2:25" x14ac:dyDescent="0.3"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 s="9">
        <f t="shared" si="18"/>
        <v>1.0832636859146059</v>
      </c>
      <c r="X432" s="12">
        <f t="shared" si="19"/>
        <v>0.74711110858547403</v>
      </c>
      <c r="Y432" s="12">
        <f t="shared" si="20"/>
        <v>6.3952791400867903E-2</v>
      </c>
    </row>
    <row r="433" spans="2:25" x14ac:dyDescent="0.3"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 s="9">
        <f t="shared" si="18"/>
        <v>2.1784444699875944</v>
      </c>
      <c r="X433" s="12">
        <f t="shared" si="19"/>
        <v>0.89829704773935493</v>
      </c>
      <c r="Y433" s="12">
        <f t="shared" si="20"/>
        <v>1.0343490498531052E-2</v>
      </c>
    </row>
    <row r="434" spans="2:25" x14ac:dyDescent="0.3"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 s="9">
        <f t="shared" si="18"/>
        <v>0.7676154174671479</v>
      </c>
      <c r="X434" s="12">
        <f t="shared" si="19"/>
        <v>0.68300483505488252</v>
      </c>
      <c r="Y434" s="12">
        <f t="shared" si="20"/>
        <v>0.10048593459858224</v>
      </c>
    </row>
    <row r="435" spans="2:25" x14ac:dyDescent="0.3"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1</v>
      </c>
      <c r="W435" s="9">
        <f t="shared" si="18"/>
        <v>2.8430455953653047</v>
      </c>
      <c r="X435" s="12">
        <f t="shared" si="19"/>
        <v>0.94495808548113169</v>
      </c>
      <c r="Y435" s="12">
        <f t="shared" si="20"/>
        <v>3.0296123539024057E-3</v>
      </c>
    </row>
    <row r="436" spans="2:25" x14ac:dyDescent="0.3"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 s="9">
        <f t="shared" si="18"/>
        <v>2.0904789288027801</v>
      </c>
      <c r="X436" s="12">
        <f t="shared" si="19"/>
        <v>0.88997433111559343</v>
      </c>
      <c r="Y436" s="12">
        <f t="shared" si="20"/>
        <v>1.2105647813461072E-2</v>
      </c>
    </row>
    <row r="437" spans="2:25" x14ac:dyDescent="0.3"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 s="9">
        <f t="shared" si="18"/>
        <v>6.1860169882235843</v>
      </c>
      <c r="X437" s="12">
        <f t="shared" si="19"/>
        <v>0.99794621917777249</v>
      </c>
      <c r="Y437" s="12">
        <f t="shared" si="20"/>
        <v>4.2180156657495205E-6</v>
      </c>
    </row>
    <row r="438" spans="2:25" x14ac:dyDescent="0.3"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1</v>
      </c>
      <c r="W438" s="9">
        <f t="shared" si="18"/>
        <v>0.72944196626691382</v>
      </c>
      <c r="X438" s="12">
        <f t="shared" si="19"/>
        <v>0.67468280397741776</v>
      </c>
      <c r="Y438" s="12">
        <f t="shared" si="20"/>
        <v>0.1058312780279952</v>
      </c>
    </row>
    <row r="439" spans="2:25" x14ac:dyDescent="0.3"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 s="9">
        <f t="shared" si="18"/>
        <v>3.7909231860406147</v>
      </c>
      <c r="X439" s="12">
        <f t="shared" si="19"/>
        <v>0.97792361732096533</v>
      </c>
      <c r="Y439" s="12">
        <f t="shared" si="20"/>
        <v>4.8736667219118188E-4</v>
      </c>
    </row>
    <row r="440" spans="2:25" x14ac:dyDescent="0.3"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 s="9">
        <f t="shared" si="18"/>
        <v>0.93178171947296295</v>
      </c>
      <c r="X440" s="12">
        <f t="shared" si="19"/>
        <v>0.71743661789998703</v>
      </c>
      <c r="Y440" s="12">
        <f t="shared" si="20"/>
        <v>7.984206490379793E-2</v>
      </c>
    </row>
    <row r="441" spans="2:25" x14ac:dyDescent="0.3"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 s="9">
        <f t="shared" si="18"/>
        <v>2.1784444699875944</v>
      </c>
      <c r="X441" s="12">
        <f t="shared" si="19"/>
        <v>0.89829704773935493</v>
      </c>
      <c r="Y441" s="12">
        <f t="shared" si="20"/>
        <v>1.0343490498531052E-2</v>
      </c>
    </row>
    <row r="442" spans="2:25" x14ac:dyDescent="0.3"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 s="9">
        <f t="shared" si="18"/>
        <v>-0.63752783253394574</v>
      </c>
      <c r="X442" s="12">
        <f t="shared" si="19"/>
        <v>0.34580558982224191</v>
      </c>
      <c r="Y442" s="12">
        <f t="shared" si="20"/>
        <v>0.42797032630782489</v>
      </c>
    </row>
    <row r="443" spans="2:25" x14ac:dyDescent="0.3"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 s="9">
        <f t="shared" si="18"/>
        <v>-9.8326441398516318E-4</v>
      </c>
      <c r="X443" s="12">
        <f t="shared" si="19"/>
        <v>0.49975418391630844</v>
      </c>
      <c r="Y443" s="12">
        <f t="shared" si="20"/>
        <v>0.25024587650923857</v>
      </c>
    </row>
    <row r="444" spans="2:25" x14ac:dyDescent="0.3"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 s="9">
        <f t="shared" si="18"/>
        <v>0.47268479001435842</v>
      </c>
      <c r="X444" s="12">
        <f t="shared" si="19"/>
        <v>0.61601901300910777</v>
      </c>
      <c r="Y444" s="12">
        <f t="shared" si="20"/>
        <v>0.14744139837049974</v>
      </c>
    </row>
    <row r="445" spans="2:25" x14ac:dyDescent="0.3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 s="9">
        <f t="shared" si="18"/>
        <v>0.80957493318318252</v>
      </c>
      <c r="X445" s="12">
        <f t="shared" si="19"/>
        <v>0.69201891774384994</v>
      </c>
      <c r="Y445" s="12">
        <f t="shared" si="20"/>
        <v>9.4852347027669467E-2</v>
      </c>
    </row>
    <row r="446" spans="2:25" x14ac:dyDescent="0.3"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 s="9">
        <f t="shared" si="18"/>
        <v>3.3371416793174125</v>
      </c>
      <c r="X446" s="12">
        <f t="shared" si="19"/>
        <v>0.96568124073861361</v>
      </c>
      <c r="Y446" s="12">
        <f t="shared" si="20"/>
        <v>1.1777772372409941E-3</v>
      </c>
    </row>
    <row r="447" spans="2:25" x14ac:dyDescent="0.3">
      <c r="B447">
        <v>0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 s="9">
        <f t="shared" si="18"/>
        <v>5.5016220681020434</v>
      </c>
      <c r="X447" s="12">
        <f t="shared" si="19"/>
        <v>0.99593643216698491</v>
      </c>
      <c r="Y447" s="12">
        <f t="shared" si="20"/>
        <v>1.6512583533514966E-5</v>
      </c>
    </row>
    <row r="448" spans="2:25" x14ac:dyDescent="0.3"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 s="9">
        <f t="shared" si="18"/>
        <v>6.1727720354090438</v>
      </c>
      <c r="X448" s="12">
        <f t="shared" si="19"/>
        <v>0.99791889299089653</v>
      </c>
      <c r="Y448" s="12">
        <f t="shared" si="20"/>
        <v>4.3310063833395769E-6</v>
      </c>
    </row>
    <row r="449" spans="2:25" x14ac:dyDescent="0.3"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s="9">
        <f t="shared" si="18"/>
        <v>1.439111993694288</v>
      </c>
      <c r="X449" s="12">
        <f t="shared" si="19"/>
        <v>0.8083171009082053</v>
      </c>
      <c r="Y449" s="12">
        <f t="shared" si="20"/>
        <v>3.6742333804235153E-2</v>
      </c>
    </row>
    <row r="450" spans="2:25" x14ac:dyDescent="0.3"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 s="9">
        <f t="shared" si="18"/>
        <v>0.30648601991682795</v>
      </c>
      <c r="X450" s="12">
        <f t="shared" si="19"/>
        <v>0.57602730754085851</v>
      </c>
      <c r="Y450" s="12">
        <f t="shared" si="20"/>
        <v>0.17975284395105376</v>
      </c>
    </row>
    <row r="451" spans="2:25" x14ac:dyDescent="0.3"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 s="9">
        <f t="shared" si="18"/>
        <v>-0.63752783253394574</v>
      </c>
      <c r="X451" s="12">
        <f t="shared" si="19"/>
        <v>0.34580558982224191</v>
      </c>
      <c r="Y451" s="12">
        <f t="shared" si="20"/>
        <v>0.42797032630782489</v>
      </c>
    </row>
    <row r="452" spans="2:25" x14ac:dyDescent="0.3"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 s="9">
        <f t="shared" si="18"/>
        <v>5.653104034543686</v>
      </c>
      <c r="X452" s="12">
        <f t="shared" si="19"/>
        <v>0.996505638172825</v>
      </c>
      <c r="Y452" s="12">
        <f t="shared" si="20"/>
        <v>1.221056457921778E-5</v>
      </c>
    </row>
    <row r="453" spans="2:25" x14ac:dyDescent="0.3"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 s="9">
        <f t="shared" si="18"/>
        <v>3.6108304320488354</v>
      </c>
      <c r="X453" s="12">
        <f t="shared" si="19"/>
        <v>0.97368196889462655</v>
      </c>
      <c r="Y453" s="12">
        <f t="shared" si="20"/>
        <v>6.9263876126340451E-4</v>
      </c>
    </row>
    <row r="454" spans="2:25" x14ac:dyDescent="0.3"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 s="9">
        <f t="shared" ref="W454:W517" si="21">SUMPRODUCT($B454:$U454,$B$2:$U$2)</f>
        <v>-0.34912227614663494</v>
      </c>
      <c r="X454" s="12">
        <f t="shared" ref="X454:X517" si="22">EXP(W454)/(1+EXP(W454))</f>
        <v>0.41359528300010162</v>
      </c>
      <c r="Y454" s="12">
        <f t="shared" ref="Y454:Y517" si="23">(V454-X454)^2</f>
        <v>0.34387049211973092</v>
      </c>
    </row>
    <row r="455" spans="2:25" x14ac:dyDescent="0.3"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 s="9">
        <f t="shared" si="21"/>
        <v>-0.63752783253394574</v>
      </c>
      <c r="X455" s="12">
        <f t="shared" si="22"/>
        <v>0.34580558982224191</v>
      </c>
      <c r="Y455" s="12">
        <f t="shared" si="23"/>
        <v>0.42797032630782489</v>
      </c>
    </row>
    <row r="456" spans="2:25" x14ac:dyDescent="0.3"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s="9">
        <f t="shared" si="21"/>
        <v>1.5531487704314599</v>
      </c>
      <c r="X456" s="12">
        <f t="shared" si="22"/>
        <v>0.8253680469331961</v>
      </c>
      <c r="Y456" s="12">
        <f t="shared" si="23"/>
        <v>3.04963190319264E-2</v>
      </c>
    </row>
    <row r="457" spans="2:25" x14ac:dyDescent="0.3">
      <c r="B457">
        <v>0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 s="9">
        <f t="shared" si="21"/>
        <v>2.156807735314699</v>
      </c>
      <c r="X457" s="12">
        <f t="shared" si="22"/>
        <v>0.89630322260754791</v>
      </c>
      <c r="Y457" s="12">
        <f t="shared" si="23"/>
        <v>1.0753021641579763E-2</v>
      </c>
    </row>
    <row r="458" spans="2:25" x14ac:dyDescent="0.3"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 s="9">
        <f t="shared" si="21"/>
        <v>4.5695610881554973</v>
      </c>
      <c r="X458" s="12">
        <f t="shared" si="22"/>
        <v>0.9897437732740324</v>
      </c>
      <c r="Y458" s="12">
        <f t="shared" si="23"/>
        <v>1.0519018665445205E-4</v>
      </c>
    </row>
    <row r="459" spans="2:25" x14ac:dyDescent="0.3"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 s="9">
        <f t="shared" si="21"/>
        <v>-3.3901410339970468</v>
      </c>
      <c r="X459" s="12">
        <f t="shared" si="22"/>
        <v>3.2605006530452577E-2</v>
      </c>
      <c r="Y459" s="12">
        <f t="shared" si="23"/>
        <v>0.93585307338994561</v>
      </c>
    </row>
    <row r="460" spans="2:25" x14ac:dyDescent="0.3"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 s="9">
        <f t="shared" si="21"/>
        <v>8.1841012617095412</v>
      </c>
      <c r="X460" s="12">
        <f t="shared" si="22"/>
        <v>0.99972102273806163</v>
      </c>
      <c r="Y460" s="12">
        <f t="shared" si="23"/>
        <v>7.7828312678631846E-8</v>
      </c>
    </row>
    <row r="461" spans="2:25" x14ac:dyDescent="0.3"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1</v>
      </c>
      <c r="W461" s="9">
        <f t="shared" si="21"/>
        <v>2.7072865002533981</v>
      </c>
      <c r="X461" s="12">
        <f t="shared" si="22"/>
        <v>0.93745523694937438</v>
      </c>
      <c r="Y461" s="12">
        <f t="shared" si="23"/>
        <v>3.9118473850589036E-3</v>
      </c>
    </row>
    <row r="462" spans="2:25" x14ac:dyDescent="0.3"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 s="9">
        <f t="shared" si="21"/>
        <v>1.5654565101383573</v>
      </c>
      <c r="X462" s="12">
        <f t="shared" si="22"/>
        <v>0.82713493292053064</v>
      </c>
      <c r="Y462" s="12">
        <f t="shared" si="23"/>
        <v>2.9882331416389442E-2</v>
      </c>
    </row>
    <row r="463" spans="2:25" x14ac:dyDescent="0.3"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 s="9">
        <f t="shared" si="21"/>
        <v>0.97495088351907411</v>
      </c>
      <c r="X463" s="12">
        <f t="shared" si="22"/>
        <v>0.72610521325875421</v>
      </c>
      <c r="Y463" s="12">
        <f t="shared" si="23"/>
        <v>7.5018354204032509E-2</v>
      </c>
    </row>
    <row r="464" spans="2:25" x14ac:dyDescent="0.3"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 s="9">
        <f t="shared" si="21"/>
        <v>8.8144611419822851</v>
      </c>
      <c r="X464" s="12">
        <f t="shared" si="22"/>
        <v>0.99985145308147128</v>
      </c>
      <c r="Y464" s="12">
        <f t="shared" si="23"/>
        <v>2.2066187004379575E-8</v>
      </c>
    </row>
    <row r="465" spans="2:25" x14ac:dyDescent="0.3"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 s="9">
        <f t="shared" si="21"/>
        <v>1.714788061021111</v>
      </c>
      <c r="X465" s="12">
        <f t="shared" si="22"/>
        <v>0.84745628692942498</v>
      </c>
      <c r="Y465" s="12">
        <f t="shared" si="23"/>
        <v>2.326958439735792E-2</v>
      </c>
    </row>
    <row r="466" spans="2:25" x14ac:dyDescent="0.3"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 s="9">
        <f t="shared" si="21"/>
        <v>1.5531487704314599</v>
      </c>
      <c r="X466" s="12">
        <f t="shared" si="22"/>
        <v>0.8253680469331961</v>
      </c>
      <c r="Y466" s="12">
        <f t="shared" si="23"/>
        <v>3.04963190319264E-2</v>
      </c>
    </row>
    <row r="467" spans="2:25" x14ac:dyDescent="0.3"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  <c r="W467" s="9">
        <f t="shared" si="21"/>
        <v>5.3897656938608955</v>
      </c>
      <c r="X467" s="12">
        <f t="shared" si="22"/>
        <v>0.99545768441907656</v>
      </c>
      <c r="Y467" s="12">
        <f t="shared" si="23"/>
        <v>2.0632630836699842E-5</v>
      </c>
    </row>
    <row r="468" spans="2:25" x14ac:dyDescent="0.3"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 s="9">
        <f t="shared" si="21"/>
        <v>1.44580373163209</v>
      </c>
      <c r="X468" s="12">
        <f t="shared" si="22"/>
        <v>0.8093517839714629</v>
      </c>
      <c r="Y468" s="12">
        <f t="shared" si="23"/>
        <v>3.6346742274863751E-2</v>
      </c>
    </row>
    <row r="469" spans="2:25" x14ac:dyDescent="0.3"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s="9">
        <f t="shared" si="21"/>
        <v>2.1784444699875944</v>
      </c>
      <c r="X469" s="12">
        <f t="shared" si="22"/>
        <v>0.89829704773935493</v>
      </c>
      <c r="Y469" s="12">
        <f t="shared" si="23"/>
        <v>1.0343490498531052E-2</v>
      </c>
    </row>
    <row r="470" spans="2:25" x14ac:dyDescent="0.3"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 s="9">
        <f t="shared" si="21"/>
        <v>3.2739402888800115</v>
      </c>
      <c r="X470" s="12">
        <f t="shared" si="22"/>
        <v>0.96352390869967885</v>
      </c>
      <c r="Y470" s="12">
        <f t="shared" si="23"/>
        <v>1.3305052365493639E-3</v>
      </c>
    </row>
    <row r="471" spans="2:25" x14ac:dyDescent="0.3"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 s="9">
        <f t="shared" si="21"/>
        <v>-0.63752783253394574</v>
      </c>
      <c r="X471" s="12">
        <f t="shared" si="22"/>
        <v>0.34580558982224191</v>
      </c>
      <c r="Y471" s="12">
        <f t="shared" si="23"/>
        <v>0.42797032630782489</v>
      </c>
    </row>
    <row r="472" spans="2:25" x14ac:dyDescent="0.3"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 s="9">
        <f t="shared" si="21"/>
        <v>0.76109034640166917</v>
      </c>
      <c r="X472" s="12">
        <f t="shared" si="22"/>
        <v>0.68159041296990097</v>
      </c>
      <c r="Y472" s="12">
        <f t="shared" si="23"/>
        <v>0.10138466511267821</v>
      </c>
    </row>
    <row r="473" spans="2:25" x14ac:dyDescent="0.3"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1</v>
      </c>
      <c r="W473" s="9">
        <f t="shared" si="21"/>
        <v>4.5700657893642269</v>
      </c>
      <c r="X473" s="12">
        <f t="shared" si="22"/>
        <v>0.98974889524831466</v>
      </c>
      <c r="Y473" s="12">
        <f t="shared" si="23"/>
        <v>1.0508514863002567E-4</v>
      </c>
    </row>
    <row r="474" spans="2:25" x14ac:dyDescent="0.3"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 s="9">
        <f t="shared" si="21"/>
        <v>1.0150238508743654</v>
      </c>
      <c r="X474" s="12">
        <f t="shared" si="22"/>
        <v>0.73400217326341555</v>
      </c>
      <c r="Y474" s="12">
        <f t="shared" si="23"/>
        <v>7.0754843828586003E-2</v>
      </c>
    </row>
    <row r="475" spans="2:25" x14ac:dyDescent="0.3"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 s="9">
        <f t="shared" si="21"/>
        <v>1.0971576698088545</v>
      </c>
      <c r="X475" s="12">
        <f t="shared" si="22"/>
        <v>0.7497271597923707</v>
      </c>
      <c r="Y475" s="12">
        <f t="shared" si="23"/>
        <v>6.2636494545593543E-2</v>
      </c>
    </row>
    <row r="476" spans="2:25" x14ac:dyDescent="0.3"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 s="9">
        <f t="shared" si="21"/>
        <v>7.8088753077286164</v>
      </c>
      <c r="X476" s="12">
        <f t="shared" si="22"/>
        <v>0.99959405031711812</v>
      </c>
      <c r="Y476" s="12">
        <f t="shared" si="23"/>
        <v>1.647951450318979E-7</v>
      </c>
    </row>
    <row r="477" spans="2:25" x14ac:dyDescent="0.3"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1</v>
      </c>
      <c r="W477" s="9">
        <f t="shared" si="21"/>
        <v>1.1512219010610301</v>
      </c>
      <c r="X477" s="12">
        <f t="shared" si="22"/>
        <v>0.75973403139152729</v>
      </c>
      <c r="Y477" s="12">
        <f t="shared" si="23"/>
        <v>5.7727735671367596E-2</v>
      </c>
    </row>
    <row r="478" spans="2:25" x14ac:dyDescent="0.3"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 s="9">
        <f t="shared" si="21"/>
        <v>3.2057004538397709</v>
      </c>
      <c r="X478" s="12">
        <f t="shared" si="22"/>
        <v>0.96104823273210926</v>
      </c>
      <c r="Y478" s="12">
        <f t="shared" si="23"/>
        <v>1.5172401732919242E-3</v>
      </c>
    </row>
    <row r="479" spans="2:25" x14ac:dyDescent="0.3"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1</v>
      </c>
      <c r="W479" s="9">
        <f t="shared" si="21"/>
        <v>5.678171250248206</v>
      </c>
      <c r="X479" s="12">
        <f t="shared" si="22"/>
        <v>0.99659184852020388</v>
      </c>
      <c r="Y479" s="12">
        <f t="shared" si="23"/>
        <v>1.1615496509236467E-5</v>
      </c>
    </row>
    <row r="480" spans="2:25" x14ac:dyDescent="0.3"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 s="9">
        <f t="shared" si="21"/>
        <v>1.8900389136002842</v>
      </c>
      <c r="X480" s="12">
        <f t="shared" si="22"/>
        <v>0.86875996740155759</v>
      </c>
      <c r="Y480" s="12">
        <f t="shared" si="23"/>
        <v>1.7223946156440226E-2</v>
      </c>
    </row>
    <row r="481" spans="2:25" x14ac:dyDescent="0.3"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 s="9">
        <f t="shared" si="21"/>
        <v>5.3897656938608955</v>
      </c>
      <c r="X481" s="12">
        <f t="shared" si="22"/>
        <v>0.99545768441907656</v>
      </c>
      <c r="Y481" s="12">
        <f t="shared" si="23"/>
        <v>2.0632630836699842E-5</v>
      </c>
    </row>
    <row r="482" spans="2:25" x14ac:dyDescent="0.3"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 s="9">
        <f t="shared" si="21"/>
        <v>-0.34912227614663494</v>
      </c>
      <c r="X482" s="12">
        <f t="shared" si="22"/>
        <v>0.41359528300010162</v>
      </c>
      <c r="Y482" s="12">
        <f t="shared" si="23"/>
        <v>0.34387049211973092</v>
      </c>
    </row>
    <row r="483" spans="2:25" x14ac:dyDescent="0.3"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 s="9">
        <f t="shared" si="21"/>
        <v>-0.63752783253394574</v>
      </c>
      <c r="X483" s="12">
        <f t="shared" si="22"/>
        <v>0.34580558982224191</v>
      </c>
      <c r="Y483" s="12">
        <f t="shared" si="23"/>
        <v>0.42797032630782489</v>
      </c>
    </row>
    <row r="484" spans="2:25" x14ac:dyDescent="0.3"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 s="9">
        <f t="shared" si="21"/>
        <v>2.0554148639361753</v>
      </c>
      <c r="X484" s="12">
        <f t="shared" si="22"/>
        <v>0.88649361819731642</v>
      </c>
      <c r="Y484" s="12">
        <f t="shared" si="23"/>
        <v>1.2883698709936577E-2</v>
      </c>
    </row>
    <row r="485" spans="2:25" x14ac:dyDescent="0.3"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 s="9">
        <f t="shared" si="21"/>
        <v>4.6843744814489288</v>
      </c>
      <c r="X485" s="12">
        <f t="shared" si="22"/>
        <v>0.99084605714223084</v>
      </c>
      <c r="Y485" s="12">
        <f t="shared" si="23"/>
        <v>8.3794669843303008E-5</v>
      </c>
    </row>
    <row r="486" spans="2:25" x14ac:dyDescent="0.3"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 s="9">
        <f t="shared" si="21"/>
        <v>-0.63752783253394574</v>
      </c>
      <c r="X486" s="12">
        <f t="shared" si="22"/>
        <v>0.34580558982224191</v>
      </c>
      <c r="Y486" s="12">
        <f t="shared" si="23"/>
        <v>0.42797032630782489</v>
      </c>
    </row>
    <row r="487" spans="2:25" x14ac:dyDescent="0.3"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1</v>
      </c>
      <c r="W487" s="9">
        <f t="shared" si="21"/>
        <v>-0.61779083586460293</v>
      </c>
      <c r="X487" s="12">
        <f t="shared" si="22"/>
        <v>0.35028405790784206</v>
      </c>
      <c r="Y487" s="12">
        <f t="shared" si="23"/>
        <v>0.42213080540870024</v>
      </c>
    </row>
    <row r="488" spans="2:25" x14ac:dyDescent="0.3"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 s="9">
        <f t="shared" si="21"/>
        <v>-0.63752783253394574</v>
      </c>
      <c r="X488" s="12">
        <f t="shared" si="22"/>
        <v>0.34580558982224191</v>
      </c>
      <c r="Y488" s="12">
        <f t="shared" si="23"/>
        <v>0.42797032630782489</v>
      </c>
    </row>
    <row r="489" spans="2:25" x14ac:dyDescent="0.3"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 s="9">
        <f t="shared" si="21"/>
        <v>0.47268479001435842</v>
      </c>
      <c r="X489" s="12">
        <f t="shared" si="22"/>
        <v>0.61601901300910777</v>
      </c>
      <c r="Y489" s="12">
        <f t="shared" si="23"/>
        <v>0.14744139837049974</v>
      </c>
    </row>
    <row r="490" spans="2:25" x14ac:dyDescent="0.3"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 s="9">
        <f t="shared" si="21"/>
        <v>3.9465199938055844</v>
      </c>
      <c r="X490" s="12">
        <f t="shared" si="22"/>
        <v>0.98104443119914997</v>
      </c>
      <c r="Y490" s="12">
        <f t="shared" si="23"/>
        <v>3.5931358856375908E-4</v>
      </c>
    </row>
    <row r="491" spans="2:25" x14ac:dyDescent="0.3"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 s="9">
        <f t="shared" si="21"/>
        <v>1.8900389136002842</v>
      </c>
      <c r="X491" s="12">
        <f t="shared" si="22"/>
        <v>0.86875996740155759</v>
      </c>
      <c r="Y491" s="12">
        <f t="shared" si="23"/>
        <v>1.7223946156440226E-2</v>
      </c>
    </row>
    <row r="492" spans="2:25" x14ac:dyDescent="0.3"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 s="9">
        <f t="shared" si="21"/>
        <v>0.12578300138367443</v>
      </c>
      <c r="X492" s="12">
        <f t="shared" si="22"/>
        <v>0.531404356282007</v>
      </c>
      <c r="Y492" s="12">
        <f t="shared" si="23"/>
        <v>0.21958187731148024</v>
      </c>
    </row>
    <row r="493" spans="2:25" x14ac:dyDescent="0.3"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 s="9">
        <f t="shared" si="21"/>
        <v>1.2737360433583964</v>
      </c>
      <c r="X493" s="12">
        <f t="shared" si="22"/>
        <v>0.78138162608443806</v>
      </c>
      <c r="Y493" s="12">
        <f t="shared" si="23"/>
        <v>4.7793993413484455E-2</v>
      </c>
    </row>
    <row r="494" spans="2:25" x14ac:dyDescent="0.3"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 s="9">
        <f t="shared" si="21"/>
        <v>-0.34912227614663494</v>
      </c>
      <c r="X494" s="12">
        <f t="shared" si="22"/>
        <v>0.41359528300010162</v>
      </c>
      <c r="Y494" s="12">
        <f t="shared" si="23"/>
        <v>0.34387049211973092</v>
      </c>
    </row>
    <row r="495" spans="2:25" x14ac:dyDescent="0.3"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 s="9">
        <f t="shared" si="21"/>
        <v>2.156807735314699</v>
      </c>
      <c r="X495" s="12">
        <f t="shared" si="22"/>
        <v>0.89630322260754791</v>
      </c>
      <c r="Y495" s="12">
        <f t="shared" si="23"/>
        <v>1.0753021641579763E-2</v>
      </c>
    </row>
    <row r="496" spans="2:25" x14ac:dyDescent="0.3"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 s="9">
        <f t="shared" si="21"/>
        <v>-0.68601241931545909</v>
      </c>
      <c r="X496" s="12">
        <f t="shared" si="22"/>
        <v>0.33492071669854434</v>
      </c>
      <c r="Y496" s="12">
        <f t="shared" si="23"/>
        <v>0.44233045307677782</v>
      </c>
    </row>
    <row r="497" spans="2:25" x14ac:dyDescent="0.3"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1</v>
      </c>
      <c r="W497" s="9">
        <f t="shared" si="21"/>
        <v>2.2959278464939632</v>
      </c>
      <c r="X497" s="12">
        <f t="shared" si="22"/>
        <v>0.90853922299484657</v>
      </c>
      <c r="Y497" s="12">
        <f t="shared" si="23"/>
        <v>8.3650737303864013E-3</v>
      </c>
    </row>
    <row r="498" spans="2:25" x14ac:dyDescent="0.3"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9">
        <f t="shared" si="21"/>
        <v>1.8415543268187708</v>
      </c>
      <c r="X498" s="12">
        <f t="shared" si="22"/>
        <v>0.86313243123211547</v>
      </c>
      <c r="Y498" s="12">
        <f t="shared" si="23"/>
        <v>1.8732731380431602E-2</v>
      </c>
    </row>
    <row r="499" spans="2:25" x14ac:dyDescent="0.3"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 s="9">
        <f t="shared" si="21"/>
        <v>1.714788061021111</v>
      </c>
      <c r="X499" s="12">
        <f t="shared" si="22"/>
        <v>0.84745628692942498</v>
      </c>
      <c r="Y499" s="12">
        <f t="shared" si="23"/>
        <v>2.326958439735792E-2</v>
      </c>
    </row>
    <row r="500" spans="2:25" x14ac:dyDescent="0.3"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 s="9">
        <f t="shared" si="21"/>
        <v>0.93684590018957237</v>
      </c>
      <c r="X500" s="12">
        <f t="shared" si="22"/>
        <v>0.71846210389182064</v>
      </c>
      <c r="Y500" s="12">
        <f t="shared" si="23"/>
        <v>7.9263586945020004E-2</v>
      </c>
    </row>
    <row r="501" spans="2:25" x14ac:dyDescent="0.3"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 s="9">
        <f t="shared" si="21"/>
        <v>9.864851686725185</v>
      </c>
      <c r="X501" s="12">
        <f t="shared" si="22"/>
        <v>0.99994803310386893</v>
      </c>
      <c r="Y501" s="12">
        <f t="shared" si="23"/>
        <v>2.7005582934976923E-9</v>
      </c>
    </row>
    <row r="502" spans="2:25" x14ac:dyDescent="0.3"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 s="9">
        <f t="shared" si="21"/>
        <v>-0.97441797570276978</v>
      </c>
      <c r="X502" s="12">
        <f t="shared" si="22"/>
        <v>0.27400078231586483</v>
      </c>
      <c r="Y502" s="12">
        <f t="shared" si="23"/>
        <v>0.52707486407797632</v>
      </c>
    </row>
    <row r="503" spans="2:25" x14ac:dyDescent="0.3"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 s="9">
        <f t="shared" si="21"/>
        <v>2.2959278464939632</v>
      </c>
      <c r="X503" s="12">
        <f t="shared" si="22"/>
        <v>0.90853922299484657</v>
      </c>
      <c r="Y503" s="12">
        <f t="shared" si="23"/>
        <v>8.3650737303864013E-3</v>
      </c>
    </row>
    <row r="504" spans="2:25" x14ac:dyDescent="0.3"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 s="9">
        <f t="shared" si="21"/>
        <v>-0.97441797570276978</v>
      </c>
      <c r="X504" s="12">
        <f t="shared" si="22"/>
        <v>0.27400078231586483</v>
      </c>
      <c r="Y504" s="12">
        <f t="shared" si="23"/>
        <v>0.52707486407797632</v>
      </c>
    </row>
    <row r="505" spans="2:25" x14ac:dyDescent="0.3"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 s="9">
        <f t="shared" si="21"/>
        <v>1.3778979178522872</v>
      </c>
      <c r="X505" s="12">
        <f t="shared" si="22"/>
        <v>0.79865318445164157</v>
      </c>
      <c r="Y505" s="12">
        <f t="shared" si="23"/>
        <v>0.63784690903474783</v>
      </c>
    </row>
    <row r="506" spans="2:25" x14ac:dyDescent="0.3"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 s="9">
        <f t="shared" si="21"/>
        <v>0.64337616308565204</v>
      </c>
      <c r="X506" s="12">
        <f t="shared" si="22"/>
        <v>0.65551624762501015</v>
      </c>
      <c r="Y506" s="12">
        <f t="shared" si="23"/>
        <v>0.42970155090037365</v>
      </c>
    </row>
    <row r="507" spans="2:25" x14ac:dyDescent="0.3"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 s="9">
        <f t="shared" si="21"/>
        <v>-3.4386256207785602</v>
      </c>
      <c r="X507" s="12">
        <f t="shared" si="22"/>
        <v>3.1109884093537068E-2</v>
      </c>
      <c r="Y507" s="12">
        <f t="shared" si="23"/>
        <v>9.6782488831331065E-4</v>
      </c>
    </row>
    <row r="508" spans="2:25" x14ac:dyDescent="0.3"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 s="9">
        <f t="shared" si="21"/>
        <v>-3.4386256207785602</v>
      </c>
      <c r="X508" s="12">
        <f t="shared" si="22"/>
        <v>3.1109884093537068E-2</v>
      </c>
      <c r="Y508" s="12">
        <f t="shared" si="23"/>
        <v>9.6782488831331065E-4</v>
      </c>
    </row>
    <row r="509" spans="2:25" x14ac:dyDescent="0.3"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 s="9">
        <f t="shared" si="21"/>
        <v>-3.3975702909594925</v>
      </c>
      <c r="X509" s="12">
        <f t="shared" si="22"/>
        <v>3.2371485453175891E-2</v>
      </c>
      <c r="Y509" s="12">
        <f t="shared" si="23"/>
        <v>1.0479130704451783E-3</v>
      </c>
    </row>
    <row r="510" spans="2:25" x14ac:dyDescent="0.3"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0</v>
      </c>
      <c r="W510" s="9">
        <f t="shared" si="21"/>
        <v>0.76695926457783226</v>
      </c>
      <c r="X510" s="12">
        <f t="shared" si="22"/>
        <v>0.68286275484205328</v>
      </c>
      <c r="Y510" s="12">
        <f t="shared" si="23"/>
        <v>0.46630154195047818</v>
      </c>
    </row>
    <row r="511" spans="2:25" x14ac:dyDescent="0.3"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 s="9">
        <f t="shared" si="21"/>
        <v>-0.97441797570276978</v>
      </c>
      <c r="X511" s="12">
        <f t="shared" si="22"/>
        <v>0.27400078231586483</v>
      </c>
      <c r="Y511" s="12">
        <f t="shared" si="23"/>
        <v>7.5076428709705947E-2</v>
      </c>
    </row>
    <row r="512" spans="2:25" x14ac:dyDescent="0.3"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s="9">
        <f t="shared" si="21"/>
        <v>-3.4386256207785602</v>
      </c>
      <c r="X512" s="12">
        <f t="shared" si="22"/>
        <v>3.1109884093537068E-2</v>
      </c>
      <c r="Y512" s="12">
        <f t="shared" si="23"/>
        <v>9.6782488831331065E-4</v>
      </c>
    </row>
    <row r="513" spans="2:25" x14ac:dyDescent="0.3"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 s="9">
        <f t="shared" si="21"/>
        <v>-0.34912227614663494</v>
      </c>
      <c r="X513" s="12">
        <f t="shared" si="22"/>
        <v>0.41359528300010162</v>
      </c>
      <c r="Y513" s="12">
        <f t="shared" si="23"/>
        <v>0.17106105811993416</v>
      </c>
    </row>
    <row r="514" spans="2:25" x14ac:dyDescent="0.3"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s="9">
        <f t="shared" si="21"/>
        <v>-0.97441797570276978</v>
      </c>
      <c r="X514" s="12">
        <f t="shared" si="22"/>
        <v>0.27400078231586483</v>
      </c>
      <c r="Y514" s="12">
        <f t="shared" si="23"/>
        <v>7.5076428709705947E-2</v>
      </c>
    </row>
    <row r="515" spans="2:25" x14ac:dyDescent="0.3"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 s="9">
        <f t="shared" si="21"/>
        <v>-1.03782514044199</v>
      </c>
      <c r="X515" s="12">
        <f t="shared" si="22"/>
        <v>0.26156985247103676</v>
      </c>
      <c r="Y515" s="12">
        <f t="shared" si="23"/>
        <v>6.8418787721719929E-2</v>
      </c>
    </row>
    <row r="516" spans="2:25" x14ac:dyDescent="0.3"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 s="9">
        <f t="shared" si="21"/>
        <v>-0.97441797570276978</v>
      </c>
      <c r="X516" s="12">
        <f t="shared" si="22"/>
        <v>0.27400078231586483</v>
      </c>
      <c r="Y516" s="12">
        <f t="shared" si="23"/>
        <v>7.5076428709705947E-2</v>
      </c>
    </row>
    <row r="517" spans="2:25" x14ac:dyDescent="0.3"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9">
        <f t="shared" si="21"/>
        <v>-2.3636102935503214</v>
      </c>
      <c r="X517" s="12">
        <f t="shared" si="22"/>
        <v>8.5990016374650133E-2</v>
      </c>
      <c r="Y517" s="12">
        <f t="shared" si="23"/>
        <v>7.3942829161125984E-3</v>
      </c>
    </row>
    <row r="518" spans="2:25" x14ac:dyDescent="0.3"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s="9">
        <f t="shared" ref="W518:W581" si="24">SUMPRODUCT($B518:$U518,$B$2:$U$2)</f>
        <v>-2.4017837447505554</v>
      </c>
      <c r="X518" s="12">
        <f t="shared" ref="X518:X581" si="25">EXP(W518)/(1+EXP(W518))</f>
        <v>8.3036778132836497E-2</v>
      </c>
      <c r="Y518" s="12">
        <f t="shared" ref="Y518:Y581" si="26">(V518-X518)^2</f>
        <v>6.8951065226819132E-3</v>
      </c>
    </row>
    <row r="519" spans="2:25" x14ac:dyDescent="0.3"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s="9">
        <f t="shared" si="24"/>
        <v>-0.97441797570276978</v>
      </c>
      <c r="X519" s="12">
        <f t="shared" si="25"/>
        <v>0.27400078231586483</v>
      </c>
      <c r="Y519" s="12">
        <f t="shared" si="26"/>
        <v>7.5076428709705947E-2</v>
      </c>
    </row>
    <row r="520" spans="2:25" x14ac:dyDescent="0.3"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 s="9">
        <f t="shared" si="24"/>
        <v>-0.95499674870448037</v>
      </c>
      <c r="X520" s="12">
        <f t="shared" si="25"/>
        <v>0.27788104656543888</v>
      </c>
      <c r="Y520" s="12">
        <f t="shared" si="26"/>
        <v>7.7217876040303612E-2</v>
      </c>
    </row>
    <row r="521" spans="2:25" x14ac:dyDescent="0.3"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s="9">
        <f t="shared" si="24"/>
        <v>-2.0648936015817312</v>
      </c>
      <c r="X521" s="12">
        <f t="shared" si="25"/>
        <v>0.11255609425489449</v>
      </c>
      <c r="Y521" s="12">
        <f t="shared" si="26"/>
        <v>1.2668874353916693E-2</v>
      </c>
    </row>
    <row r="522" spans="2:25" x14ac:dyDescent="0.3"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s="9">
        <f t="shared" si="24"/>
        <v>-6.6786052577010961</v>
      </c>
      <c r="X522" s="12">
        <f t="shared" si="25"/>
        <v>1.2559512839493696E-3</v>
      </c>
      <c r="Y522" s="12">
        <f t="shared" si="26"/>
        <v>1.5774136276540701E-6</v>
      </c>
    </row>
    <row r="523" spans="2:25" x14ac:dyDescent="0.3"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s="9">
        <f t="shared" si="24"/>
        <v>-0.34912227614663494</v>
      </c>
      <c r="X523" s="12">
        <f t="shared" si="25"/>
        <v>0.41359528300010162</v>
      </c>
      <c r="Y523" s="12">
        <f t="shared" si="26"/>
        <v>0.17106105811993416</v>
      </c>
    </row>
    <row r="524" spans="2:25" x14ac:dyDescent="0.3"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s="9">
        <f t="shared" si="24"/>
        <v>-4.2936263936446082</v>
      </c>
      <c r="X524" s="12">
        <f t="shared" si="25"/>
        <v>1.3471360171365422E-2</v>
      </c>
      <c r="Y524" s="12">
        <f t="shared" si="26"/>
        <v>1.8147754486665062E-4</v>
      </c>
    </row>
    <row r="525" spans="2:25" x14ac:dyDescent="0.3"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 s="9">
        <f t="shared" si="24"/>
        <v>-0.63752783253394574</v>
      </c>
      <c r="X525" s="12">
        <f t="shared" si="25"/>
        <v>0.34580558982224191</v>
      </c>
      <c r="Y525" s="12">
        <f t="shared" si="26"/>
        <v>0.11958150595230861</v>
      </c>
    </row>
    <row r="526" spans="2:25" x14ac:dyDescent="0.3"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s="9">
        <f t="shared" si="24"/>
        <v>-3.1017354776097363</v>
      </c>
      <c r="X526" s="12">
        <f t="shared" si="25"/>
        <v>4.303572492734032E-2</v>
      </c>
      <c r="Y526" s="12">
        <f t="shared" si="26"/>
        <v>1.852073620021701E-3</v>
      </c>
    </row>
    <row r="527" spans="2:25" x14ac:dyDescent="0.3"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 s="9">
        <f t="shared" si="24"/>
        <v>-2.5778550682095118</v>
      </c>
      <c r="X527" s="12">
        <f t="shared" si="25"/>
        <v>7.0577300619917405E-2</v>
      </c>
      <c r="Y527" s="12">
        <f t="shared" si="26"/>
        <v>4.9811553627941933E-3</v>
      </c>
    </row>
    <row r="528" spans="2:25" x14ac:dyDescent="0.3"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s="9">
        <f t="shared" si="24"/>
        <v>-0.63752783253394574</v>
      </c>
      <c r="X528" s="12">
        <f t="shared" si="25"/>
        <v>0.34580558982224191</v>
      </c>
      <c r="Y528" s="12">
        <f t="shared" si="26"/>
        <v>0.11958150595230861</v>
      </c>
    </row>
    <row r="529" spans="2:25" x14ac:dyDescent="0.3"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 s="9">
        <f t="shared" si="24"/>
        <v>0.93178171947296295</v>
      </c>
      <c r="X529" s="12">
        <f t="shared" si="25"/>
        <v>0.71743661789998703</v>
      </c>
      <c r="Y529" s="12">
        <f t="shared" si="26"/>
        <v>0.51471530070377203</v>
      </c>
    </row>
    <row r="530" spans="2:25" x14ac:dyDescent="0.3"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s="9">
        <f t="shared" si="24"/>
        <v>-3.6683306940884735</v>
      </c>
      <c r="X530" s="12">
        <f t="shared" si="25"/>
        <v>2.4884017410929014E-2</v>
      </c>
      <c r="Y530" s="12">
        <f t="shared" si="26"/>
        <v>6.1921432250741832E-4</v>
      </c>
    </row>
    <row r="531" spans="2:25" x14ac:dyDescent="0.3"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s="9">
        <f t="shared" si="24"/>
        <v>-3.1656803630419721</v>
      </c>
      <c r="X531" s="12">
        <f t="shared" si="25"/>
        <v>4.0477854899937028E-2</v>
      </c>
      <c r="Y531" s="12">
        <f t="shared" si="26"/>
        <v>1.6384567373003561E-3</v>
      </c>
    </row>
    <row r="532" spans="2:25" x14ac:dyDescent="0.3"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s="9">
        <f t="shared" si="24"/>
        <v>0.59489157630413891</v>
      </c>
      <c r="X532" s="12">
        <f t="shared" si="25"/>
        <v>0.64448671166903582</v>
      </c>
      <c r="Y532" s="12">
        <f t="shared" si="26"/>
        <v>0.41536312151796689</v>
      </c>
    </row>
    <row r="533" spans="2:25" x14ac:dyDescent="0.3"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 s="9">
        <f t="shared" si="24"/>
        <v>-2.8662606245968227</v>
      </c>
      <c r="X533" s="12">
        <f t="shared" si="25"/>
        <v>5.38468457947942E-2</v>
      </c>
      <c r="Y533" s="12">
        <f t="shared" si="26"/>
        <v>2.8994828020483458E-3</v>
      </c>
    </row>
    <row r="534" spans="2:25" x14ac:dyDescent="0.3"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 s="9">
        <f t="shared" si="24"/>
        <v>-0.97441797570276978</v>
      </c>
      <c r="X534" s="12">
        <f t="shared" si="25"/>
        <v>0.27400078231586483</v>
      </c>
      <c r="Y534" s="12">
        <f t="shared" si="26"/>
        <v>7.5076428709705947E-2</v>
      </c>
    </row>
    <row r="535" spans="2:25" x14ac:dyDescent="0.3"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 s="9">
        <f t="shared" si="24"/>
        <v>-0.34912227614663494</v>
      </c>
      <c r="X535" s="12">
        <f t="shared" si="25"/>
        <v>0.41359528300010162</v>
      </c>
      <c r="Y535" s="12">
        <f t="shared" si="26"/>
        <v>0.17106105811993416</v>
      </c>
    </row>
    <row r="536" spans="2:25" x14ac:dyDescent="0.3"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s="9">
        <f t="shared" si="24"/>
        <v>-2.1133781883632445</v>
      </c>
      <c r="X536" s="12">
        <f t="shared" si="25"/>
        <v>0.10780331590370802</v>
      </c>
      <c r="Y536" s="12">
        <f t="shared" si="26"/>
        <v>1.1621554919834668E-2</v>
      </c>
    </row>
    <row r="537" spans="2:25" x14ac:dyDescent="0.3"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 s="9">
        <f t="shared" si="24"/>
        <v>0.2866018210935421</v>
      </c>
      <c r="X537" s="12">
        <f t="shared" si="25"/>
        <v>0.57116399968669151</v>
      </c>
      <c r="Y537" s="12">
        <f t="shared" si="26"/>
        <v>0.32622831453809892</v>
      </c>
    </row>
    <row r="538" spans="2:25" x14ac:dyDescent="0.3"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 s="9">
        <f t="shared" si="24"/>
        <v>-0.97441797570276978</v>
      </c>
      <c r="X538" s="12">
        <f t="shared" si="25"/>
        <v>0.27400078231586483</v>
      </c>
      <c r="Y538" s="12">
        <f t="shared" si="26"/>
        <v>7.5076428709705947E-2</v>
      </c>
    </row>
    <row r="539" spans="2:25" x14ac:dyDescent="0.3">
      <c r="B539">
        <v>0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s="9">
        <f t="shared" si="24"/>
        <v>-4.8175068030448323</v>
      </c>
      <c r="X539" s="12">
        <f t="shared" si="25"/>
        <v>8.0220506046444814E-3</v>
      </c>
      <c r="Y539" s="12">
        <f t="shared" si="26"/>
        <v>6.4353295903476891E-5</v>
      </c>
    </row>
    <row r="540" spans="2:25" x14ac:dyDescent="0.3"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 s="9">
        <f t="shared" si="24"/>
        <v>-1.7383145939941862</v>
      </c>
      <c r="X540" s="12">
        <f t="shared" si="25"/>
        <v>0.14952713896683106</v>
      </c>
      <c r="Y540" s="12">
        <f t="shared" si="26"/>
        <v>2.235836528760601E-2</v>
      </c>
    </row>
    <row r="541" spans="2:25" x14ac:dyDescent="0.3"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 s="9">
        <f t="shared" si="24"/>
        <v>-0.46546014426025223</v>
      </c>
      <c r="X541" s="12">
        <f t="shared" si="25"/>
        <v>0.38569132788752014</v>
      </c>
      <c r="Y541" s="12">
        <f t="shared" si="26"/>
        <v>0.14875780040763859</v>
      </c>
    </row>
    <row r="542" spans="2:25" x14ac:dyDescent="0.3"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 s="9">
        <f t="shared" si="24"/>
        <v>-2.0752047371630105</v>
      </c>
      <c r="X542" s="12">
        <f t="shared" si="25"/>
        <v>0.11153025090704483</v>
      </c>
      <c r="Y542" s="12">
        <f t="shared" si="26"/>
        <v>1.2438996867388374E-2</v>
      </c>
    </row>
    <row r="543" spans="2:25" x14ac:dyDescent="0.3"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 s="9">
        <f t="shared" si="24"/>
        <v>-2.0755889747047962</v>
      </c>
      <c r="X543" s="12">
        <f t="shared" si="25"/>
        <v>0.11149218200998957</v>
      </c>
      <c r="Y543" s="12">
        <f t="shared" si="26"/>
        <v>1.2430506649348643E-2</v>
      </c>
    </row>
    <row r="544" spans="2:25" x14ac:dyDescent="0.3">
      <c r="B544">
        <v>0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 s="9">
        <f t="shared" si="24"/>
        <v>-3.2100237998376895</v>
      </c>
      <c r="X544" s="12">
        <f t="shared" si="25"/>
        <v>3.8790247060128902E-2</v>
      </c>
      <c r="Y544" s="12">
        <f t="shared" si="26"/>
        <v>1.504683266985839E-3</v>
      </c>
    </row>
    <row r="545" spans="2:25" x14ac:dyDescent="0.3"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s="9">
        <f t="shared" si="24"/>
        <v>-0.63752783253394574</v>
      </c>
      <c r="X545" s="12">
        <f t="shared" si="25"/>
        <v>0.34580558982224191</v>
      </c>
      <c r="Y545" s="12">
        <f t="shared" si="26"/>
        <v>0.11958150595230861</v>
      </c>
    </row>
    <row r="546" spans="2:25" x14ac:dyDescent="0.3"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s="9">
        <f t="shared" si="24"/>
        <v>-5.1543969462136561</v>
      </c>
      <c r="X546" s="12">
        <f t="shared" si="25"/>
        <v>5.7408137992696054E-3</v>
      </c>
      <c r="Y546" s="12">
        <f t="shared" si="26"/>
        <v>3.2956943077884321E-5</v>
      </c>
    </row>
    <row r="547" spans="2:25" x14ac:dyDescent="0.3"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 s="9">
        <f t="shared" si="24"/>
        <v>-0.63752783253394574</v>
      </c>
      <c r="X547" s="12">
        <f t="shared" si="25"/>
        <v>0.34580558982224191</v>
      </c>
      <c r="Y547" s="12">
        <f t="shared" si="26"/>
        <v>0.11958150595230861</v>
      </c>
    </row>
    <row r="548" spans="2:25" x14ac:dyDescent="0.3"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s="9">
        <f t="shared" si="24"/>
        <v>-3.9567362504757839</v>
      </c>
      <c r="X548" s="12">
        <f t="shared" si="25"/>
        <v>1.8766515426590552E-2</v>
      </c>
      <c r="Y548" s="12">
        <f t="shared" si="26"/>
        <v>3.5218210125646115E-4</v>
      </c>
    </row>
    <row r="549" spans="2:25" x14ac:dyDescent="0.3"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 s="9">
        <f t="shared" si="24"/>
        <v>-3.4386256207785602</v>
      </c>
      <c r="X549" s="12">
        <f t="shared" si="25"/>
        <v>3.1109884093537068E-2</v>
      </c>
      <c r="Y549" s="12">
        <f t="shared" si="26"/>
        <v>9.6782488831331065E-4</v>
      </c>
    </row>
    <row r="550" spans="2:25" x14ac:dyDescent="0.3"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 s="9">
        <f t="shared" si="24"/>
        <v>-0.98184723266521545</v>
      </c>
      <c r="X550" s="12">
        <f t="shared" si="25"/>
        <v>0.27252540612866183</v>
      </c>
      <c r="Y550" s="12">
        <f t="shared" si="26"/>
        <v>7.4270096985592074E-2</v>
      </c>
    </row>
    <row r="551" spans="2:25" x14ac:dyDescent="0.3"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s="9">
        <f t="shared" si="24"/>
        <v>-4.8659913898263447</v>
      </c>
      <c r="X551" s="12">
        <f t="shared" si="25"/>
        <v>7.6452858436164509E-3</v>
      </c>
      <c r="Y551" s="12">
        <f t="shared" si="26"/>
        <v>5.8450395630602109E-5</v>
      </c>
    </row>
    <row r="552" spans="2:25" x14ac:dyDescent="0.3"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 s="9">
        <f t="shared" si="24"/>
        <v>3.3272667770741307</v>
      </c>
      <c r="X552" s="12">
        <f t="shared" si="25"/>
        <v>0.965352467570467</v>
      </c>
      <c r="Y552" s="12">
        <f t="shared" si="26"/>
        <v>0.93190538664438949</v>
      </c>
    </row>
    <row r="553" spans="2:25" x14ac:dyDescent="0.3"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 s="9">
        <f t="shared" si="24"/>
        <v>-3.7344604341283167</v>
      </c>
      <c r="X553" s="12">
        <f t="shared" si="25"/>
        <v>2.3328822147773539E-2</v>
      </c>
      <c r="Y553" s="12">
        <f t="shared" si="26"/>
        <v>5.4423394280244915E-4</v>
      </c>
    </row>
    <row r="554" spans="2:25" x14ac:dyDescent="0.3"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 s="9">
        <f t="shared" si="24"/>
        <v>-0.34912227614663494</v>
      </c>
      <c r="X554" s="12">
        <f t="shared" si="25"/>
        <v>0.41359528300010162</v>
      </c>
      <c r="Y554" s="12">
        <f t="shared" si="26"/>
        <v>0.17106105811993416</v>
      </c>
    </row>
    <row r="555" spans="2:25" x14ac:dyDescent="0.3"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 s="9">
        <f t="shared" si="24"/>
        <v>-2.2409649250406876</v>
      </c>
      <c r="X555" s="12">
        <f t="shared" si="25"/>
        <v>9.6131666337838789E-2</v>
      </c>
      <c r="Y555" s="12">
        <f t="shared" si="26"/>
        <v>9.2412972728895676E-3</v>
      </c>
    </row>
    <row r="556" spans="2:25" x14ac:dyDescent="0.3"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 s="9">
        <f t="shared" si="24"/>
        <v>1.0979804895704934</v>
      </c>
      <c r="X556" s="12">
        <f t="shared" si="25"/>
        <v>0.74988151895908439</v>
      </c>
      <c r="Y556" s="12">
        <f t="shared" si="26"/>
        <v>0.56232229247638366</v>
      </c>
    </row>
    <row r="557" spans="2:25" x14ac:dyDescent="0.3"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s="9">
        <f t="shared" si="24"/>
        <v>-1.8995176512458396</v>
      </c>
      <c r="X557" s="12">
        <f t="shared" si="25"/>
        <v>0.13016307646091677</v>
      </c>
      <c r="Y557" s="12">
        <f t="shared" si="26"/>
        <v>1.6942426473770464E-2</v>
      </c>
    </row>
    <row r="558" spans="2:25" x14ac:dyDescent="0.3"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s="9">
        <f t="shared" si="24"/>
        <v>-0.63752783253394574</v>
      </c>
      <c r="X558" s="12">
        <f t="shared" si="25"/>
        <v>0.34580558982224191</v>
      </c>
      <c r="Y558" s="12">
        <f t="shared" si="26"/>
        <v>0.11958150595230861</v>
      </c>
    </row>
    <row r="559" spans="2:25" x14ac:dyDescent="0.3"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s="9">
        <f t="shared" si="24"/>
        <v>-3.0913070799256941</v>
      </c>
      <c r="X559" s="12">
        <f t="shared" si="25"/>
        <v>4.3467256935318624E-2</v>
      </c>
      <c r="Y559" s="12">
        <f t="shared" si="26"/>
        <v>1.8894024254810049E-3</v>
      </c>
    </row>
    <row r="560" spans="2:25" x14ac:dyDescent="0.3"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 s="9">
        <f t="shared" si="24"/>
        <v>-2.8662606245968227</v>
      </c>
      <c r="X560" s="12">
        <f t="shared" si="25"/>
        <v>5.38468457947942E-2</v>
      </c>
      <c r="Y560" s="12">
        <f t="shared" si="26"/>
        <v>2.8994828020483458E-3</v>
      </c>
    </row>
    <row r="561" spans="2:25" x14ac:dyDescent="0.3"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s="9">
        <f t="shared" si="24"/>
        <v>-2.4092130017130011</v>
      </c>
      <c r="X561" s="12">
        <f t="shared" si="25"/>
        <v>8.2472851573150041E-2</v>
      </c>
      <c r="Y561" s="12">
        <f t="shared" si="26"/>
        <v>6.8017712466068372E-3</v>
      </c>
    </row>
    <row r="562" spans="2:25" x14ac:dyDescent="0.3"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 s="9">
        <f t="shared" si="24"/>
        <v>-0.97441797570276978</v>
      </c>
      <c r="X562" s="12">
        <f t="shared" si="25"/>
        <v>0.27400078231586483</v>
      </c>
      <c r="Y562" s="12">
        <f t="shared" si="26"/>
        <v>7.5076428709705947E-2</v>
      </c>
    </row>
    <row r="563" spans="2:25" x14ac:dyDescent="0.3"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 s="9">
        <f t="shared" si="24"/>
        <v>0.93178171947296295</v>
      </c>
      <c r="X563" s="12">
        <f t="shared" si="25"/>
        <v>0.71743661789998703</v>
      </c>
      <c r="Y563" s="12">
        <f t="shared" si="26"/>
        <v>0.51471530070377203</v>
      </c>
    </row>
    <row r="564" spans="2:25" x14ac:dyDescent="0.3"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 s="9">
        <f t="shared" si="24"/>
        <v>-5.1236527519758681</v>
      </c>
      <c r="X564" s="12">
        <f t="shared" si="25"/>
        <v>5.9189907303237857E-3</v>
      </c>
      <c r="Y564" s="12">
        <f t="shared" si="26"/>
        <v>3.5034451265658905E-5</v>
      </c>
    </row>
    <row r="565" spans="2:25" x14ac:dyDescent="0.3"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 s="9">
        <f t="shared" si="24"/>
        <v>-2.3639945310921071</v>
      </c>
      <c r="X565" s="12">
        <f t="shared" si="25"/>
        <v>8.5959821746909054E-2</v>
      </c>
      <c r="Y565" s="12">
        <f t="shared" si="26"/>
        <v>7.3890909547603785E-3</v>
      </c>
    </row>
    <row r="566" spans="2:25" x14ac:dyDescent="0.3"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 s="9">
        <f t="shared" si="24"/>
        <v>-3.6301572428882394</v>
      </c>
      <c r="X566" s="12">
        <f t="shared" si="25"/>
        <v>2.5827281961890412E-2</v>
      </c>
      <c r="Y566" s="12">
        <f t="shared" si="26"/>
        <v>6.6704849353898979E-4</v>
      </c>
    </row>
    <row r="567" spans="2:25" x14ac:dyDescent="0.3"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s="9">
        <f t="shared" si="24"/>
        <v>-2.0648936015817312</v>
      </c>
      <c r="X567" s="12">
        <f t="shared" si="25"/>
        <v>0.11255609425489449</v>
      </c>
      <c r="Y567" s="12">
        <f t="shared" si="26"/>
        <v>1.2668874353916693E-2</v>
      </c>
    </row>
    <row r="568" spans="2:25" x14ac:dyDescent="0.3"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 s="9">
        <f t="shared" si="24"/>
        <v>-1.2137089411885114</v>
      </c>
      <c r="X568" s="12">
        <f t="shared" si="25"/>
        <v>0.22904545454593653</v>
      </c>
      <c r="Y568" s="12">
        <f t="shared" si="26"/>
        <v>5.2461820248154677E-2</v>
      </c>
    </row>
    <row r="569" spans="2:25" x14ac:dyDescent="0.3"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 s="9">
        <f t="shared" si="24"/>
        <v>-2.8736898815592684</v>
      </c>
      <c r="X569" s="12">
        <f t="shared" si="25"/>
        <v>5.3469596902769527E-2</v>
      </c>
      <c r="Y569" s="12">
        <f t="shared" si="26"/>
        <v>2.8589977929446607E-3</v>
      </c>
    </row>
    <row r="570" spans="2:25" x14ac:dyDescent="0.3"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 s="9">
        <f t="shared" si="24"/>
        <v>-2.3636102935503214</v>
      </c>
      <c r="X570" s="12">
        <f t="shared" si="25"/>
        <v>8.5990016374650133E-2</v>
      </c>
      <c r="Y570" s="12">
        <f t="shared" si="26"/>
        <v>7.3942829161125984E-3</v>
      </c>
    </row>
    <row r="571" spans="2:25" x14ac:dyDescent="0.3"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s="9">
        <f t="shared" si="24"/>
        <v>-0.97441797570276978</v>
      </c>
      <c r="X571" s="12">
        <f t="shared" si="25"/>
        <v>0.27400078231586483</v>
      </c>
      <c r="Y571" s="12">
        <f t="shared" si="26"/>
        <v>7.5076428709705947E-2</v>
      </c>
    </row>
    <row r="572" spans="2:25" x14ac:dyDescent="0.3"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 s="9">
        <f t="shared" si="24"/>
        <v>1.1512219010610301</v>
      </c>
      <c r="X572" s="12">
        <f t="shared" si="25"/>
        <v>0.75973403139152729</v>
      </c>
      <c r="Y572" s="12">
        <f t="shared" si="26"/>
        <v>0.57719579845442215</v>
      </c>
    </row>
    <row r="573" spans="2:25" x14ac:dyDescent="0.3"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 s="9">
        <f t="shared" si="24"/>
        <v>-0.63752783253394574</v>
      </c>
      <c r="X573" s="12">
        <f t="shared" si="25"/>
        <v>0.34580558982224191</v>
      </c>
      <c r="Y573" s="12">
        <f t="shared" si="26"/>
        <v>0.11958150595230861</v>
      </c>
    </row>
    <row r="574" spans="2:25" x14ac:dyDescent="0.3"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 s="9">
        <f t="shared" si="24"/>
        <v>-0.63752783253394574</v>
      </c>
      <c r="X574" s="12">
        <f t="shared" si="25"/>
        <v>0.34580558982224191</v>
      </c>
      <c r="Y574" s="12">
        <f t="shared" si="26"/>
        <v>0.11958150595230861</v>
      </c>
    </row>
    <row r="575" spans="2:25" x14ac:dyDescent="0.3"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 s="9">
        <f t="shared" si="24"/>
        <v>-0.34912227614663494</v>
      </c>
      <c r="X575" s="12">
        <f t="shared" si="25"/>
        <v>0.41359528300010162</v>
      </c>
      <c r="Y575" s="12">
        <f t="shared" si="26"/>
        <v>0.17106105811993416</v>
      </c>
    </row>
    <row r="576" spans="2:25" x14ac:dyDescent="0.3"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 s="9">
        <f t="shared" si="24"/>
        <v>-0.64495708949639141</v>
      </c>
      <c r="X576" s="12">
        <f t="shared" si="25"/>
        <v>0.34412684378079611</v>
      </c>
      <c r="Y576" s="12">
        <f t="shared" si="26"/>
        <v>0.11842328461053245</v>
      </c>
    </row>
    <row r="577" spans="2:25" x14ac:dyDescent="0.3"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9">
        <f t="shared" si="24"/>
        <v>-3.7270311771658711</v>
      </c>
      <c r="X577" s="12">
        <f t="shared" si="25"/>
        <v>2.3498695501661893E-2</v>
      </c>
      <c r="Y577" s="12">
        <f t="shared" si="26"/>
        <v>5.5218869027982484E-4</v>
      </c>
    </row>
    <row r="578" spans="2:25" x14ac:dyDescent="0.3"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s="9">
        <f t="shared" si="24"/>
        <v>-1.7764880451944203</v>
      </c>
      <c r="X578" s="12">
        <f t="shared" si="25"/>
        <v>0.14473733130444982</v>
      </c>
      <c r="Y578" s="12">
        <f t="shared" si="26"/>
        <v>2.094889507313407E-2</v>
      </c>
    </row>
    <row r="579" spans="2:25" x14ac:dyDescent="0.3"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 s="9">
        <f t="shared" si="24"/>
        <v>-0.97441797570276978</v>
      </c>
      <c r="X579" s="12">
        <f t="shared" si="25"/>
        <v>0.27400078231586483</v>
      </c>
      <c r="Y579" s="12">
        <f t="shared" si="26"/>
        <v>7.5076428709705947E-2</v>
      </c>
    </row>
    <row r="580" spans="2:25" x14ac:dyDescent="0.3"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 s="9">
        <f t="shared" si="24"/>
        <v>-0.47215188219805421</v>
      </c>
      <c r="X580" s="12">
        <f t="shared" si="25"/>
        <v>0.38410704857761513</v>
      </c>
      <c r="Y580" s="12">
        <f t="shared" si="26"/>
        <v>0.1475382247670064</v>
      </c>
    </row>
    <row r="581" spans="2:25" x14ac:dyDescent="0.3"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 s="9">
        <f t="shared" si="24"/>
        <v>-2.0267201503814971</v>
      </c>
      <c r="X581" s="12">
        <f t="shared" si="25"/>
        <v>0.11642589893960516</v>
      </c>
      <c r="Y581" s="12">
        <f t="shared" si="26"/>
        <v>1.3554989943895153E-2</v>
      </c>
    </row>
    <row r="582" spans="2:25" x14ac:dyDescent="0.3"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 s="9">
        <f t="shared" ref="W582:W645" si="27">SUMPRODUCT($B582:$U582,$B$2:$U$2)</f>
        <v>-0.98184723266521545</v>
      </c>
      <c r="X582" s="12">
        <f t="shared" ref="X582:X645" si="28">EXP(W582)/(1+EXP(W582))</f>
        <v>0.27252540612866183</v>
      </c>
      <c r="Y582" s="12">
        <f t="shared" ref="Y582:Y645" si="29">(V582-X582)^2</f>
        <v>7.4270096985592074E-2</v>
      </c>
    </row>
    <row r="583" spans="2:25" x14ac:dyDescent="0.3"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 s="9">
        <f t="shared" si="27"/>
        <v>-2.5293704814279985</v>
      </c>
      <c r="X583" s="12">
        <f t="shared" si="28"/>
        <v>7.3824678133743604E-2</v>
      </c>
      <c r="Y583" s="12">
        <f t="shared" si="29"/>
        <v>5.4500831015508412E-3</v>
      </c>
    </row>
    <row r="584" spans="2:25" x14ac:dyDescent="0.3">
      <c r="B584">
        <v>1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 s="9">
        <f t="shared" si="27"/>
        <v>-2.4461271815462733</v>
      </c>
      <c r="X584" s="12">
        <f t="shared" si="28"/>
        <v>7.9722222588615083E-2</v>
      </c>
      <c r="Y584" s="12">
        <f t="shared" si="29"/>
        <v>6.3556327744686888E-3</v>
      </c>
    </row>
    <row r="585" spans="2:25" x14ac:dyDescent="0.3"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s="9">
        <f t="shared" si="27"/>
        <v>-3.6683306940884735</v>
      </c>
      <c r="X585" s="12">
        <f t="shared" si="28"/>
        <v>2.4884017410929014E-2</v>
      </c>
      <c r="Y585" s="12">
        <f t="shared" si="29"/>
        <v>6.1921432250741832E-4</v>
      </c>
    </row>
    <row r="586" spans="2:25" x14ac:dyDescent="0.3">
      <c r="B586">
        <v>0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0</v>
      </c>
      <c r="W586" s="9">
        <f t="shared" si="27"/>
        <v>-4.532670120970278E-2</v>
      </c>
      <c r="X586" s="12">
        <f t="shared" si="28"/>
        <v>0.48867026438560129</v>
      </c>
      <c r="Y586" s="12">
        <f t="shared" si="29"/>
        <v>0.23879862729469348</v>
      </c>
    </row>
    <row r="587" spans="2:25" x14ac:dyDescent="0.3"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 s="9">
        <f t="shared" si="27"/>
        <v>-0.57486055995534535</v>
      </c>
      <c r="X587" s="12">
        <f t="shared" si="28"/>
        <v>0.36011603415024412</v>
      </c>
      <c r="Y587" s="12">
        <f t="shared" si="29"/>
        <v>0.1296835580520998</v>
      </c>
    </row>
    <row r="588" spans="2:25" x14ac:dyDescent="0.3"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 s="9">
        <f t="shared" si="27"/>
        <v>-0.63752783253394574</v>
      </c>
      <c r="X588" s="12">
        <f t="shared" si="28"/>
        <v>0.34580558982224191</v>
      </c>
      <c r="Y588" s="12">
        <f t="shared" si="29"/>
        <v>0.11958150595230861</v>
      </c>
    </row>
    <row r="589" spans="2:25" x14ac:dyDescent="0.3"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 s="9">
        <f t="shared" si="27"/>
        <v>-3.3975702909594925</v>
      </c>
      <c r="X589" s="12">
        <f t="shared" si="28"/>
        <v>3.2371485453175891E-2</v>
      </c>
      <c r="Y589" s="12">
        <f t="shared" si="29"/>
        <v>1.0479130704451783E-3</v>
      </c>
    </row>
    <row r="590" spans="2:25" x14ac:dyDescent="0.3"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s="9">
        <f t="shared" si="27"/>
        <v>-4.5291012466575218</v>
      </c>
      <c r="X590" s="12">
        <f t="shared" si="28"/>
        <v>1.0675180454175733E-2</v>
      </c>
      <c r="Y590" s="12">
        <f t="shared" si="29"/>
        <v>1.139594777292156E-4</v>
      </c>
    </row>
    <row r="591" spans="2:25" x14ac:dyDescent="0.3"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s="9">
        <f t="shared" si="27"/>
        <v>-3.7270311771658711</v>
      </c>
      <c r="X591" s="12">
        <f t="shared" si="28"/>
        <v>2.3498695501661893E-2</v>
      </c>
      <c r="Y591" s="12">
        <f t="shared" si="29"/>
        <v>5.5218869027982484E-4</v>
      </c>
    </row>
    <row r="592" spans="2:25" x14ac:dyDescent="0.3"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 s="9">
        <f t="shared" si="27"/>
        <v>-0.97441797570276978</v>
      </c>
      <c r="X592" s="12">
        <f t="shared" si="28"/>
        <v>0.27400078231586483</v>
      </c>
      <c r="Y592" s="12">
        <f t="shared" si="29"/>
        <v>7.5076428709705947E-2</v>
      </c>
    </row>
    <row r="593" spans="2:25" x14ac:dyDescent="0.3"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 s="9">
        <f t="shared" si="27"/>
        <v>-0.63752783253394574</v>
      </c>
      <c r="X593" s="12">
        <f t="shared" si="28"/>
        <v>0.34580558982224191</v>
      </c>
      <c r="Y593" s="12">
        <f t="shared" si="29"/>
        <v>0.11958150595230861</v>
      </c>
    </row>
    <row r="594" spans="2:25" x14ac:dyDescent="0.3"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 s="9">
        <f t="shared" si="27"/>
        <v>5.678171250248206</v>
      </c>
      <c r="X594" s="12">
        <f t="shared" si="28"/>
        <v>0.99659184852020388</v>
      </c>
      <c r="Y594" s="12">
        <f t="shared" si="29"/>
        <v>0.99319531253691695</v>
      </c>
    </row>
    <row r="595" spans="2:25" x14ac:dyDescent="0.3">
      <c r="B595">
        <v>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 s="9">
        <f t="shared" si="27"/>
        <v>-3.1017354776097363</v>
      </c>
      <c r="X595" s="12">
        <f t="shared" si="28"/>
        <v>4.303572492734032E-2</v>
      </c>
      <c r="Y595" s="12">
        <f t="shared" si="29"/>
        <v>1.852073620021701E-3</v>
      </c>
    </row>
    <row r="596" spans="2:25" x14ac:dyDescent="0.3"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 s="9">
        <f t="shared" si="27"/>
        <v>-4.9935781265037882</v>
      </c>
      <c r="X596" s="12">
        <f t="shared" si="28"/>
        <v>6.7356794348730998E-3</v>
      </c>
      <c r="Y596" s="12">
        <f t="shared" si="29"/>
        <v>4.5369377449372402E-5</v>
      </c>
    </row>
    <row r="597" spans="2:25" x14ac:dyDescent="0.3"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 s="9">
        <f t="shared" si="27"/>
        <v>-3.4386256207785602</v>
      </c>
      <c r="X597" s="12">
        <f t="shared" si="28"/>
        <v>3.1109884093537068E-2</v>
      </c>
      <c r="Y597" s="12">
        <f t="shared" si="29"/>
        <v>9.6782488831331065E-4</v>
      </c>
    </row>
    <row r="598" spans="2:25" x14ac:dyDescent="0.3"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 s="9">
        <f t="shared" si="27"/>
        <v>-0.63752783253394574</v>
      </c>
      <c r="X598" s="12">
        <f t="shared" si="28"/>
        <v>0.34580558982224191</v>
      </c>
      <c r="Y598" s="12">
        <f t="shared" si="29"/>
        <v>0.11958150595230861</v>
      </c>
    </row>
    <row r="599" spans="2:25" x14ac:dyDescent="0.3"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 s="9">
        <f t="shared" si="27"/>
        <v>-0.97441797570276978</v>
      </c>
      <c r="X599" s="12">
        <f t="shared" si="28"/>
        <v>0.27400078231586483</v>
      </c>
      <c r="Y599" s="12">
        <f t="shared" si="29"/>
        <v>7.5076428709705947E-2</v>
      </c>
    </row>
    <row r="600" spans="2:25" x14ac:dyDescent="0.3"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 s="9">
        <f t="shared" si="27"/>
        <v>-0.97441797570276978</v>
      </c>
      <c r="X600" s="12">
        <f t="shared" si="28"/>
        <v>0.27400078231586483</v>
      </c>
      <c r="Y600" s="12">
        <f t="shared" si="29"/>
        <v>7.5076428709705947E-2</v>
      </c>
    </row>
    <row r="601" spans="2:25" x14ac:dyDescent="0.3"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 s="9">
        <f t="shared" si="27"/>
        <v>-2.0267201503814971</v>
      </c>
      <c r="X601" s="12">
        <f t="shared" si="28"/>
        <v>0.11642589893960516</v>
      </c>
      <c r="Y601" s="12">
        <f t="shared" si="29"/>
        <v>1.3554989943895153E-2</v>
      </c>
    </row>
    <row r="602" spans="2:25" x14ac:dyDescent="0.3"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s="9">
        <f t="shared" si="27"/>
        <v>-0.34912227614663494</v>
      </c>
      <c r="X602" s="12">
        <f t="shared" si="28"/>
        <v>0.41359528300010162</v>
      </c>
      <c r="Y602" s="12">
        <f t="shared" si="29"/>
        <v>0.17106105811993416</v>
      </c>
    </row>
    <row r="603" spans="2:25" x14ac:dyDescent="0.3"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s="9">
        <f t="shared" si="27"/>
        <v>-0.63752783253394574</v>
      </c>
      <c r="X603" s="12">
        <f t="shared" si="28"/>
        <v>0.34580558982224191</v>
      </c>
      <c r="Y603" s="12">
        <f t="shared" si="29"/>
        <v>0.11958150595230861</v>
      </c>
    </row>
    <row r="604" spans="2:25" x14ac:dyDescent="0.3"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9">
        <f t="shared" si="27"/>
        <v>-0.68601241931545909</v>
      </c>
      <c r="X604" s="12">
        <f t="shared" si="28"/>
        <v>0.33492071669854434</v>
      </c>
      <c r="Y604" s="12">
        <f t="shared" si="29"/>
        <v>0.1121718864738666</v>
      </c>
    </row>
    <row r="605" spans="2:25" x14ac:dyDescent="0.3"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s="9">
        <f t="shared" si="27"/>
        <v>-0.68601241931545909</v>
      </c>
      <c r="X605" s="12">
        <f t="shared" si="28"/>
        <v>0.33492071669854434</v>
      </c>
      <c r="Y605" s="12">
        <f t="shared" si="29"/>
        <v>0.1121718864738666</v>
      </c>
    </row>
    <row r="606" spans="2:25" x14ac:dyDescent="0.3"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s="9">
        <f t="shared" si="27"/>
        <v>-4.8175068030448323</v>
      </c>
      <c r="X606" s="12">
        <f t="shared" si="28"/>
        <v>8.0220506046444814E-3</v>
      </c>
      <c r="Y606" s="12">
        <f t="shared" si="29"/>
        <v>6.4353295903476891E-5</v>
      </c>
    </row>
    <row r="607" spans="2:25" x14ac:dyDescent="0.3"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s="9">
        <f t="shared" si="27"/>
        <v>-3.1017354776097363</v>
      </c>
      <c r="X607" s="12">
        <f t="shared" si="28"/>
        <v>4.303572492734032E-2</v>
      </c>
      <c r="Y607" s="12">
        <f t="shared" si="29"/>
        <v>1.852073620021701E-3</v>
      </c>
    </row>
    <row r="608" spans="2:25" x14ac:dyDescent="0.3"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 s="9">
        <f t="shared" si="27"/>
        <v>-0.68601241931545909</v>
      </c>
      <c r="X608" s="12">
        <f t="shared" si="28"/>
        <v>0.33492071669854434</v>
      </c>
      <c r="Y608" s="12">
        <f t="shared" si="29"/>
        <v>0.1121718864738666</v>
      </c>
    </row>
    <row r="609" spans="2:25" x14ac:dyDescent="0.3"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 s="9">
        <f t="shared" si="27"/>
        <v>-0.63752783253394574</v>
      </c>
      <c r="X609" s="12">
        <f t="shared" si="28"/>
        <v>0.34580558982224191</v>
      </c>
      <c r="Y609" s="12">
        <f t="shared" si="29"/>
        <v>0.11958150595230861</v>
      </c>
    </row>
    <row r="610" spans="2:25" x14ac:dyDescent="0.3"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s="9">
        <f t="shared" si="27"/>
        <v>-3.7344604341283167</v>
      </c>
      <c r="X610" s="12">
        <f t="shared" si="28"/>
        <v>2.3328822147773539E-2</v>
      </c>
      <c r="Y610" s="12">
        <f t="shared" si="29"/>
        <v>5.4423394280244915E-4</v>
      </c>
    </row>
    <row r="611" spans="2:25" x14ac:dyDescent="0.3"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 s="9">
        <f t="shared" si="27"/>
        <v>-0.97441797570276978</v>
      </c>
      <c r="X611" s="12">
        <f t="shared" si="28"/>
        <v>0.27400078231586483</v>
      </c>
      <c r="Y611" s="12">
        <f t="shared" si="29"/>
        <v>7.5076428709705947E-2</v>
      </c>
    </row>
    <row r="612" spans="2:25" x14ac:dyDescent="0.3"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 s="9">
        <f t="shared" si="27"/>
        <v>3.1708473735809344</v>
      </c>
      <c r="X612" s="12">
        <f t="shared" si="28"/>
        <v>0.95972235286979501</v>
      </c>
      <c r="Y612" s="12">
        <f t="shared" si="29"/>
        <v>0.92106699459793528</v>
      </c>
    </row>
    <row r="613" spans="2:25" x14ac:dyDescent="0.3"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 s="9">
        <f t="shared" si="27"/>
        <v>-3.3901410339970468</v>
      </c>
      <c r="X613" s="12">
        <f t="shared" si="28"/>
        <v>3.2605006530452577E-2</v>
      </c>
      <c r="Y613" s="12">
        <f t="shared" si="29"/>
        <v>1.0630864508508551E-3</v>
      </c>
    </row>
    <row r="614" spans="2:25" x14ac:dyDescent="0.3"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 s="9">
        <f t="shared" si="27"/>
        <v>-0.97441797570276978</v>
      </c>
      <c r="X614" s="12">
        <f t="shared" si="28"/>
        <v>0.27400078231586483</v>
      </c>
      <c r="Y614" s="12">
        <f t="shared" si="29"/>
        <v>7.5076428709705947E-2</v>
      </c>
    </row>
    <row r="615" spans="2:25" x14ac:dyDescent="0.3"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s="9">
        <f t="shared" si="27"/>
        <v>-4.8659913898263447</v>
      </c>
      <c r="X615" s="12">
        <f t="shared" si="28"/>
        <v>7.6452858436164509E-3</v>
      </c>
      <c r="Y615" s="12">
        <f t="shared" si="29"/>
        <v>5.8450395630602109E-5</v>
      </c>
    </row>
    <row r="616" spans="2:25" x14ac:dyDescent="0.3"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 s="9">
        <f t="shared" si="27"/>
        <v>-0.63752783253394574</v>
      </c>
      <c r="X616" s="12">
        <f t="shared" si="28"/>
        <v>0.34580558982224191</v>
      </c>
      <c r="Y616" s="12">
        <f t="shared" si="29"/>
        <v>0.11958150595230861</v>
      </c>
    </row>
    <row r="617" spans="2:25" x14ac:dyDescent="0.3"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 s="9">
        <f t="shared" si="27"/>
        <v>-2.2409649250406876</v>
      </c>
      <c r="X617" s="12">
        <f t="shared" si="28"/>
        <v>9.6131666337838789E-2</v>
      </c>
      <c r="Y617" s="12">
        <f t="shared" si="29"/>
        <v>9.2412972728895676E-3</v>
      </c>
    </row>
    <row r="618" spans="2:25" x14ac:dyDescent="0.3">
      <c r="B618">
        <v>1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s="9">
        <f t="shared" si="27"/>
        <v>-5.1543969462136561</v>
      </c>
      <c r="X618" s="12">
        <f t="shared" si="28"/>
        <v>5.7408137992696054E-3</v>
      </c>
      <c r="Y618" s="12">
        <f t="shared" si="29"/>
        <v>3.2956943077884321E-5</v>
      </c>
    </row>
    <row r="619" spans="2:25" x14ac:dyDescent="0.3"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s="9">
        <f t="shared" si="27"/>
        <v>-1.2068936879940868</v>
      </c>
      <c r="X619" s="12">
        <f t="shared" si="28"/>
        <v>0.23025113850162884</v>
      </c>
      <c r="Y619" s="12">
        <f t="shared" si="29"/>
        <v>5.3015586781296267E-2</v>
      </c>
    </row>
    <row r="620" spans="2:25" x14ac:dyDescent="0.3"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 s="9">
        <f t="shared" si="27"/>
        <v>-4.4909277954572868</v>
      </c>
      <c r="X620" s="12">
        <f t="shared" si="28"/>
        <v>1.1085961901811601E-2</v>
      </c>
      <c r="Y620" s="12">
        <f t="shared" si="29"/>
        <v>1.2289855128841829E-4</v>
      </c>
    </row>
    <row r="621" spans="2:25" x14ac:dyDescent="0.3"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 s="9">
        <f t="shared" si="27"/>
        <v>-1.7383145939941862</v>
      </c>
      <c r="X621" s="12">
        <f t="shared" si="28"/>
        <v>0.14952713896683106</v>
      </c>
      <c r="Y621" s="12">
        <f t="shared" si="29"/>
        <v>2.235836528760601E-2</v>
      </c>
    </row>
    <row r="622" spans="2:25" x14ac:dyDescent="0.3"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s="9">
        <f t="shared" si="27"/>
        <v>-3.4386256207785602</v>
      </c>
      <c r="X622" s="12">
        <f t="shared" si="28"/>
        <v>3.1109884093537068E-2</v>
      </c>
      <c r="Y622" s="12">
        <f t="shared" si="29"/>
        <v>9.6782488831331065E-4</v>
      </c>
    </row>
    <row r="623" spans="2:25" x14ac:dyDescent="0.3"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s="9">
        <f t="shared" si="27"/>
        <v>-0.63752783253394574</v>
      </c>
      <c r="X623" s="12">
        <f t="shared" si="28"/>
        <v>0.34580558982224191</v>
      </c>
      <c r="Y623" s="12">
        <f t="shared" si="29"/>
        <v>0.11958150595230861</v>
      </c>
    </row>
    <row r="624" spans="2:25" x14ac:dyDescent="0.3"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s="9">
        <f t="shared" si="27"/>
        <v>-3.7270311771658711</v>
      </c>
      <c r="X624" s="12">
        <f t="shared" si="28"/>
        <v>2.3498695501661893E-2</v>
      </c>
      <c r="Y624" s="12">
        <f t="shared" si="29"/>
        <v>5.5218869027982484E-4</v>
      </c>
    </row>
    <row r="625" spans="2:25" x14ac:dyDescent="0.3"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s="9">
        <f t="shared" si="27"/>
        <v>-3.9567362504757839</v>
      </c>
      <c r="X625" s="12">
        <f t="shared" si="28"/>
        <v>1.8766515426590552E-2</v>
      </c>
      <c r="Y625" s="12">
        <f t="shared" si="29"/>
        <v>3.5218210125646115E-4</v>
      </c>
    </row>
    <row r="626" spans="2:25" x14ac:dyDescent="0.3">
      <c r="B626">
        <v>0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s="9">
        <f t="shared" si="27"/>
        <v>-3.1017354776097363</v>
      </c>
      <c r="X626" s="12">
        <f t="shared" si="28"/>
        <v>4.303572492734032E-2</v>
      </c>
      <c r="Y626" s="12">
        <f t="shared" si="29"/>
        <v>1.852073620021701E-3</v>
      </c>
    </row>
    <row r="627" spans="2:25" x14ac:dyDescent="0.3"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 s="9">
        <f t="shared" si="27"/>
        <v>-0.34912227614663494</v>
      </c>
      <c r="X627" s="12">
        <f t="shared" si="28"/>
        <v>0.41359528300010162</v>
      </c>
      <c r="Y627" s="12">
        <f t="shared" si="29"/>
        <v>0.17106105811993416</v>
      </c>
    </row>
    <row r="628" spans="2:25" x14ac:dyDescent="0.3"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s="9">
        <f t="shared" si="27"/>
        <v>-3.5025705062107959</v>
      </c>
      <c r="X628" s="12">
        <f t="shared" si="28"/>
        <v>2.9239180500905047E-2</v>
      </c>
      <c r="Y628" s="12">
        <f t="shared" si="29"/>
        <v>8.5492967636450589E-4</v>
      </c>
    </row>
    <row r="629" spans="2:25" x14ac:dyDescent="0.3"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s="9">
        <f t="shared" si="27"/>
        <v>-1.7764880451944203</v>
      </c>
      <c r="X629" s="12">
        <f t="shared" si="28"/>
        <v>0.14473733130444982</v>
      </c>
      <c r="Y629" s="12">
        <f t="shared" si="29"/>
        <v>2.094889507313407E-2</v>
      </c>
    </row>
    <row r="630" spans="2:25" x14ac:dyDescent="0.3"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 s="9">
        <f t="shared" si="27"/>
        <v>-3.8427487563562708</v>
      </c>
      <c r="X630" s="12">
        <f t="shared" si="28"/>
        <v>2.0984800944585387E-2</v>
      </c>
      <c r="Y630" s="12">
        <f t="shared" si="29"/>
        <v>4.4036187068387174E-4</v>
      </c>
    </row>
    <row r="631" spans="2:25" x14ac:dyDescent="0.3"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s="9">
        <f t="shared" si="27"/>
        <v>-2.0723228585441769</v>
      </c>
      <c r="X631" s="12">
        <f t="shared" si="28"/>
        <v>0.11181613973453268</v>
      </c>
      <c r="Y631" s="12">
        <f t="shared" si="29"/>
        <v>1.2502849105132538E-2</v>
      </c>
    </row>
    <row r="632" spans="2:25" x14ac:dyDescent="0.3"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s="9">
        <f t="shared" si="27"/>
        <v>-4.0052208372572968</v>
      </c>
      <c r="X632" s="12">
        <f t="shared" si="28"/>
        <v>1.7894227531576982E-2</v>
      </c>
      <c r="Y632" s="12">
        <f t="shared" si="29"/>
        <v>3.2020337895184768E-4</v>
      </c>
    </row>
    <row r="633" spans="2:25" x14ac:dyDescent="0.3"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 s="9">
        <f t="shared" si="27"/>
        <v>0.76109034640166917</v>
      </c>
      <c r="X633" s="12">
        <f t="shared" si="28"/>
        <v>0.68159041296990097</v>
      </c>
      <c r="Y633" s="12">
        <f t="shared" si="29"/>
        <v>0.46456549105248013</v>
      </c>
    </row>
    <row r="634" spans="2:25" x14ac:dyDescent="0.3"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 s="9">
        <f t="shared" si="27"/>
        <v>-2.2409649250406876</v>
      </c>
      <c r="X634" s="12">
        <f t="shared" si="28"/>
        <v>9.6131666337838789E-2</v>
      </c>
      <c r="Y634" s="12">
        <f t="shared" si="29"/>
        <v>9.2412972728895676E-3</v>
      </c>
    </row>
    <row r="635" spans="2:25" x14ac:dyDescent="0.3"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 s="9">
        <f t="shared" si="27"/>
        <v>-3.4386256207785602</v>
      </c>
      <c r="X635" s="12">
        <f t="shared" si="28"/>
        <v>3.1109884093537068E-2</v>
      </c>
      <c r="Y635" s="12">
        <f t="shared" si="29"/>
        <v>9.6782488831331065E-4</v>
      </c>
    </row>
    <row r="636" spans="2:25" x14ac:dyDescent="0.3"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 s="9">
        <f t="shared" si="27"/>
        <v>-0.97441797570276978</v>
      </c>
      <c r="X636" s="12">
        <f t="shared" si="28"/>
        <v>0.27400078231586483</v>
      </c>
      <c r="Y636" s="12">
        <f t="shared" si="29"/>
        <v>7.5076428709705947E-2</v>
      </c>
    </row>
    <row r="637" spans="2:25" x14ac:dyDescent="0.3"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 s="9">
        <f t="shared" si="27"/>
        <v>-2.8662606245968227</v>
      </c>
      <c r="X637" s="12">
        <f t="shared" si="28"/>
        <v>5.38468457947942E-2</v>
      </c>
      <c r="Y637" s="12">
        <f t="shared" si="29"/>
        <v>2.8994828020483458E-3</v>
      </c>
    </row>
    <row r="638" spans="2:25" x14ac:dyDescent="0.3"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s="9">
        <f t="shared" si="27"/>
        <v>-2.3636102935503214</v>
      </c>
      <c r="X638" s="12">
        <f t="shared" si="28"/>
        <v>8.5990016374650133E-2</v>
      </c>
      <c r="Y638" s="12">
        <f t="shared" si="29"/>
        <v>7.3942829161125984E-3</v>
      </c>
    </row>
    <row r="639" spans="2:25" x14ac:dyDescent="0.3"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 s="9">
        <f t="shared" si="27"/>
        <v>-3.4386256207785602</v>
      </c>
      <c r="X639" s="12">
        <f t="shared" si="28"/>
        <v>3.1109884093537068E-2</v>
      </c>
      <c r="Y639" s="12">
        <f t="shared" si="29"/>
        <v>9.6782488831331065E-4</v>
      </c>
    </row>
    <row r="640" spans="2:25" x14ac:dyDescent="0.3"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 s="9">
        <f t="shared" si="27"/>
        <v>-0.63752783253394574</v>
      </c>
      <c r="X640" s="12">
        <f t="shared" si="28"/>
        <v>0.34580558982224191</v>
      </c>
      <c r="Y640" s="12">
        <f t="shared" si="29"/>
        <v>0.11958150595230861</v>
      </c>
    </row>
    <row r="641" spans="2:25" x14ac:dyDescent="0.3"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 s="9">
        <f t="shared" si="27"/>
        <v>-0.97441797570276978</v>
      </c>
      <c r="X641" s="12">
        <f t="shared" si="28"/>
        <v>0.27400078231586483</v>
      </c>
      <c r="Y641" s="12">
        <f t="shared" si="29"/>
        <v>7.5076428709705947E-2</v>
      </c>
    </row>
    <row r="642" spans="2:25" x14ac:dyDescent="0.3"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s="9">
        <f t="shared" si="27"/>
        <v>-0.97441797570276978</v>
      </c>
      <c r="X642" s="12">
        <f t="shared" si="28"/>
        <v>0.27400078231586483</v>
      </c>
      <c r="Y642" s="12">
        <f t="shared" si="29"/>
        <v>7.5076428709705947E-2</v>
      </c>
    </row>
    <row r="643" spans="2:25" x14ac:dyDescent="0.3"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 s="9">
        <f t="shared" si="27"/>
        <v>-0.97441797570276978</v>
      </c>
      <c r="X643" s="12">
        <f t="shared" si="28"/>
        <v>0.27400078231586483</v>
      </c>
      <c r="Y643" s="12">
        <f t="shared" si="29"/>
        <v>7.5076428709705947E-2</v>
      </c>
    </row>
    <row r="644" spans="2:25" x14ac:dyDescent="0.3"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 s="9">
        <f t="shared" si="27"/>
        <v>1.0832636859146059</v>
      </c>
      <c r="X644" s="12">
        <f t="shared" si="28"/>
        <v>0.74711110858547403</v>
      </c>
      <c r="Y644" s="12">
        <f t="shared" si="29"/>
        <v>0.55817500857181601</v>
      </c>
    </row>
    <row r="645" spans="2:25" x14ac:dyDescent="0.3"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s="9">
        <f t="shared" si="27"/>
        <v>-2.0648936015817312</v>
      </c>
      <c r="X645" s="12">
        <f t="shared" si="28"/>
        <v>0.11255609425489449</v>
      </c>
      <c r="Y645" s="12">
        <f t="shared" si="29"/>
        <v>1.2668874353916693E-2</v>
      </c>
    </row>
    <row r="646" spans="2:25" x14ac:dyDescent="0.3"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s="9">
        <f t="shared" ref="W646:W709" si="30">SUMPRODUCT($B646:$U646,$B$2:$U$2)</f>
        <v>-2.1133781883632445</v>
      </c>
      <c r="X646" s="12">
        <f t="shared" ref="X646:X709" si="31">EXP(W646)/(1+EXP(W646))</f>
        <v>0.10780331590370802</v>
      </c>
      <c r="Y646" s="12">
        <f t="shared" ref="Y646:Y709" si="32">(V646-X646)^2</f>
        <v>1.1621554919834668E-2</v>
      </c>
    </row>
    <row r="647" spans="2:25" x14ac:dyDescent="0.3"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s="9">
        <f t="shared" si="30"/>
        <v>-4.0052208372572968</v>
      </c>
      <c r="X647" s="12">
        <f t="shared" si="31"/>
        <v>1.7894227531576982E-2</v>
      </c>
      <c r="Y647" s="12">
        <f t="shared" si="32"/>
        <v>3.2020337895184768E-4</v>
      </c>
    </row>
    <row r="648" spans="2:25" x14ac:dyDescent="0.3"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 s="9">
        <f t="shared" si="30"/>
        <v>-3.3901410339970468</v>
      </c>
      <c r="X648" s="12">
        <f t="shared" si="31"/>
        <v>3.2605006530452577E-2</v>
      </c>
      <c r="Y648" s="12">
        <f t="shared" si="32"/>
        <v>1.0630864508508551E-3</v>
      </c>
    </row>
    <row r="649" spans="2:25" x14ac:dyDescent="0.3"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 s="9">
        <f t="shared" si="30"/>
        <v>-0.63752783253394574</v>
      </c>
      <c r="X649" s="12">
        <f t="shared" si="31"/>
        <v>0.34580558982224191</v>
      </c>
      <c r="Y649" s="12">
        <f t="shared" si="32"/>
        <v>0.11958150595230861</v>
      </c>
    </row>
    <row r="650" spans="2:25" x14ac:dyDescent="0.3"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 s="9">
        <f t="shared" si="30"/>
        <v>-3.4386256207785602</v>
      </c>
      <c r="X650" s="12">
        <f t="shared" si="31"/>
        <v>3.1109884093537068E-2</v>
      </c>
      <c r="Y650" s="12">
        <f t="shared" si="32"/>
        <v>9.6782488831331065E-4</v>
      </c>
    </row>
    <row r="651" spans="2:25" x14ac:dyDescent="0.3"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s="9">
        <f t="shared" si="30"/>
        <v>-3.7909760625981068</v>
      </c>
      <c r="X651" s="12">
        <f t="shared" si="31"/>
        <v>2.2075241155036236E-2</v>
      </c>
      <c r="Y651" s="12">
        <f t="shared" si="32"/>
        <v>4.8731627205300557E-4</v>
      </c>
    </row>
    <row r="652" spans="2:25" x14ac:dyDescent="0.3"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 s="9">
        <f t="shared" si="30"/>
        <v>-1.7278861963101442</v>
      </c>
      <c r="X652" s="12">
        <f t="shared" si="31"/>
        <v>0.15085815815183073</v>
      </c>
      <c r="Y652" s="12">
        <f t="shared" si="32"/>
        <v>2.2758183880962773E-2</v>
      </c>
    </row>
    <row r="653" spans="2:25" x14ac:dyDescent="0.3"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 s="9">
        <f t="shared" si="30"/>
        <v>-2.8662606245968227</v>
      </c>
      <c r="X653" s="12">
        <f t="shared" si="31"/>
        <v>5.38468457947942E-2</v>
      </c>
      <c r="Y653" s="12">
        <f t="shared" si="32"/>
        <v>2.8994828020483458E-3</v>
      </c>
    </row>
    <row r="654" spans="2:25" x14ac:dyDescent="0.3"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 s="9">
        <f t="shared" si="30"/>
        <v>-3.4386256207785602</v>
      </c>
      <c r="X654" s="12">
        <f t="shared" si="31"/>
        <v>3.1109884093537068E-2</v>
      </c>
      <c r="Y654" s="12">
        <f t="shared" si="32"/>
        <v>9.6782488831331065E-4</v>
      </c>
    </row>
    <row r="655" spans="2:25" x14ac:dyDescent="0.3"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 s="9">
        <f t="shared" si="30"/>
        <v>-0.64495708949639141</v>
      </c>
      <c r="X655" s="12">
        <f t="shared" si="31"/>
        <v>0.34412684378079611</v>
      </c>
      <c r="Y655" s="12">
        <f t="shared" si="32"/>
        <v>0.11842328461053245</v>
      </c>
    </row>
    <row r="656" spans="2:25" x14ac:dyDescent="0.3"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s="9">
        <f t="shared" si="30"/>
        <v>-3.4540859194292826</v>
      </c>
      <c r="X656" s="12">
        <f t="shared" si="31"/>
        <v>3.0647241848809428E-2</v>
      </c>
      <c r="Y656" s="12">
        <f t="shared" si="32"/>
        <v>9.392534329394159E-4</v>
      </c>
    </row>
    <row r="657" spans="2:25" x14ac:dyDescent="0.3"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s="9">
        <f t="shared" si="30"/>
        <v>-2.1133781883632445</v>
      </c>
      <c r="X657" s="12">
        <f t="shared" si="31"/>
        <v>0.10780331590370802</v>
      </c>
      <c r="Y657" s="12">
        <f t="shared" si="32"/>
        <v>1.1621554919834668E-2</v>
      </c>
    </row>
    <row r="658" spans="2:25" x14ac:dyDescent="0.3"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 s="9">
        <f t="shared" si="30"/>
        <v>4.1088616982412978</v>
      </c>
      <c r="X658" s="12">
        <f t="shared" si="31"/>
        <v>0.98383900580070871</v>
      </c>
      <c r="Y658" s="12">
        <f t="shared" si="32"/>
        <v>0.96793918933492695</v>
      </c>
    </row>
    <row r="659" spans="2:25" x14ac:dyDescent="0.3"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s="9">
        <f t="shared" si="30"/>
        <v>-0.32938527947729207</v>
      </c>
      <c r="X659" s="12">
        <f t="shared" si="31"/>
        <v>0.41839020164365676</v>
      </c>
      <c r="Y659" s="12">
        <f t="shared" si="32"/>
        <v>0.17505036083141975</v>
      </c>
    </row>
    <row r="660" spans="2:25" x14ac:dyDescent="0.3"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s="9">
        <f t="shared" si="30"/>
        <v>-2.0648936015817312</v>
      </c>
      <c r="X660" s="12">
        <f t="shared" si="31"/>
        <v>0.11255609425489449</v>
      </c>
      <c r="Y660" s="12">
        <f t="shared" si="32"/>
        <v>1.2668874353916693E-2</v>
      </c>
    </row>
    <row r="661" spans="2:25" x14ac:dyDescent="0.3"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s="9">
        <f t="shared" si="30"/>
        <v>-2.8662606245968227</v>
      </c>
      <c r="X661" s="12">
        <f t="shared" si="31"/>
        <v>5.38468457947942E-2</v>
      </c>
      <c r="Y661" s="12">
        <f t="shared" si="32"/>
        <v>2.8994828020483458E-3</v>
      </c>
    </row>
    <row r="662" spans="2:25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 s="9">
        <f t="shared" si="30"/>
        <v>-2.5293704814279985</v>
      </c>
      <c r="X662" s="12">
        <f t="shared" si="31"/>
        <v>7.3824678133743604E-2</v>
      </c>
      <c r="Y662" s="12">
        <f t="shared" si="32"/>
        <v>5.4500831015508412E-3</v>
      </c>
    </row>
    <row r="663" spans="2:25" x14ac:dyDescent="0.3"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s="9">
        <f t="shared" si="30"/>
        <v>-2.4017837447505554</v>
      </c>
      <c r="X663" s="12">
        <f t="shared" si="31"/>
        <v>8.3036778132836497E-2</v>
      </c>
      <c r="Y663" s="12">
        <f t="shared" si="32"/>
        <v>6.8951065226819132E-3</v>
      </c>
    </row>
    <row r="664" spans="2:25" x14ac:dyDescent="0.3"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 s="9">
        <f t="shared" si="30"/>
        <v>-3.4386256207785602</v>
      </c>
      <c r="X664" s="12">
        <f t="shared" si="31"/>
        <v>3.1109884093537068E-2</v>
      </c>
      <c r="Y664" s="12">
        <f t="shared" si="32"/>
        <v>9.6782488831331065E-4</v>
      </c>
    </row>
    <row r="665" spans="2:25" x14ac:dyDescent="0.3"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s="9">
        <f t="shared" si="30"/>
        <v>-5.1543969462136561</v>
      </c>
      <c r="X665" s="12">
        <f t="shared" si="31"/>
        <v>5.7408137992696054E-3</v>
      </c>
      <c r="Y665" s="12">
        <f t="shared" si="32"/>
        <v>3.2956943077884321E-5</v>
      </c>
    </row>
    <row r="666" spans="2:25" x14ac:dyDescent="0.3"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 s="9">
        <f t="shared" si="30"/>
        <v>-0.68601241931545909</v>
      </c>
      <c r="X666" s="12">
        <f t="shared" si="31"/>
        <v>0.33492071669854434</v>
      </c>
      <c r="Y666" s="12">
        <f t="shared" si="32"/>
        <v>0.1121718864738666</v>
      </c>
    </row>
    <row r="667" spans="2:25" x14ac:dyDescent="0.3"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 s="9">
        <f t="shared" si="30"/>
        <v>-0.64495708949639141</v>
      </c>
      <c r="X667" s="12">
        <f t="shared" si="31"/>
        <v>0.34412684378079611</v>
      </c>
      <c r="Y667" s="12">
        <f t="shared" si="32"/>
        <v>0.11842328461053245</v>
      </c>
    </row>
    <row r="668" spans="2:25" x14ac:dyDescent="0.3"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 s="9">
        <f t="shared" si="30"/>
        <v>-2.8662606245968227</v>
      </c>
      <c r="X668" s="12">
        <f t="shared" si="31"/>
        <v>5.38468457947942E-2</v>
      </c>
      <c r="Y668" s="12">
        <f t="shared" si="32"/>
        <v>2.8994828020483458E-3</v>
      </c>
    </row>
    <row r="669" spans="2:25" x14ac:dyDescent="0.3"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s="9">
        <f t="shared" si="30"/>
        <v>-3.4540859194292826</v>
      </c>
      <c r="X669" s="12">
        <f t="shared" si="31"/>
        <v>3.0647241848809428E-2</v>
      </c>
      <c r="Y669" s="12">
        <f t="shared" si="32"/>
        <v>9.392534329394159E-4</v>
      </c>
    </row>
    <row r="670" spans="2:25" x14ac:dyDescent="0.3"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s="9">
        <f t="shared" si="30"/>
        <v>-2.4017837447505554</v>
      </c>
      <c r="X670" s="12">
        <f t="shared" si="31"/>
        <v>8.3036778132836497E-2</v>
      </c>
      <c r="Y670" s="12">
        <f t="shared" si="32"/>
        <v>6.8951065226819132E-3</v>
      </c>
    </row>
    <row r="671" spans="2:25" x14ac:dyDescent="0.3"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 s="9">
        <f t="shared" si="30"/>
        <v>-2.9363595272738445</v>
      </c>
      <c r="X671" s="12">
        <f t="shared" si="31"/>
        <v>5.0385172260981187E-2</v>
      </c>
      <c r="Y671" s="12">
        <f t="shared" si="32"/>
        <v>2.538665583768748E-3</v>
      </c>
    </row>
    <row r="672" spans="2:25" x14ac:dyDescent="0.3"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 s="9">
        <f t="shared" si="30"/>
        <v>-0.1837463258107434</v>
      </c>
      <c r="X672" s="12">
        <f t="shared" si="31"/>
        <v>0.45419222896432404</v>
      </c>
      <c r="Y672" s="12">
        <f t="shared" si="32"/>
        <v>0.20629058085158095</v>
      </c>
    </row>
    <row r="673" spans="2:25" x14ac:dyDescent="0.3"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 s="9">
        <f t="shared" si="30"/>
        <v>-3.8431329938980565</v>
      </c>
      <c r="X673" s="12">
        <f t="shared" si="31"/>
        <v>2.0976908452572898E-2</v>
      </c>
      <c r="Y673" s="12">
        <f t="shared" si="32"/>
        <v>4.400306882276243E-4</v>
      </c>
    </row>
    <row r="674" spans="2:25" x14ac:dyDescent="0.3"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s="9">
        <f t="shared" si="30"/>
        <v>-4.2936263936446082</v>
      </c>
      <c r="X674" s="12">
        <f t="shared" si="31"/>
        <v>1.3471360171365422E-2</v>
      </c>
      <c r="Y674" s="12">
        <f t="shared" si="32"/>
        <v>1.8147754486665062E-4</v>
      </c>
    </row>
    <row r="675" spans="2:25" x14ac:dyDescent="0.3"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 s="9">
        <f t="shared" si="30"/>
        <v>-2.3636102935503214</v>
      </c>
      <c r="X675" s="12">
        <f t="shared" si="31"/>
        <v>8.5990016374650133E-2</v>
      </c>
      <c r="Y675" s="12">
        <f t="shared" si="32"/>
        <v>7.3942829161125984E-3</v>
      </c>
    </row>
    <row r="676" spans="2:25" x14ac:dyDescent="0.3"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 s="9">
        <f t="shared" si="30"/>
        <v>-0.63752783253394574</v>
      </c>
      <c r="X676" s="12">
        <f t="shared" si="31"/>
        <v>0.34580558982224191</v>
      </c>
      <c r="Y676" s="12">
        <f t="shared" si="32"/>
        <v>0.11958150595230861</v>
      </c>
    </row>
    <row r="677" spans="2:25" x14ac:dyDescent="0.3"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 s="9">
        <f t="shared" si="30"/>
        <v>-0.63752783253394574</v>
      </c>
      <c r="X677" s="12">
        <f t="shared" si="31"/>
        <v>0.34580558982224191</v>
      </c>
      <c r="Y677" s="12">
        <f t="shared" si="32"/>
        <v>0.11958150595230861</v>
      </c>
    </row>
    <row r="678" spans="2:25" x14ac:dyDescent="0.3"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s="9">
        <f t="shared" si="30"/>
        <v>-2.0648936015817312</v>
      </c>
      <c r="X678" s="12">
        <f t="shared" si="31"/>
        <v>0.11255609425489449</v>
      </c>
      <c r="Y678" s="12">
        <f t="shared" si="32"/>
        <v>1.2668874353916693E-2</v>
      </c>
    </row>
    <row r="679" spans="2:25" x14ac:dyDescent="0.3"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s="9">
        <f t="shared" si="30"/>
        <v>-2.5293704814279985</v>
      </c>
      <c r="X679" s="12">
        <f t="shared" si="31"/>
        <v>7.3824678133743604E-2</v>
      </c>
      <c r="Y679" s="12">
        <f t="shared" si="32"/>
        <v>5.4500831015508412E-3</v>
      </c>
    </row>
    <row r="680" spans="2:25" x14ac:dyDescent="0.3"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 s="9">
        <f t="shared" si="30"/>
        <v>-0.1837463258107434</v>
      </c>
      <c r="X680" s="12">
        <f t="shared" si="31"/>
        <v>0.45419222896432404</v>
      </c>
      <c r="Y680" s="12">
        <f t="shared" si="32"/>
        <v>0.20629058085158095</v>
      </c>
    </row>
    <row r="681" spans="2:25" x14ac:dyDescent="0.3"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 s="9">
        <f t="shared" si="30"/>
        <v>-0.34912227614663494</v>
      </c>
      <c r="X681" s="12">
        <f t="shared" si="31"/>
        <v>0.41359528300010162</v>
      </c>
      <c r="Y681" s="12">
        <f t="shared" si="32"/>
        <v>0.17106105811993416</v>
      </c>
    </row>
    <row r="682" spans="2:25" x14ac:dyDescent="0.3"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s="9">
        <f t="shared" si="30"/>
        <v>-1.7764880451944203</v>
      </c>
      <c r="X682" s="12">
        <f t="shared" si="31"/>
        <v>0.14473733130444982</v>
      </c>
      <c r="Y682" s="12">
        <f t="shared" si="32"/>
        <v>2.094889507313407E-2</v>
      </c>
    </row>
    <row r="683" spans="2:25" x14ac:dyDescent="0.3"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s="9">
        <f t="shared" si="30"/>
        <v>-0.68601241931545909</v>
      </c>
      <c r="X683" s="12">
        <f t="shared" si="31"/>
        <v>0.33492071669854434</v>
      </c>
      <c r="Y683" s="12">
        <f t="shared" si="32"/>
        <v>0.1121718864738666</v>
      </c>
    </row>
    <row r="684" spans="2:25" x14ac:dyDescent="0.3"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 s="9">
        <f t="shared" si="30"/>
        <v>-0.63752783253394574</v>
      </c>
      <c r="X684" s="12">
        <f t="shared" si="31"/>
        <v>0.34580558982224191</v>
      </c>
      <c r="Y684" s="12">
        <f t="shared" si="32"/>
        <v>0.11958150595230861</v>
      </c>
    </row>
    <row r="685" spans="2:25" x14ac:dyDescent="0.3"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 s="9">
        <f t="shared" si="30"/>
        <v>-0.63752783253394574</v>
      </c>
      <c r="X685" s="12">
        <f t="shared" si="31"/>
        <v>0.34580558982224191</v>
      </c>
      <c r="Y685" s="12">
        <f t="shared" si="32"/>
        <v>0.11958150595230861</v>
      </c>
    </row>
    <row r="686" spans="2:25" x14ac:dyDescent="0.3"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 s="9">
        <f t="shared" si="30"/>
        <v>-1.5219975279187856</v>
      </c>
      <c r="X686" s="12">
        <f t="shared" si="31"/>
        <v>0.17916756158333225</v>
      </c>
      <c r="Y686" s="12">
        <f t="shared" si="32"/>
        <v>3.2101015123717151E-2</v>
      </c>
    </row>
    <row r="687" spans="2:25" x14ac:dyDescent="0.3"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s="9">
        <f t="shared" si="30"/>
        <v>-1.3909960531413199</v>
      </c>
      <c r="X687" s="12">
        <f t="shared" si="31"/>
        <v>0.19924879024748854</v>
      </c>
      <c r="Y687" s="12">
        <f t="shared" si="32"/>
        <v>3.9700080415087685E-2</v>
      </c>
    </row>
    <row r="688" spans="2:25" x14ac:dyDescent="0.3"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 s="9">
        <f t="shared" si="30"/>
        <v>-0.68601241931545909</v>
      </c>
      <c r="X688" s="12">
        <f t="shared" si="31"/>
        <v>0.33492071669854434</v>
      </c>
      <c r="Y688" s="12">
        <f t="shared" si="32"/>
        <v>0.1121718864738666</v>
      </c>
    </row>
    <row r="689" spans="2:25" x14ac:dyDescent="0.3"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 s="9">
        <f t="shared" si="30"/>
        <v>-3.2247650836611554</v>
      </c>
      <c r="X689" s="12">
        <f t="shared" si="31"/>
        <v>3.8244331451640252E-2</v>
      </c>
      <c r="Y689" s="12">
        <f t="shared" si="32"/>
        <v>1.4626288881829199E-3</v>
      </c>
    </row>
    <row r="690" spans="2:25" x14ac:dyDescent="0.3"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s="9">
        <f t="shared" si="30"/>
        <v>-0.64495708949639141</v>
      </c>
      <c r="X690" s="12">
        <f t="shared" si="31"/>
        <v>0.34412684378079611</v>
      </c>
      <c r="Y690" s="12">
        <f t="shared" si="32"/>
        <v>0.11842328461053245</v>
      </c>
    </row>
    <row r="691" spans="2:25" x14ac:dyDescent="0.3"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 s="9">
        <f t="shared" si="30"/>
        <v>-2.3636102935503214</v>
      </c>
      <c r="X691" s="12">
        <f t="shared" si="31"/>
        <v>8.5990016374650133E-2</v>
      </c>
      <c r="Y691" s="12">
        <f t="shared" si="32"/>
        <v>7.3942829161125984E-3</v>
      </c>
    </row>
    <row r="692" spans="2:25" x14ac:dyDescent="0.3"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 s="9">
        <f t="shared" si="30"/>
        <v>-3.2665579325048673</v>
      </c>
      <c r="X692" s="12">
        <f t="shared" si="31"/>
        <v>3.6736438240117228E-2</v>
      </c>
      <c r="Y692" s="12">
        <f t="shared" si="32"/>
        <v>1.3495658945699475E-3</v>
      </c>
    </row>
    <row r="693" spans="2:25" x14ac:dyDescent="0.3"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s="9">
        <f t="shared" si="30"/>
        <v>-2.8662606245968227</v>
      </c>
      <c r="X693" s="12">
        <f t="shared" si="31"/>
        <v>5.38468457947942E-2</v>
      </c>
      <c r="Y693" s="12">
        <f t="shared" si="32"/>
        <v>2.8994828020483458E-3</v>
      </c>
    </row>
    <row r="694" spans="2:25" x14ac:dyDescent="0.3"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s="9">
        <f t="shared" si="30"/>
        <v>-0.86257428786281687</v>
      </c>
      <c r="X694" s="12">
        <f t="shared" si="31"/>
        <v>0.2968017838902739</v>
      </c>
      <c r="Y694" s="12">
        <f t="shared" si="32"/>
        <v>8.8091298920448854E-2</v>
      </c>
    </row>
    <row r="695" spans="2:25" x14ac:dyDescent="0.3"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s="9">
        <f t="shared" si="30"/>
        <v>-2.0648936015817312</v>
      </c>
      <c r="X695" s="12">
        <f t="shared" si="31"/>
        <v>0.11255609425489449</v>
      </c>
      <c r="Y695" s="12">
        <f t="shared" si="32"/>
        <v>1.2668874353916693E-2</v>
      </c>
    </row>
    <row r="696" spans="2:25" x14ac:dyDescent="0.3"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 s="9">
        <f t="shared" si="30"/>
        <v>-0.34912227614663494</v>
      </c>
      <c r="X696" s="12">
        <f t="shared" si="31"/>
        <v>0.41359528300010162</v>
      </c>
      <c r="Y696" s="12">
        <f t="shared" si="32"/>
        <v>0.17106105811993416</v>
      </c>
    </row>
    <row r="697" spans="2:25" x14ac:dyDescent="0.3"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 s="9">
        <f t="shared" si="30"/>
        <v>-6.67117600073865</v>
      </c>
      <c r="X697" s="12">
        <f t="shared" si="31"/>
        <v>1.2653049649093756E-3</v>
      </c>
      <c r="Y697" s="12">
        <f t="shared" si="32"/>
        <v>1.6009966542243161E-6</v>
      </c>
    </row>
    <row r="698" spans="2:25" x14ac:dyDescent="0.3"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 s="9">
        <f t="shared" si="30"/>
        <v>-0.63752783253394574</v>
      </c>
      <c r="X698" s="12">
        <f t="shared" si="31"/>
        <v>0.34580558982224191</v>
      </c>
      <c r="Y698" s="12">
        <f t="shared" si="32"/>
        <v>0.11958150595230861</v>
      </c>
    </row>
    <row r="699" spans="2:25" x14ac:dyDescent="0.3"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s="9">
        <f t="shared" si="30"/>
        <v>1.2633564399063848</v>
      </c>
      <c r="X699" s="12">
        <f t="shared" si="31"/>
        <v>0.77960335906068901</v>
      </c>
      <c r="Y699" s="12">
        <f t="shared" si="32"/>
        <v>0.60778139745870963</v>
      </c>
    </row>
    <row r="700" spans="2:25" x14ac:dyDescent="0.3"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s="9">
        <f t="shared" si="30"/>
        <v>-3.9185627992755498</v>
      </c>
      <c r="X700" s="12">
        <f t="shared" si="31"/>
        <v>1.9482520392442422E-2</v>
      </c>
      <c r="Y700" s="12">
        <f t="shared" si="32"/>
        <v>3.7956860084193485E-4</v>
      </c>
    </row>
    <row r="701" spans="2:25" x14ac:dyDescent="0.3"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 s="9">
        <f t="shared" si="30"/>
        <v>-4.2554529424443741</v>
      </c>
      <c r="X701" s="12">
        <f t="shared" si="31"/>
        <v>1.3988217413958547E-2</v>
      </c>
      <c r="Y701" s="12">
        <f t="shared" si="32"/>
        <v>1.9567022642017314E-4</v>
      </c>
    </row>
    <row r="702" spans="2:25" x14ac:dyDescent="0.3"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 s="9">
        <f t="shared" si="30"/>
        <v>-2.5293704814279985</v>
      </c>
      <c r="X702" s="12">
        <f t="shared" si="31"/>
        <v>7.3824678133743604E-2</v>
      </c>
      <c r="Y702" s="12">
        <f t="shared" si="32"/>
        <v>5.4500831015508412E-3</v>
      </c>
    </row>
    <row r="703" spans="2:25" x14ac:dyDescent="0.3"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 s="9">
        <f t="shared" si="30"/>
        <v>-2.8662606245968227</v>
      </c>
      <c r="X703" s="12">
        <f t="shared" si="31"/>
        <v>5.38468457947942E-2</v>
      </c>
      <c r="Y703" s="12">
        <f t="shared" si="32"/>
        <v>2.8994828020483458E-3</v>
      </c>
    </row>
    <row r="704" spans="2:25" x14ac:dyDescent="0.3"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s="9">
        <f t="shared" si="30"/>
        <v>-0.97441797570276978</v>
      </c>
      <c r="X704" s="12">
        <f t="shared" si="31"/>
        <v>0.27400078231586483</v>
      </c>
      <c r="Y704" s="12">
        <f t="shared" si="32"/>
        <v>7.5076428709705947E-2</v>
      </c>
    </row>
    <row r="705" spans="2:25" x14ac:dyDescent="0.3"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 s="9">
        <f t="shared" si="30"/>
        <v>-0.7938621593235593</v>
      </c>
      <c r="X705" s="12">
        <f t="shared" si="31"/>
        <v>0.31133999110021554</v>
      </c>
      <c r="Y705" s="12">
        <f t="shared" si="32"/>
        <v>9.6932590058282295E-2</v>
      </c>
    </row>
    <row r="706" spans="2:25" x14ac:dyDescent="0.3"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s="9">
        <f t="shared" si="30"/>
        <v>-2.2409649250406876</v>
      </c>
      <c r="X706" s="12">
        <f t="shared" si="31"/>
        <v>9.6131666337838789E-2</v>
      </c>
      <c r="Y706" s="12">
        <f t="shared" si="32"/>
        <v>9.2412972728895676E-3</v>
      </c>
    </row>
    <row r="707" spans="2:25" x14ac:dyDescent="0.3"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s="9">
        <f t="shared" si="30"/>
        <v>-2.1133781883632445</v>
      </c>
      <c r="X707" s="12">
        <f t="shared" si="31"/>
        <v>0.10780331590370802</v>
      </c>
      <c r="Y707" s="12">
        <f t="shared" si="32"/>
        <v>1.1621554919834668E-2</v>
      </c>
    </row>
    <row r="708" spans="2:25" x14ac:dyDescent="0.3"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 s="9">
        <f t="shared" si="30"/>
        <v>-1.6044203569207272</v>
      </c>
      <c r="X708" s="12">
        <f t="shared" si="31"/>
        <v>0.16736471541180295</v>
      </c>
      <c r="Y708" s="12">
        <f t="shared" si="32"/>
        <v>2.8010947964873793E-2</v>
      </c>
    </row>
    <row r="709" spans="2:25" x14ac:dyDescent="0.3"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s="9">
        <f t="shared" si="30"/>
        <v>-0.34912227614663494</v>
      </c>
      <c r="X709" s="12">
        <f t="shared" si="31"/>
        <v>0.41359528300010162</v>
      </c>
      <c r="Y709" s="12">
        <f t="shared" si="32"/>
        <v>0.17106105811993416</v>
      </c>
    </row>
    <row r="710" spans="2:25" x14ac:dyDescent="0.3"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 s="9">
        <f t="shared" ref="W710:W773" si="33">SUMPRODUCT($B710:$U710,$B$2:$U$2)</f>
        <v>-2.0752047371630105</v>
      </c>
      <c r="X710" s="12">
        <f t="shared" ref="X710:X773" si="34">EXP(W710)/(1+EXP(W710))</f>
        <v>0.11153025090704483</v>
      </c>
      <c r="Y710" s="12">
        <f t="shared" ref="Y710:Y773" si="35">(V710-X710)^2</f>
        <v>1.2438996867388374E-2</v>
      </c>
    </row>
    <row r="711" spans="2:25" x14ac:dyDescent="0.3"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 s="9">
        <f t="shared" si="33"/>
        <v>-0.47215188219805421</v>
      </c>
      <c r="X711" s="12">
        <f t="shared" si="34"/>
        <v>0.38410704857761513</v>
      </c>
      <c r="Y711" s="12">
        <f t="shared" si="35"/>
        <v>0.1475382247670064</v>
      </c>
    </row>
    <row r="712" spans="2:25" x14ac:dyDescent="0.3"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 s="9">
        <f t="shared" si="33"/>
        <v>0.29905676295438227</v>
      </c>
      <c r="X712" s="12">
        <f t="shared" si="34"/>
        <v>0.57421191850115239</v>
      </c>
      <c r="Y712" s="12">
        <f t="shared" si="35"/>
        <v>0.32971932734877407</v>
      </c>
    </row>
    <row r="713" spans="2:25" x14ac:dyDescent="0.3"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s="9">
        <f t="shared" si="33"/>
        <v>-4.3255518451213959</v>
      </c>
      <c r="X713" s="12">
        <f t="shared" si="34"/>
        <v>1.3053599086130361E-2</v>
      </c>
      <c r="Y713" s="12">
        <f t="shared" si="35"/>
        <v>1.7039644910142338E-4</v>
      </c>
    </row>
    <row r="714" spans="2:25" x14ac:dyDescent="0.3"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s="9">
        <f t="shared" si="33"/>
        <v>-2.4092130017130011</v>
      </c>
      <c r="X714" s="12">
        <f t="shared" si="34"/>
        <v>8.2472851573150041E-2</v>
      </c>
      <c r="Y714" s="12">
        <f t="shared" si="35"/>
        <v>6.8017712466068372E-3</v>
      </c>
    </row>
    <row r="715" spans="2:25" x14ac:dyDescent="0.3"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 s="9">
        <f t="shared" si="33"/>
        <v>-2.3639945310921071</v>
      </c>
      <c r="X715" s="12">
        <f t="shared" si="34"/>
        <v>8.5959821746909054E-2</v>
      </c>
      <c r="Y715" s="12">
        <f t="shared" si="35"/>
        <v>7.3890909547603785E-3</v>
      </c>
    </row>
    <row r="716" spans="2:25" x14ac:dyDescent="0.3"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s="9">
        <f t="shared" si="33"/>
        <v>-0.64495708949639141</v>
      </c>
      <c r="X716" s="12">
        <f t="shared" si="34"/>
        <v>0.34412684378079611</v>
      </c>
      <c r="Y716" s="12">
        <f t="shared" si="35"/>
        <v>0.11842328461053245</v>
      </c>
    </row>
    <row r="717" spans="2:25" x14ac:dyDescent="0.3"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 s="9">
        <f t="shared" si="33"/>
        <v>-0.34912227614663494</v>
      </c>
      <c r="X717" s="12">
        <f t="shared" si="34"/>
        <v>0.41359528300010162</v>
      </c>
      <c r="Y717" s="12">
        <f t="shared" si="35"/>
        <v>0.17106105811993416</v>
      </c>
    </row>
    <row r="718" spans="2:25" x14ac:dyDescent="0.3"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s="9">
        <f t="shared" si="33"/>
        <v>-2.2799284114487426</v>
      </c>
      <c r="X718" s="12">
        <f t="shared" si="34"/>
        <v>9.2798979790398667E-2</v>
      </c>
      <c r="Y718" s="12">
        <f t="shared" si="35"/>
        <v>8.6116506501388197E-3</v>
      </c>
    </row>
    <row r="719" spans="2:25" x14ac:dyDescent="0.3"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s="9">
        <f t="shared" si="33"/>
        <v>-0.34912227614663494</v>
      </c>
      <c r="X719" s="12">
        <f t="shared" si="34"/>
        <v>0.41359528300010162</v>
      </c>
      <c r="Y719" s="12">
        <f t="shared" si="35"/>
        <v>0.17106105811993416</v>
      </c>
    </row>
    <row r="720" spans="2:25" x14ac:dyDescent="0.3"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 s="9">
        <f t="shared" si="33"/>
        <v>-0.34912227614663494</v>
      </c>
      <c r="X720" s="12">
        <f t="shared" si="34"/>
        <v>0.41359528300010162</v>
      </c>
      <c r="Y720" s="12">
        <f t="shared" si="35"/>
        <v>0.17106105811993416</v>
      </c>
    </row>
    <row r="721" spans="2:25" x14ac:dyDescent="0.3"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s="9">
        <f t="shared" si="33"/>
        <v>-2.1133781883632445</v>
      </c>
      <c r="X721" s="12">
        <f t="shared" si="34"/>
        <v>0.10780331590370802</v>
      </c>
      <c r="Y721" s="12">
        <f t="shared" si="35"/>
        <v>1.1621554919834668E-2</v>
      </c>
    </row>
    <row r="722" spans="2:25" x14ac:dyDescent="0.3"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s="9">
        <f t="shared" si="33"/>
        <v>-4.9935781265037882</v>
      </c>
      <c r="X722" s="12">
        <f t="shared" si="34"/>
        <v>6.7356794348730998E-3</v>
      </c>
      <c r="Y722" s="12">
        <f t="shared" si="35"/>
        <v>4.5369377449372402E-5</v>
      </c>
    </row>
    <row r="723" spans="2:25" x14ac:dyDescent="0.3"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s="9">
        <f t="shared" si="33"/>
        <v>-3.4540859194292826</v>
      </c>
      <c r="X723" s="12">
        <f t="shared" si="34"/>
        <v>3.0647241848809428E-2</v>
      </c>
      <c r="Y723" s="12">
        <f t="shared" si="35"/>
        <v>9.392534329394159E-4</v>
      </c>
    </row>
    <row r="724" spans="2:25" x14ac:dyDescent="0.3"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s="9">
        <f t="shared" si="33"/>
        <v>-3.6683306940884735</v>
      </c>
      <c r="X724" s="12">
        <f t="shared" si="34"/>
        <v>2.4884017410929014E-2</v>
      </c>
      <c r="Y724" s="12">
        <f t="shared" si="35"/>
        <v>6.1921432250741832E-4</v>
      </c>
    </row>
    <row r="725" spans="2:25" x14ac:dyDescent="0.3"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s="9">
        <f t="shared" si="33"/>
        <v>-0.47215188219805421</v>
      </c>
      <c r="X725" s="12">
        <f t="shared" si="34"/>
        <v>0.38410704857761513</v>
      </c>
      <c r="Y725" s="12">
        <f t="shared" si="35"/>
        <v>0.1475382247670064</v>
      </c>
    </row>
    <row r="726" spans="2:25" x14ac:dyDescent="0.3"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 s="9">
        <f t="shared" si="33"/>
        <v>2.1784444699875944</v>
      </c>
      <c r="X726" s="12">
        <f t="shared" si="34"/>
        <v>0.89829704773935493</v>
      </c>
      <c r="Y726" s="12">
        <f t="shared" si="35"/>
        <v>0.80693758597724086</v>
      </c>
    </row>
    <row r="727" spans="2:25" x14ac:dyDescent="0.3"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 s="9">
        <f t="shared" si="33"/>
        <v>-5.3304682696726129</v>
      </c>
      <c r="X727" s="12">
        <f t="shared" si="34"/>
        <v>4.8184721231972179E-3</v>
      </c>
      <c r="Y727" s="12">
        <f t="shared" si="35"/>
        <v>2.3217673602028704E-5</v>
      </c>
    </row>
    <row r="728" spans="2:25" x14ac:dyDescent="0.3"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 s="9">
        <f t="shared" si="33"/>
        <v>-6.7196605875201643</v>
      </c>
      <c r="X728" s="12">
        <f t="shared" si="34"/>
        <v>1.2054928306732304E-3</v>
      </c>
      <c r="Y728" s="12">
        <f t="shared" si="35"/>
        <v>1.4532129648045576E-6</v>
      </c>
    </row>
    <row r="729" spans="2:25" x14ac:dyDescent="0.3"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s="9">
        <f t="shared" si="33"/>
        <v>-0.97441797570276978</v>
      </c>
      <c r="X729" s="12">
        <f t="shared" si="34"/>
        <v>0.27400078231586483</v>
      </c>
      <c r="Y729" s="12">
        <f t="shared" si="35"/>
        <v>7.5076428709705947E-2</v>
      </c>
    </row>
    <row r="730" spans="2:25" x14ac:dyDescent="0.3"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s="9">
        <f t="shared" si="33"/>
        <v>-4.8659913898263447</v>
      </c>
      <c r="X730" s="12">
        <f t="shared" si="34"/>
        <v>7.6452858436164509E-3</v>
      </c>
      <c r="Y730" s="12">
        <f t="shared" si="35"/>
        <v>5.8450395630602109E-5</v>
      </c>
    </row>
    <row r="731" spans="2:25" x14ac:dyDescent="0.3"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s="9">
        <f t="shared" si="33"/>
        <v>-0.34912227614663494</v>
      </c>
      <c r="X731" s="12">
        <f t="shared" si="34"/>
        <v>0.41359528300010162</v>
      </c>
      <c r="Y731" s="12">
        <f t="shared" si="35"/>
        <v>0.17106105811993416</v>
      </c>
    </row>
    <row r="732" spans="2:25" x14ac:dyDescent="0.3"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s="9">
        <f t="shared" si="33"/>
        <v>-3.3975702909594925</v>
      </c>
      <c r="X732" s="12">
        <f t="shared" si="34"/>
        <v>3.2371485453175891E-2</v>
      </c>
      <c r="Y732" s="12">
        <f t="shared" si="35"/>
        <v>1.0479130704451783E-3</v>
      </c>
    </row>
    <row r="733" spans="2:25" x14ac:dyDescent="0.3"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 s="9">
        <f t="shared" si="33"/>
        <v>-2.0267201503814971</v>
      </c>
      <c r="X733" s="12">
        <f t="shared" si="34"/>
        <v>0.11642589893960516</v>
      </c>
      <c r="Y733" s="12">
        <f t="shared" si="35"/>
        <v>1.3554989943895153E-2</v>
      </c>
    </row>
    <row r="734" spans="2:25" x14ac:dyDescent="0.3"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s="9">
        <f t="shared" si="33"/>
        <v>-5.3304682696726129</v>
      </c>
      <c r="X734" s="12">
        <f t="shared" si="34"/>
        <v>4.8184721231972179E-3</v>
      </c>
      <c r="Y734" s="12">
        <f t="shared" si="35"/>
        <v>2.3217673602028704E-5</v>
      </c>
    </row>
    <row r="735" spans="2:25" x14ac:dyDescent="0.3"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s="9">
        <f t="shared" si="33"/>
        <v>-3.4386256207785602</v>
      </c>
      <c r="X735" s="12">
        <f t="shared" si="34"/>
        <v>3.1109884093537068E-2</v>
      </c>
      <c r="Y735" s="12">
        <f t="shared" si="35"/>
        <v>9.6782488831331065E-4</v>
      </c>
    </row>
    <row r="736" spans="2:25" x14ac:dyDescent="0.3">
      <c r="B736">
        <v>0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s="9">
        <f t="shared" si="33"/>
        <v>-5.2819836828910987</v>
      </c>
      <c r="X736" s="12">
        <f t="shared" si="34"/>
        <v>5.0566394813567096E-3</v>
      </c>
      <c r="Y736" s="12">
        <f t="shared" si="35"/>
        <v>2.5569602844415455E-5</v>
      </c>
    </row>
    <row r="737" spans="2:25" x14ac:dyDescent="0.3"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s="9">
        <f t="shared" si="33"/>
        <v>-2.5293704814279985</v>
      </c>
      <c r="X737" s="12">
        <f t="shared" si="34"/>
        <v>7.3824678133743604E-2</v>
      </c>
      <c r="Y737" s="12">
        <f t="shared" si="35"/>
        <v>5.4500831015508412E-3</v>
      </c>
    </row>
    <row r="738" spans="2:25" x14ac:dyDescent="0.3"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 s="9">
        <f t="shared" si="33"/>
        <v>-2.2409649250406876</v>
      </c>
      <c r="X738" s="12">
        <f t="shared" si="34"/>
        <v>9.6131666337838789E-2</v>
      </c>
      <c r="Y738" s="12">
        <f t="shared" si="35"/>
        <v>9.2412972728895676E-3</v>
      </c>
    </row>
    <row r="739" spans="2:25" x14ac:dyDescent="0.3"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 s="9">
        <f t="shared" si="33"/>
        <v>-0.63752783253394574</v>
      </c>
      <c r="X739" s="12">
        <f t="shared" si="34"/>
        <v>0.34580558982224191</v>
      </c>
      <c r="Y739" s="12">
        <f t="shared" si="35"/>
        <v>0.11958150595230861</v>
      </c>
    </row>
    <row r="740" spans="2:25" x14ac:dyDescent="0.3"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 s="9">
        <f t="shared" si="33"/>
        <v>-0.63752783253394574</v>
      </c>
      <c r="X740" s="12">
        <f t="shared" si="34"/>
        <v>0.34580558982224191</v>
      </c>
      <c r="Y740" s="12">
        <f t="shared" si="35"/>
        <v>0.11958150595230861</v>
      </c>
    </row>
    <row r="741" spans="2:25" x14ac:dyDescent="0.3"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 s="9">
        <f t="shared" si="33"/>
        <v>-2.0755889747047962</v>
      </c>
      <c r="X741" s="12">
        <f t="shared" si="34"/>
        <v>0.11149218200998957</v>
      </c>
      <c r="Y741" s="12">
        <f t="shared" si="35"/>
        <v>1.2430506649348643E-2</v>
      </c>
    </row>
    <row r="742" spans="2:25" x14ac:dyDescent="0.3"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s="9">
        <f t="shared" si="33"/>
        <v>-2.5778550682095118</v>
      </c>
      <c r="X742" s="12">
        <f t="shared" si="34"/>
        <v>7.0577300619917405E-2</v>
      </c>
      <c r="Y742" s="12">
        <f t="shared" si="35"/>
        <v>4.9811553627941933E-3</v>
      </c>
    </row>
    <row r="743" spans="2:25" x14ac:dyDescent="0.3"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 s="9">
        <f t="shared" si="33"/>
        <v>-0.91105887464433022</v>
      </c>
      <c r="X743" s="12">
        <f t="shared" si="34"/>
        <v>0.28678320762277731</v>
      </c>
      <c r="Y743" s="12">
        <f t="shared" si="35"/>
        <v>8.2244608174408998E-2</v>
      </c>
    </row>
    <row r="744" spans="2:25" x14ac:dyDescent="0.3"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s="9">
        <f t="shared" si="33"/>
        <v>-5.3944131551048482</v>
      </c>
      <c r="X744" s="12">
        <f t="shared" si="34"/>
        <v>4.5213495492044033E-3</v>
      </c>
      <c r="Y744" s="12">
        <f t="shared" si="35"/>
        <v>2.0442601746090861E-5</v>
      </c>
    </row>
    <row r="745" spans="2:25" x14ac:dyDescent="0.3"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 s="9">
        <f t="shared" si="33"/>
        <v>-2.0267201503814971</v>
      </c>
      <c r="X745" s="12">
        <f t="shared" si="34"/>
        <v>0.11642589893960516</v>
      </c>
      <c r="Y745" s="12">
        <f t="shared" si="35"/>
        <v>1.3554989943895153E-2</v>
      </c>
    </row>
    <row r="746" spans="2:25" x14ac:dyDescent="0.3"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 s="9">
        <f t="shared" si="33"/>
        <v>-0.45234641765797906</v>
      </c>
      <c r="X746" s="12">
        <f t="shared" si="34"/>
        <v>0.38880302927652355</v>
      </c>
      <c r="Y746" s="12">
        <f t="shared" si="35"/>
        <v>0.15116779557460122</v>
      </c>
    </row>
    <row r="747" spans="2:25" x14ac:dyDescent="0.3"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 s="9">
        <f t="shared" si="33"/>
        <v>-0.34912227614663494</v>
      </c>
      <c r="X747" s="12">
        <f t="shared" si="34"/>
        <v>0.41359528300010162</v>
      </c>
      <c r="Y747" s="12">
        <f t="shared" si="35"/>
        <v>0.17106105811993416</v>
      </c>
    </row>
    <row r="748" spans="2:25" x14ac:dyDescent="0.3"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0</v>
      </c>
      <c r="W748" s="9">
        <f t="shared" si="33"/>
        <v>0.80801459439689993</v>
      </c>
      <c r="X748" s="12">
        <f t="shared" si="34"/>
        <v>0.69168626511171905</v>
      </c>
      <c r="Y748" s="12">
        <f t="shared" si="35"/>
        <v>0.47842988934419928</v>
      </c>
    </row>
    <row r="749" spans="2:25" x14ac:dyDescent="0.3"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s="9">
        <f t="shared" si="33"/>
        <v>-2.0648936015817312</v>
      </c>
      <c r="X749" s="12">
        <f t="shared" si="34"/>
        <v>0.11255609425489449</v>
      </c>
      <c r="Y749" s="12">
        <f t="shared" si="35"/>
        <v>1.2668874353916693E-2</v>
      </c>
    </row>
    <row r="750" spans="2:25" x14ac:dyDescent="0.3"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s="9">
        <f t="shared" si="33"/>
        <v>-5.3304682696726129</v>
      </c>
      <c r="X750" s="12">
        <f t="shared" si="34"/>
        <v>4.8184721231972179E-3</v>
      </c>
      <c r="Y750" s="12">
        <f t="shared" si="35"/>
        <v>2.3217673602028704E-5</v>
      </c>
    </row>
    <row r="751" spans="2:25" x14ac:dyDescent="0.3"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 s="9">
        <f t="shared" si="33"/>
        <v>-0.68601241931545909</v>
      </c>
      <c r="X751" s="12">
        <f t="shared" si="34"/>
        <v>0.33492071669854434</v>
      </c>
      <c r="Y751" s="12">
        <f t="shared" si="35"/>
        <v>0.1121718864738666</v>
      </c>
    </row>
    <row r="752" spans="2:25" x14ac:dyDescent="0.3"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 s="9">
        <f t="shared" si="33"/>
        <v>-0.97441797570276978</v>
      </c>
      <c r="X752" s="12">
        <f t="shared" si="34"/>
        <v>0.27400078231586483</v>
      </c>
      <c r="Y752" s="12">
        <f t="shared" si="35"/>
        <v>7.5076428709705947E-2</v>
      </c>
    </row>
    <row r="753" spans="2:25" x14ac:dyDescent="0.3"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 s="9">
        <f t="shared" si="33"/>
        <v>-0.98184723266521545</v>
      </c>
      <c r="X753" s="12">
        <f t="shared" si="34"/>
        <v>0.27252540612866183</v>
      </c>
      <c r="Y753" s="12">
        <f t="shared" si="35"/>
        <v>7.4270096985592074E-2</v>
      </c>
    </row>
    <row r="754" spans="2:25" x14ac:dyDescent="0.3"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s="9">
        <f t="shared" si="33"/>
        <v>-3.6683306940884735</v>
      </c>
      <c r="X754" s="12">
        <f t="shared" si="34"/>
        <v>2.4884017410929014E-2</v>
      </c>
      <c r="Y754" s="12">
        <f t="shared" si="35"/>
        <v>6.1921432250741832E-4</v>
      </c>
    </row>
    <row r="755" spans="2:25" x14ac:dyDescent="0.3"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s="9">
        <f t="shared" si="33"/>
        <v>-2.0157790106801619</v>
      </c>
      <c r="X755" s="12">
        <f t="shared" si="34"/>
        <v>0.11755615604377591</v>
      </c>
      <c r="Y755" s="12">
        <f t="shared" si="35"/>
        <v>1.381944982378859E-2</v>
      </c>
    </row>
    <row r="756" spans="2:25" x14ac:dyDescent="0.3"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s="9">
        <f t="shared" si="33"/>
        <v>-5.2819836828910987</v>
      </c>
      <c r="X756" s="12">
        <f t="shared" si="34"/>
        <v>5.0566394813567096E-3</v>
      </c>
      <c r="Y756" s="12">
        <f t="shared" si="35"/>
        <v>2.5569602844415455E-5</v>
      </c>
    </row>
    <row r="757" spans="2:25" x14ac:dyDescent="0.3">
      <c r="B757">
        <v>1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 s="9">
        <f t="shared" si="33"/>
        <v>-3.7270311771658711</v>
      </c>
      <c r="X757" s="12">
        <f t="shared" si="34"/>
        <v>2.3498695501661893E-2</v>
      </c>
      <c r="Y757" s="12">
        <f t="shared" si="35"/>
        <v>5.5218869027982484E-4</v>
      </c>
    </row>
    <row r="758" spans="2:25" x14ac:dyDescent="0.3"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s="9">
        <f t="shared" si="33"/>
        <v>-4.5291012466575218</v>
      </c>
      <c r="X758" s="12">
        <f t="shared" si="34"/>
        <v>1.0675180454175733E-2</v>
      </c>
      <c r="Y758" s="12">
        <f t="shared" si="35"/>
        <v>1.139594777292156E-4</v>
      </c>
    </row>
    <row r="759" spans="2:25" x14ac:dyDescent="0.3"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s="9">
        <f t="shared" si="33"/>
        <v>-2.9363595272738445</v>
      </c>
      <c r="X759" s="12">
        <f t="shared" si="34"/>
        <v>5.0385172260981187E-2</v>
      </c>
      <c r="Y759" s="12">
        <f t="shared" si="35"/>
        <v>2.538665583768748E-3</v>
      </c>
    </row>
    <row r="760" spans="2:25" x14ac:dyDescent="0.3"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s="9">
        <f t="shared" si="33"/>
        <v>-0.64495708949639141</v>
      </c>
      <c r="X760" s="12">
        <f t="shared" si="34"/>
        <v>0.34412684378079611</v>
      </c>
      <c r="Y760" s="12">
        <f t="shared" si="35"/>
        <v>0.11842328461053245</v>
      </c>
    </row>
    <row r="761" spans="2:25" x14ac:dyDescent="0.3"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s="9">
        <f t="shared" si="33"/>
        <v>0.13477583069792159</v>
      </c>
      <c r="X761" s="12">
        <f t="shared" si="34"/>
        <v>0.53364304725541678</v>
      </c>
      <c r="Y761" s="12">
        <f t="shared" si="35"/>
        <v>0.28477490188404697</v>
      </c>
    </row>
    <row r="762" spans="2:25" x14ac:dyDescent="0.3"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s="9">
        <f t="shared" si="33"/>
        <v>-0.47215188219805421</v>
      </c>
      <c r="X762" s="12">
        <f t="shared" si="34"/>
        <v>0.38410704857761513</v>
      </c>
      <c r="Y762" s="12">
        <f t="shared" si="35"/>
        <v>0.1475382247670064</v>
      </c>
    </row>
    <row r="763" spans="2:25" x14ac:dyDescent="0.3"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s="9">
        <f t="shared" si="33"/>
        <v>-2.0752047371630105</v>
      </c>
      <c r="X763" s="12">
        <f t="shared" si="34"/>
        <v>0.11153025090704483</v>
      </c>
      <c r="Y763" s="12">
        <f t="shared" si="35"/>
        <v>1.2438996867388374E-2</v>
      </c>
    </row>
    <row r="764" spans="2:25" x14ac:dyDescent="0.3"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 s="9">
        <f t="shared" si="33"/>
        <v>-1.1454691061482709</v>
      </c>
      <c r="X764" s="12">
        <f t="shared" si="34"/>
        <v>0.24131764213292137</v>
      </c>
      <c r="Y764" s="12">
        <f t="shared" si="35"/>
        <v>5.8234204404592704E-2</v>
      </c>
    </row>
    <row r="765" spans="2:25" x14ac:dyDescent="0.3"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s="9">
        <f t="shared" si="33"/>
        <v>-2.4017837447505554</v>
      </c>
      <c r="X765" s="12">
        <f t="shared" si="34"/>
        <v>8.3036778132836497E-2</v>
      </c>
      <c r="Y765" s="12">
        <f t="shared" si="35"/>
        <v>6.8951065226819132E-3</v>
      </c>
    </row>
    <row r="766" spans="2:25" x14ac:dyDescent="0.3"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s="9">
        <f t="shared" si="33"/>
        <v>-0.97441797570276978</v>
      </c>
      <c r="X766" s="12">
        <f t="shared" si="34"/>
        <v>0.27400078231586483</v>
      </c>
      <c r="Y766" s="12">
        <f t="shared" si="35"/>
        <v>7.5076428709705947E-2</v>
      </c>
    </row>
    <row r="767" spans="2:25" x14ac:dyDescent="0.3"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s="9">
        <f t="shared" si="33"/>
        <v>-2.4017837447505554</v>
      </c>
      <c r="X767" s="12">
        <f t="shared" si="34"/>
        <v>8.3036778132836497E-2</v>
      </c>
      <c r="Y767" s="12">
        <f t="shared" si="35"/>
        <v>6.8951065226819132E-3</v>
      </c>
    </row>
    <row r="768" spans="2:25" x14ac:dyDescent="0.3"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 s="9">
        <f t="shared" si="33"/>
        <v>-0.34912227614663494</v>
      </c>
      <c r="X768" s="12">
        <f t="shared" si="34"/>
        <v>0.41359528300010162</v>
      </c>
      <c r="Y768" s="12">
        <f t="shared" si="35"/>
        <v>0.17106105811993416</v>
      </c>
    </row>
    <row r="769" spans="2:25" x14ac:dyDescent="0.3"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s="9">
        <f t="shared" si="33"/>
        <v>-0.47215188219805421</v>
      </c>
      <c r="X769" s="12">
        <f t="shared" si="34"/>
        <v>0.38410704857761513</v>
      </c>
      <c r="Y769" s="12">
        <f t="shared" si="35"/>
        <v>0.1475382247670064</v>
      </c>
    </row>
    <row r="770" spans="2:25" x14ac:dyDescent="0.3"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 s="9">
        <f t="shared" si="33"/>
        <v>-0.68601241931545909</v>
      </c>
      <c r="X770" s="12">
        <f t="shared" si="34"/>
        <v>0.33492071669854434</v>
      </c>
      <c r="Y770" s="12">
        <f t="shared" si="35"/>
        <v>0.1121718864738666</v>
      </c>
    </row>
    <row r="771" spans="2:25" x14ac:dyDescent="0.3"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s="9">
        <f t="shared" si="33"/>
        <v>-2.5293704814279985</v>
      </c>
      <c r="X771" s="12">
        <f t="shared" si="34"/>
        <v>7.3824678133743604E-2</v>
      </c>
      <c r="Y771" s="12">
        <f t="shared" si="35"/>
        <v>5.4500831015508412E-3</v>
      </c>
    </row>
    <row r="772" spans="2:25" x14ac:dyDescent="0.3"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s="9">
        <f t="shared" si="33"/>
        <v>-3.7344604341283167</v>
      </c>
      <c r="X772" s="12">
        <f t="shared" si="34"/>
        <v>2.3328822147773539E-2</v>
      </c>
      <c r="Y772" s="12">
        <f t="shared" si="35"/>
        <v>5.4423394280244915E-4</v>
      </c>
    </row>
    <row r="773" spans="2:25" x14ac:dyDescent="0.3">
      <c r="B773">
        <v>0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 s="9">
        <f t="shared" si="33"/>
        <v>-3.3901410339970468</v>
      </c>
      <c r="X773" s="12">
        <f t="shared" si="34"/>
        <v>3.2605006530452577E-2</v>
      </c>
      <c r="Y773" s="12">
        <f t="shared" si="35"/>
        <v>1.0630864508508551E-3</v>
      </c>
    </row>
    <row r="774" spans="2:25" x14ac:dyDescent="0.3"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s="9">
        <f t="shared" ref="W774:W837" si="36">SUMPRODUCT($B774:$U774,$B$2:$U$2)</f>
        <v>-4.2936263936446082</v>
      </c>
      <c r="X774" s="12">
        <f t="shared" ref="X774:X837" si="37">EXP(W774)/(1+EXP(W774))</f>
        <v>1.3471360171365422E-2</v>
      </c>
      <c r="Y774" s="12">
        <f t="shared" ref="Y774:Y837" si="38">(V774-X774)^2</f>
        <v>1.8147754486665062E-4</v>
      </c>
    </row>
    <row r="775" spans="2:25" x14ac:dyDescent="0.3"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 s="9">
        <f t="shared" si="36"/>
        <v>-2.8662606245968227</v>
      </c>
      <c r="X775" s="12">
        <f t="shared" si="37"/>
        <v>5.38468457947942E-2</v>
      </c>
      <c r="Y775" s="12">
        <f t="shared" si="38"/>
        <v>2.8994828020483458E-3</v>
      </c>
    </row>
    <row r="776" spans="2:25" x14ac:dyDescent="0.3"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 s="9">
        <f t="shared" si="36"/>
        <v>-0.64495708949639141</v>
      </c>
      <c r="X776" s="12">
        <f t="shared" si="37"/>
        <v>0.34412684378079611</v>
      </c>
      <c r="Y776" s="12">
        <f t="shared" si="38"/>
        <v>0.11842328461053245</v>
      </c>
    </row>
    <row r="777" spans="2:25" x14ac:dyDescent="0.3"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 s="9">
        <f t="shared" si="36"/>
        <v>-0.68601241931545909</v>
      </c>
      <c r="X777" s="12">
        <f t="shared" si="37"/>
        <v>0.33492071669854434</v>
      </c>
      <c r="Y777" s="12">
        <f t="shared" si="38"/>
        <v>0.1121718864738666</v>
      </c>
    </row>
    <row r="778" spans="2:25" x14ac:dyDescent="0.3"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s="9">
        <f t="shared" si="36"/>
        <v>-2.1133781883632445</v>
      </c>
      <c r="X778" s="12">
        <f t="shared" si="37"/>
        <v>0.10780331590370802</v>
      </c>
      <c r="Y778" s="12">
        <f t="shared" si="38"/>
        <v>1.1621554919834668E-2</v>
      </c>
    </row>
    <row r="779" spans="2:25" x14ac:dyDescent="0.3"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 s="9">
        <f t="shared" si="36"/>
        <v>-1.1294399995264215E-2</v>
      </c>
      <c r="X779" s="12">
        <f t="shared" si="37"/>
        <v>0.49717643001648582</v>
      </c>
      <c r="Y779" s="12">
        <f t="shared" si="38"/>
        <v>0.24718440256393762</v>
      </c>
    </row>
    <row r="780" spans="2:25" x14ac:dyDescent="0.3"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 s="9">
        <f t="shared" si="36"/>
        <v>-0.63752783253394574</v>
      </c>
      <c r="X780" s="12">
        <f t="shared" si="37"/>
        <v>0.34580558982224191</v>
      </c>
      <c r="Y780" s="12">
        <f t="shared" si="38"/>
        <v>0.11958150595230861</v>
      </c>
    </row>
    <row r="781" spans="2:25" x14ac:dyDescent="0.3"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 s="9">
        <f t="shared" si="36"/>
        <v>-1.7375893505887354</v>
      </c>
      <c r="X781" s="12">
        <f t="shared" si="37"/>
        <v>0.14961939072565733</v>
      </c>
      <c r="Y781" s="12">
        <f t="shared" si="38"/>
        <v>2.2385962081116914E-2</v>
      </c>
    </row>
    <row r="782" spans="2:25" x14ac:dyDescent="0.3"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 s="9">
        <f t="shared" si="36"/>
        <v>-1.5729386436582946</v>
      </c>
      <c r="X782" s="12">
        <f t="shared" si="37"/>
        <v>0.17179786828640847</v>
      </c>
      <c r="Y782" s="12">
        <f t="shared" si="38"/>
        <v>2.9514507547754153E-2</v>
      </c>
    </row>
    <row r="783" spans="2:25" x14ac:dyDescent="0.3"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s="9">
        <f t="shared" si="36"/>
        <v>-3.9567362504757839</v>
      </c>
      <c r="X783" s="12">
        <f t="shared" si="37"/>
        <v>1.8766515426590552E-2</v>
      </c>
      <c r="Y783" s="12">
        <f t="shared" si="38"/>
        <v>3.5218210125646115E-4</v>
      </c>
    </row>
    <row r="784" spans="2:25" x14ac:dyDescent="0.3"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s="9">
        <f t="shared" si="36"/>
        <v>-4.8175068030448323</v>
      </c>
      <c r="X784" s="12">
        <f t="shared" si="37"/>
        <v>8.0220506046444814E-3</v>
      </c>
      <c r="Y784" s="12">
        <f t="shared" si="38"/>
        <v>6.4353295903476891E-5</v>
      </c>
    </row>
    <row r="785" spans="2:25" x14ac:dyDescent="0.3"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s="9">
        <f t="shared" si="36"/>
        <v>-3.3901410339970468</v>
      </c>
      <c r="X785" s="12">
        <f t="shared" si="37"/>
        <v>3.2605006530452577E-2</v>
      </c>
      <c r="Y785" s="12">
        <f t="shared" si="38"/>
        <v>1.0630864508508551E-3</v>
      </c>
    </row>
    <row r="786" spans="2:25" x14ac:dyDescent="0.3"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 s="9">
        <f t="shared" si="36"/>
        <v>-0.45741059837458847</v>
      </c>
      <c r="X786" s="12">
        <f t="shared" si="37"/>
        <v>0.38760028137215757</v>
      </c>
      <c r="Y786" s="12">
        <f t="shared" si="38"/>
        <v>0.15023397811977574</v>
      </c>
    </row>
    <row r="787" spans="2:25" x14ac:dyDescent="0.3"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 s="9">
        <f t="shared" si="36"/>
        <v>-0.45234641765797906</v>
      </c>
      <c r="X787" s="12">
        <f t="shared" si="37"/>
        <v>0.38880302927652355</v>
      </c>
      <c r="Y787" s="12">
        <f t="shared" si="38"/>
        <v>0.15116779557460122</v>
      </c>
    </row>
    <row r="788" spans="2:25" x14ac:dyDescent="0.3"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s="9">
        <f t="shared" si="36"/>
        <v>-2.4017837447505554</v>
      </c>
      <c r="X788" s="12">
        <f t="shared" si="37"/>
        <v>8.3036778132836497E-2</v>
      </c>
      <c r="Y788" s="12">
        <f t="shared" si="38"/>
        <v>6.8951065226819132E-3</v>
      </c>
    </row>
    <row r="789" spans="2:25" x14ac:dyDescent="0.3"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 s="9">
        <f t="shared" si="36"/>
        <v>0.80957493318318252</v>
      </c>
      <c r="X789" s="12">
        <f t="shared" si="37"/>
        <v>0.69201891774384994</v>
      </c>
      <c r="Y789" s="12">
        <f t="shared" si="38"/>
        <v>0.47889018251536936</v>
      </c>
    </row>
    <row r="790" spans="2:25" x14ac:dyDescent="0.3"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s="9">
        <f t="shared" si="36"/>
        <v>-0.63752783253394574</v>
      </c>
      <c r="X790" s="12">
        <f t="shared" si="37"/>
        <v>0.34580558982224191</v>
      </c>
      <c r="Y790" s="12">
        <f t="shared" si="38"/>
        <v>0.11958150595230861</v>
      </c>
    </row>
    <row r="791" spans="2:25" x14ac:dyDescent="0.3"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s="9">
        <f t="shared" si="36"/>
        <v>-2.0648936015817312</v>
      </c>
      <c r="X791" s="12">
        <f t="shared" si="37"/>
        <v>0.11255609425489449</v>
      </c>
      <c r="Y791" s="12">
        <f t="shared" si="38"/>
        <v>1.2668874353916693E-2</v>
      </c>
    </row>
    <row r="792" spans="2:25" x14ac:dyDescent="0.3"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 s="9">
        <f t="shared" si="36"/>
        <v>-0.34912227614663494</v>
      </c>
      <c r="X792" s="12">
        <f t="shared" si="37"/>
        <v>0.41359528300010162</v>
      </c>
      <c r="Y792" s="12">
        <f t="shared" si="38"/>
        <v>0.17106105811993416</v>
      </c>
    </row>
    <row r="793" spans="2:25" x14ac:dyDescent="0.3"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s="9">
        <f t="shared" si="36"/>
        <v>-0.97441797570276978</v>
      </c>
      <c r="X793" s="12">
        <f t="shared" si="37"/>
        <v>0.27400078231586483</v>
      </c>
      <c r="Y793" s="12">
        <f t="shared" si="38"/>
        <v>7.5076428709705947E-2</v>
      </c>
    </row>
    <row r="794" spans="2:25" x14ac:dyDescent="0.3"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 s="9">
        <f t="shared" si="36"/>
        <v>-0.68601241931545909</v>
      </c>
      <c r="X794" s="12">
        <f t="shared" si="37"/>
        <v>0.33492071669854434</v>
      </c>
      <c r="Y794" s="12">
        <f t="shared" si="38"/>
        <v>0.1121718864738666</v>
      </c>
    </row>
    <row r="795" spans="2:25" x14ac:dyDescent="0.3"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 s="9">
        <f t="shared" si="36"/>
        <v>-0.47215188219805421</v>
      </c>
      <c r="X795" s="12">
        <f t="shared" si="37"/>
        <v>0.38410704857761513</v>
      </c>
      <c r="Y795" s="12">
        <f t="shared" si="38"/>
        <v>0.1475382247670064</v>
      </c>
    </row>
    <row r="796" spans="2:25" x14ac:dyDescent="0.3"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 s="9">
        <f t="shared" si="36"/>
        <v>0.93178171947296295</v>
      </c>
      <c r="X796" s="12">
        <f t="shared" si="37"/>
        <v>0.71743661789998703</v>
      </c>
      <c r="Y796" s="12">
        <f t="shared" si="38"/>
        <v>0.51471530070377203</v>
      </c>
    </row>
    <row r="797" spans="2:25" x14ac:dyDescent="0.3"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s="9">
        <f t="shared" si="36"/>
        <v>-3.3901410339970468</v>
      </c>
      <c r="X797" s="12">
        <f t="shared" si="37"/>
        <v>3.2605006530452577E-2</v>
      </c>
      <c r="Y797" s="12">
        <f t="shared" si="38"/>
        <v>1.0630864508508551E-3</v>
      </c>
    </row>
    <row r="798" spans="2:25" x14ac:dyDescent="0.3"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s="9">
        <f t="shared" si="36"/>
        <v>-2.5778550682095118</v>
      </c>
      <c r="X798" s="12">
        <f t="shared" si="37"/>
        <v>7.0577300619917405E-2</v>
      </c>
      <c r="Y798" s="12">
        <f t="shared" si="38"/>
        <v>4.9811553627941933E-3</v>
      </c>
    </row>
    <row r="799" spans="2:25" x14ac:dyDescent="0.3">
      <c r="B799">
        <v>0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 s="9">
        <f t="shared" si="36"/>
        <v>-2.9363595272738445</v>
      </c>
      <c r="X799" s="12">
        <f t="shared" si="37"/>
        <v>5.0385172260981187E-2</v>
      </c>
      <c r="Y799" s="12">
        <f t="shared" si="38"/>
        <v>2.538665583768748E-3</v>
      </c>
    </row>
    <row r="800" spans="2:25" x14ac:dyDescent="0.3"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 s="9">
        <f t="shared" si="36"/>
        <v>-2.7154230146768517</v>
      </c>
      <c r="X800" s="12">
        <f t="shared" si="37"/>
        <v>6.2069390132958133E-2</v>
      </c>
      <c r="Y800" s="12">
        <f t="shared" si="38"/>
        <v>3.8526091914773603E-3</v>
      </c>
    </row>
    <row r="801" spans="2:25" x14ac:dyDescent="0.3"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s="9">
        <f t="shared" si="36"/>
        <v>1.0560209738544584</v>
      </c>
      <c r="X801" s="12">
        <f t="shared" si="37"/>
        <v>0.7419294142378895</v>
      </c>
      <c r="Y801" s="12">
        <f t="shared" si="38"/>
        <v>0.55045925571137777</v>
      </c>
    </row>
    <row r="802" spans="2:25" x14ac:dyDescent="0.3"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 s="9">
        <f t="shared" si="36"/>
        <v>-0.64429005292991515</v>
      </c>
      <c r="X802" s="12">
        <f t="shared" si="37"/>
        <v>0.34427741195740308</v>
      </c>
      <c r="Y802" s="12">
        <f t="shared" si="38"/>
        <v>0.11852693638408743</v>
      </c>
    </row>
    <row r="803" spans="2:25" x14ac:dyDescent="0.3"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 s="9">
        <f t="shared" si="36"/>
        <v>1.2252514565768833</v>
      </c>
      <c r="X803" s="12">
        <f t="shared" si="37"/>
        <v>0.77298638763152416</v>
      </c>
      <c r="Y803" s="12">
        <f t="shared" si="38"/>
        <v>0.59750795546363289</v>
      </c>
    </row>
    <row r="804" spans="2:25" x14ac:dyDescent="0.3"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 s="9">
        <f t="shared" si="36"/>
        <v>-0.97441797570276978</v>
      </c>
      <c r="X804" s="12">
        <f t="shared" si="37"/>
        <v>0.27400078231586483</v>
      </c>
      <c r="Y804" s="12">
        <f t="shared" si="38"/>
        <v>7.5076428709705947E-2</v>
      </c>
    </row>
    <row r="805" spans="2:25" x14ac:dyDescent="0.3"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s="9">
        <f t="shared" si="36"/>
        <v>-2.0267201503814971</v>
      </c>
      <c r="X805" s="12">
        <f t="shared" si="37"/>
        <v>0.11642589893960516</v>
      </c>
      <c r="Y805" s="12">
        <f t="shared" si="38"/>
        <v>1.3554989943895153E-2</v>
      </c>
    </row>
    <row r="806" spans="2:25" x14ac:dyDescent="0.3"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 s="9">
        <f t="shared" si="36"/>
        <v>-0.97441797570276978</v>
      </c>
      <c r="X806" s="12">
        <f t="shared" si="37"/>
        <v>0.27400078231586483</v>
      </c>
      <c r="Y806" s="12">
        <f t="shared" si="38"/>
        <v>7.5076428709705947E-2</v>
      </c>
    </row>
    <row r="807" spans="2:25" x14ac:dyDescent="0.3"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 s="9">
        <f t="shared" si="36"/>
        <v>0.47268479001435842</v>
      </c>
      <c r="X807" s="12">
        <f t="shared" si="37"/>
        <v>0.61601901300910777</v>
      </c>
      <c r="Y807" s="12">
        <f t="shared" si="38"/>
        <v>0.37947942438871529</v>
      </c>
    </row>
    <row r="808" spans="2:25" x14ac:dyDescent="0.3"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s="9">
        <f t="shared" si="36"/>
        <v>-5.1166077325552077</v>
      </c>
      <c r="X808" s="12">
        <f t="shared" si="37"/>
        <v>5.9605879365171336E-3</v>
      </c>
      <c r="Y808" s="12">
        <f t="shared" si="38"/>
        <v>3.5528608548953582E-5</v>
      </c>
    </row>
    <row r="809" spans="2:25" x14ac:dyDescent="0.3">
      <c r="B809">
        <v>1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s="9">
        <f t="shared" si="36"/>
        <v>-3.7270311771658711</v>
      </c>
      <c r="X809" s="12">
        <f t="shared" si="37"/>
        <v>2.3498695501661893E-2</v>
      </c>
      <c r="Y809" s="12">
        <f t="shared" si="38"/>
        <v>5.5218869027982484E-4</v>
      </c>
    </row>
    <row r="810" spans="2:25" x14ac:dyDescent="0.3"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s="9">
        <f t="shared" si="36"/>
        <v>-0.64495708949639141</v>
      </c>
      <c r="X810" s="12">
        <f t="shared" si="37"/>
        <v>0.34412684378079611</v>
      </c>
      <c r="Y810" s="12">
        <f t="shared" si="38"/>
        <v>0.11842328461053245</v>
      </c>
    </row>
    <row r="811" spans="2:25" x14ac:dyDescent="0.3"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s="9">
        <f t="shared" si="36"/>
        <v>-0.97441797570276978</v>
      </c>
      <c r="X811" s="12">
        <f t="shared" si="37"/>
        <v>0.27400078231586483</v>
      </c>
      <c r="Y811" s="12">
        <f t="shared" si="38"/>
        <v>7.5076428709705947E-2</v>
      </c>
    </row>
    <row r="812" spans="2:25" x14ac:dyDescent="0.3"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 s="9">
        <f t="shared" si="36"/>
        <v>-0.29203464803869689</v>
      </c>
      <c r="X812" s="12">
        <f t="shared" si="37"/>
        <v>0.42750582466970899</v>
      </c>
      <c r="Y812" s="12">
        <f t="shared" si="38"/>
        <v>0.18276123012652795</v>
      </c>
    </row>
    <row r="813" spans="2:25" x14ac:dyDescent="0.3"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s="9">
        <f t="shared" si="36"/>
        <v>-0.34912227614663494</v>
      </c>
      <c r="X813" s="12">
        <f t="shared" si="37"/>
        <v>0.41359528300010162</v>
      </c>
      <c r="Y813" s="12">
        <f t="shared" si="38"/>
        <v>0.17106105811993416</v>
      </c>
    </row>
    <row r="814" spans="2:25" x14ac:dyDescent="0.3"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s="9">
        <f t="shared" si="36"/>
        <v>-0.68601241931545909</v>
      </c>
      <c r="X814" s="12">
        <f t="shared" si="37"/>
        <v>0.33492071669854434</v>
      </c>
      <c r="Y814" s="12">
        <f t="shared" si="38"/>
        <v>0.1121718864738666</v>
      </c>
    </row>
    <row r="815" spans="2:25" x14ac:dyDescent="0.3"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s="9">
        <f t="shared" si="36"/>
        <v>-6.5510185210236536</v>
      </c>
      <c r="X815" s="12">
        <f t="shared" si="37"/>
        <v>1.426621580231579E-3</v>
      </c>
      <c r="Y815" s="12">
        <f t="shared" si="38"/>
        <v>2.0352491331824478E-6</v>
      </c>
    </row>
    <row r="816" spans="2:25" x14ac:dyDescent="0.3"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 s="9">
        <f t="shared" si="36"/>
        <v>-3.3975702909594925</v>
      </c>
      <c r="X816" s="12">
        <f t="shared" si="37"/>
        <v>3.2371485453175891E-2</v>
      </c>
      <c r="Y816" s="12">
        <f t="shared" si="38"/>
        <v>1.0479130704451783E-3</v>
      </c>
    </row>
    <row r="817" spans="2:25" x14ac:dyDescent="0.3"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s="9">
        <f t="shared" si="36"/>
        <v>-0.47215188219805421</v>
      </c>
      <c r="X817" s="12">
        <f t="shared" si="37"/>
        <v>0.38410704857761513</v>
      </c>
      <c r="Y817" s="12">
        <f t="shared" si="38"/>
        <v>0.1475382247670064</v>
      </c>
    </row>
    <row r="818" spans="2:25" x14ac:dyDescent="0.3"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 s="9">
        <f t="shared" si="36"/>
        <v>-2.344189066552032</v>
      </c>
      <c r="X818" s="12">
        <f t="shared" si="37"/>
        <v>8.7528766032163863E-2</v>
      </c>
      <c r="Y818" s="12">
        <f t="shared" si="38"/>
        <v>7.6612848831132821E-3</v>
      </c>
    </row>
    <row r="819" spans="2:25" x14ac:dyDescent="0.3"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 s="9">
        <f t="shared" si="36"/>
        <v>-0.63752783253394574</v>
      </c>
      <c r="X819" s="12">
        <f t="shared" si="37"/>
        <v>0.34580558982224191</v>
      </c>
      <c r="Y819" s="12">
        <f t="shared" si="38"/>
        <v>0.11958150595230861</v>
      </c>
    </row>
    <row r="820" spans="2:25" x14ac:dyDescent="0.3"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 s="9">
        <f t="shared" si="36"/>
        <v>0.47268479001435842</v>
      </c>
      <c r="X820" s="12">
        <f t="shared" si="37"/>
        <v>0.61601901300910777</v>
      </c>
      <c r="Y820" s="12">
        <f t="shared" si="38"/>
        <v>0.37947942438871529</v>
      </c>
    </row>
    <row r="821" spans="2:25" x14ac:dyDescent="0.3"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 s="9">
        <f t="shared" si="36"/>
        <v>-0.68601241931545909</v>
      </c>
      <c r="X821" s="12">
        <f t="shared" si="37"/>
        <v>0.33492071669854434</v>
      </c>
      <c r="Y821" s="12">
        <f t="shared" si="38"/>
        <v>0.1121718864738666</v>
      </c>
    </row>
    <row r="822" spans="2:25" x14ac:dyDescent="0.3"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s="9">
        <f t="shared" si="36"/>
        <v>-0.97441797570276978</v>
      </c>
      <c r="X822" s="12">
        <f t="shared" si="37"/>
        <v>0.27400078231586483</v>
      </c>
      <c r="Y822" s="12">
        <f t="shared" si="38"/>
        <v>7.5076428709705947E-2</v>
      </c>
    </row>
    <row r="823" spans="2:25" x14ac:dyDescent="0.3"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s="9">
        <f t="shared" si="36"/>
        <v>0.47268479001435842</v>
      </c>
      <c r="X823" s="12">
        <f t="shared" si="37"/>
        <v>0.61601901300910777</v>
      </c>
      <c r="Y823" s="12">
        <f t="shared" si="38"/>
        <v>0.37947942438871529</v>
      </c>
    </row>
    <row r="824" spans="2:25" x14ac:dyDescent="0.3"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s="9">
        <f t="shared" si="36"/>
        <v>-3.3901410339970468</v>
      </c>
      <c r="X824" s="12">
        <f t="shared" si="37"/>
        <v>3.2605006530452577E-2</v>
      </c>
      <c r="Y824" s="12">
        <f t="shared" si="38"/>
        <v>1.0630864508508551E-3</v>
      </c>
    </row>
    <row r="825" spans="2:25" x14ac:dyDescent="0.3"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 s="9">
        <f t="shared" si="36"/>
        <v>0.30648601991682795</v>
      </c>
      <c r="X825" s="12">
        <f t="shared" si="37"/>
        <v>0.57602730754085851</v>
      </c>
      <c r="Y825" s="12">
        <f t="shared" si="38"/>
        <v>0.33180745903277081</v>
      </c>
    </row>
    <row r="826" spans="2:25" x14ac:dyDescent="0.3"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s="9">
        <f t="shared" si="36"/>
        <v>-0.34912227614663494</v>
      </c>
      <c r="X826" s="12">
        <f t="shared" si="37"/>
        <v>0.41359528300010162</v>
      </c>
      <c r="Y826" s="12">
        <f t="shared" si="38"/>
        <v>0.17106105811993416</v>
      </c>
    </row>
    <row r="827" spans="2:25" x14ac:dyDescent="0.3"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s="9">
        <f t="shared" si="36"/>
        <v>-0.61779083586460293</v>
      </c>
      <c r="X827" s="12">
        <f t="shared" si="37"/>
        <v>0.35028405790784206</v>
      </c>
      <c r="Y827" s="12">
        <f t="shared" si="38"/>
        <v>0.12269892122438444</v>
      </c>
    </row>
    <row r="828" spans="2:25" x14ac:dyDescent="0.3"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 s="9">
        <f t="shared" si="36"/>
        <v>-3.1017354776097363</v>
      </c>
      <c r="X828" s="12">
        <f t="shared" si="37"/>
        <v>4.303572492734032E-2</v>
      </c>
      <c r="Y828" s="12">
        <f t="shared" si="38"/>
        <v>1.852073620021701E-3</v>
      </c>
    </row>
    <row r="829" spans="2:25" x14ac:dyDescent="0.3"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s="9">
        <f t="shared" si="36"/>
        <v>-5.1543969462136561</v>
      </c>
      <c r="X829" s="12">
        <f t="shared" si="37"/>
        <v>5.7408137992696054E-3</v>
      </c>
      <c r="Y829" s="12">
        <f t="shared" si="38"/>
        <v>3.2956943077884321E-5</v>
      </c>
    </row>
    <row r="830" spans="2:25" x14ac:dyDescent="0.3"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 s="9">
        <f t="shared" si="36"/>
        <v>-0.34912227614663494</v>
      </c>
      <c r="X830" s="12">
        <f t="shared" si="37"/>
        <v>0.41359528300010162</v>
      </c>
      <c r="Y830" s="12">
        <f t="shared" si="38"/>
        <v>0.17106105811993416</v>
      </c>
    </row>
    <row r="831" spans="2:25" x14ac:dyDescent="0.3"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s="9">
        <f t="shared" si="36"/>
        <v>-0.63752783253394574</v>
      </c>
      <c r="X831" s="12">
        <f t="shared" si="37"/>
        <v>0.34580558982224191</v>
      </c>
      <c r="Y831" s="12">
        <f t="shared" si="38"/>
        <v>0.11958150595230861</v>
      </c>
    </row>
    <row r="832" spans="2:25" x14ac:dyDescent="0.3"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 s="9">
        <f t="shared" si="36"/>
        <v>-0.97441797570276978</v>
      </c>
      <c r="X832" s="12">
        <f t="shared" si="37"/>
        <v>0.27400078231586483</v>
      </c>
      <c r="Y832" s="12">
        <f t="shared" si="38"/>
        <v>7.5076428709705947E-2</v>
      </c>
    </row>
    <row r="833" spans="2:25" x14ac:dyDescent="0.3"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 s="9">
        <f t="shared" si="36"/>
        <v>-3.4386256207785602</v>
      </c>
      <c r="X833" s="12">
        <f t="shared" si="37"/>
        <v>3.1109884093537068E-2</v>
      </c>
      <c r="Y833" s="12">
        <f t="shared" si="38"/>
        <v>9.6782488831331065E-4</v>
      </c>
    </row>
    <row r="834" spans="2:25" x14ac:dyDescent="0.3"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 s="9">
        <f t="shared" si="36"/>
        <v>-0.34912227614663494</v>
      </c>
      <c r="X834" s="12">
        <f t="shared" si="37"/>
        <v>0.41359528300010162</v>
      </c>
      <c r="Y834" s="12">
        <f t="shared" si="38"/>
        <v>0.17106105811993416</v>
      </c>
    </row>
    <row r="835" spans="2:25" x14ac:dyDescent="0.3"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s="9">
        <f t="shared" si="36"/>
        <v>-1.7764880451944203</v>
      </c>
      <c r="X835" s="12">
        <f t="shared" si="37"/>
        <v>0.14473733130444982</v>
      </c>
      <c r="Y835" s="12">
        <f t="shared" si="38"/>
        <v>2.094889507313407E-2</v>
      </c>
    </row>
    <row r="836" spans="2:25" x14ac:dyDescent="0.3"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s="9">
        <f t="shared" si="36"/>
        <v>-3.5029547437525816</v>
      </c>
      <c r="X836" s="12">
        <f t="shared" si="37"/>
        <v>2.9228276178694154E-2</v>
      </c>
      <c r="Y836" s="12">
        <f t="shared" si="38"/>
        <v>8.5429212837802011E-4</v>
      </c>
    </row>
    <row r="837" spans="2:25" x14ac:dyDescent="0.3"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s="9">
        <f t="shared" si="36"/>
        <v>-1.7383145939941862</v>
      </c>
      <c r="X837" s="12">
        <f t="shared" si="37"/>
        <v>0.14952713896683106</v>
      </c>
      <c r="Y837" s="12">
        <f t="shared" si="38"/>
        <v>2.235836528760601E-2</v>
      </c>
    </row>
    <row r="838" spans="2:25" x14ac:dyDescent="0.3">
      <c r="B838">
        <v>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 s="9">
        <f t="shared" ref="W838:W901" si="39">SUMPRODUCT($B838:$U838,$B$2:$U$2)</f>
        <v>-5.6188738260599234</v>
      </c>
      <c r="X838" s="12">
        <f t="shared" ref="X838:X901" si="40">EXP(W838)/(1+EXP(W838))</f>
        <v>3.6156053457962549E-3</v>
      </c>
      <c r="Y838" s="12">
        <f t="shared" ref="Y838:Y901" si="41">(V838-X838)^2</f>
        <v>1.3072602016550456E-5</v>
      </c>
    </row>
    <row r="839" spans="2:25" x14ac:dyDescent="0.3"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 s="9">
        <f t="shared" si="39"/>
        <v>-1.777662317944027</v>
      </c>
      <c r="X839" s="12">
        <f t="shared" si="40"/>
        <v>0.14459203054964515</v>
      </c>
      <c r="Y839" s="12">
        <f t="shared" si="41"/>
        <v>2.0906855298469515E-2</v>
      </c>
    </row>
    <row r="840" spans="2:25" x14ac:dyDescent="0.3"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 s="9">
        <f t="shared" si="39"/>
        <v>-0.97441797570276978</v>
      </c>
      <c r="X840" s="12">
        <f t="shared" si="40"/>
        <v>0.27400078231586483</v>
      </c>
      <c r="Y840" s="12">
        <f t="shared" si="41"/>
        <v>7.5076428709705947E-2</v>
      </c>
    </row>
    <row r="841" spans="2:25" x14ac:dyDescent="0.3"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s="9">
        <f t="shared" si="39"/>
        <v>-2.8662606245968227</v>
      </c>
      <c r="X841" s="12">
        <f t="shared" si="40"/>
        <v>5.38468457947942E-2</v>
      </c>
      <c r="Y841" s="12">
        <f t="shared" si="41"/>
        <v>2.8994828020483458E-3</v>
      </c>
    </row>
    <row r="842" spans="2:25" x14ac:dyDescent="0.3">
      <c r="B842">
        <v>0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 s="9">
        <f t="shared" si="39"/>
        <v>-1.3262306968293005</v>
      </c>
      <c r="X842" s="12">
        <f t="shared" si="40"/>
        <v>0.20978353567134869</v>
      </c>
      <c r="Y842" s="12">
        <f t="shared" si="41"/>
        <v>4.4009131838772031E-2</v>
      </c>
    </row>
    <row r="843" spans="2:25" x14ac:dyDescent="0.3"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 s="9">
        <f t="shared" si="39"/>
        <v>-1.3129857440147603</v>
      </c>
      <c r="X843" s="12">
        <f t="shared" si="40"/>
        <v>0.21198765000851585</v>
      </c>
      <c r="Y843" s="12">
        <f t="shared" si="41"/>
        <v>4.493876375613301E-2</v>
      </c>
    </row>
    <row r="844" spans="2:25" x14ac:dyDescent="0.3"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 s="9">
        <f t="shared" si="39"/>
        <v>-0.47215188219805421</v>
      </c>
      <c r="X844" s="12">
        <f t="shared" si="40"/>
        <v>0.38410704857761513</v>
      </c>
      <c r="Y844" s="12">
        <f t="shared" si="41"/>
        <v>0.1475382247670064</v>
      </c>
    </row>
    <row r="845" spans="2:25" x14ac:dyDescent="0.3"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 s="9">
        <f t="shared" si="39"/>
        <v>-2.5293704814279985</v>
      </c>
      <c r="X845" s="12">
        <f t="shared" si="40"/>
        <v>7.3824678133743604E-2</v>
      </c>
      <c r="Y845" s="12">
        <f t="shared" si="41"/>
        <v>5.4500831015508412E-3</v>
      </c>
    </row>
    <row r="846" spans="2:25" x14ac:dyDescent="0.3"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 s="9">
        <f t="shared" si="39"/>
        <v>-0.97441797570276978</v>
      </c>
      <c r="X846" s="12">
        <f t="shared" si="40"/>
        <v>0.27400078231586483</v>
      </c>
      <c r="Y846" s="12">
        <f t="shared" si="41"/>
        <v>7.5076428709705947E-2</v>
      </c>
    </row>
    <row r="847" spans="2:25" x14ac:dyDescent="0.3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s="9">
        <f t="shared" si="39"/>
        <v>0.62061983792594444</v>
      </c>
      <c r="X847" s="12">
        <f t="shared" si="40"/>
        <v>0.65035950790356656</v>
      </c>
      <c r="Y847" s="12">
        <f t="shared" si="41"/>
        <v>0.42296748952056923</v>
      </c>
    </row>
    <row r="848" spans="2:25" x14ac:dyDescent="0.3"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 s="9">
        <f t="shared" si="39"/>
        <v>-0.68601241931545909</v>
      </c>
      <c r="X848" s="12">
        <f t="shared" si="40"/>
        <v>0.33492071669854434</v>
      </c>
      <c r="Y848" s="12">
        <f t="shared" si="41"/>
        <v>0.1121718864738666</v>
      </c>
    </row>
    <row r="849" spans="2:25" x14ac:dyDescent="0.3"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s="9">
        <f t="shared" si="39"/>
        <v>-5.3304682696726129</v>
      </c>
      <c r="X849" s="12">
        <f t="shared" si="40"/>
        <v>4.8184721231972179E-3</v>
      </c>
      <c r="Y849" s="12">
        <f t="shared" si="41"/>
        <v>2.3217673602028704E-5</v>
      </c>
    </row>
    <row r="850" spans="2:25" x14ac:dyDescent="0.3"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 s="9">
        <f t="shared" si="39"/>
        <v>-0.97441797570276978</v>
      </c>
      <c r="X850" s="12">
        <f t="shared" si="40"/>
        <v>0.27400078231586483</v>
      </c>
      <c r="Y850" s="12">
        <f t="shared" si="41"/>
        <v>7.5076428709705947E-2</v>
      </c>
    </row>
    <row r="851" spans="2:25" x14ac:dyDescent="0.3"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 s="9">
        <f t="shared" si="39"/>
        <v>-3.2820182311555892</v>
      </c>
      <c r="X851" s="12">
        <f t="shared" si="40"/>
        <v>3.6193247878993764E-2</v>
      </c>
      <c r="Y851" s="12">
        <f t="shared" si="41"/>
        <v>1.3099511920302866E-3</v>
      </c>
    </row>
    <row r="852" spans="2:25" x14ac:dyDescent="0.3"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s="9">
        <f t="shared" si="39"/>
        <v>-3.6301572428882394</v>
      </c>
      <c r="X852" s="12">
        <f t="shared" si="40"/>
        <v>2.5827281961890412E-2</v>
      </c>
      <c r="Y852" s="12">
        <f t="shared" si="41"/>
        <v>6.6704849353898979E-4</v>
      </c>
    </row>
    <row r="853" spans="2:25" x14ac:dyDescent="0.3"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s="9">
        <f t="shared" si="39"/>
        <v>-3.1017354776097363</v>
      </c>
      <c r="X853" s="12">
        <f t="shared" si="40"/>
        <v>4.303572492734032E-2</v>
      </c>
      <c r="Y853" s="12">
        <f t="shared" si="41"/>
        <v>1.852073620021701E-3</v>
      </c>
    </row>
    <row r="854" spans="2:25" x14ac:dyDescent="0.3"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 s="9">
        <f t="shared" si="39"/>
        <v>-2.5778550682095118</v>
      </c>
      <c r="X854" s="12">
        <f t="shared" si="40"/>
        <v>7.0577300619917405E-2</v>
      </c>
      <c r="Y854" s="12">
        <f t="shared" si="41"/>
        <v>4.9811553627941933E-3</v>
      </c>
    </row>
    <row r="855" spans="2:25" x14ac:dyDescent="0.3"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s="9">
        <f t="shared" si="39"/>
        <v>-0.97441797570276978</v>
      </c>
      <c r="X855" s="12">
        <f t="shared" si="40"/>
        <v>0.27400078231586483</v>
      </c>
      <c r="Y855" s="12">
        <f t="shared" si="41"/>
        <v>7.5076428709705947E-2</v>
      </c>
    </row>
    <row r="856" spans="2:25" x14ac:dyDescent="0.3"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 s="9">
        <f t="shared" si="39"/>
        <v>2.8734852703509284</v>
      </c>
      <c r="X856" s="12">
        <f t="shared" si="40"/>
        <v>0.94652004665521028</v>
      </c>
      <c r="Y856" s="12">
        <f t="shared" si="41"/>
        <v>0.89590019872018145</v>
      </c>
    </row>
    <row r="857" spans="2:25" x14ac:dyDescent="0.3"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 s="9">
        <f t="shared" si="39"/>
        <v>-2.0752047371630105</v>
      </c>
      <c r="X857" s="12">
        <f t="shared" si="40"/>
        <v>0.11153025090704483</v>
      </c>
      <c r="Y857" s="12">
        <f t="shared" si="41"/>
        <v>1.2438996867388374E-2</v>
      </c>
    </row>
    <row r="858" spans="2:25" x14ac:dyDescent="0.3"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 s="9">
        <f t="shared" si="39"/>
        <v>-0.34912227614663494</v>
      </c>
      <c r="X858" s="12">
        <f t="shared" si="40"/>
        <v>0.41359528300010162</v>
      </c>
      <c r="Y858" s="12">
        <f t="shared" si="41"/>
        <v>0.17106105811993416</v>
      </c>
    </row>
    <row r="859" spans="2:25" x14ac:dyDescent="0.3"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 s="9">
        <f t="shared" si="39"/>
        <v>0.93684590018957237</v>
      </c>
      <c r="X859" s="12">
        <f t="shared" si="40"/>
        <v>0.71846210389182064</v>
      </c>
      <c r="Y859" s="12">
        <f t="shared" si="41"/>
        <v>0.51618779472866128</v>
      </c>
    </row>
    <row r="860" spans="2:25" x14ac:dyDescent="0.3"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 s="9">
        <f t="shared" si="39"/>
        <v>3.7190186786248913E-2</v>
      </c>
      <c r="X860" s="12">
        <f t="shared" si="40"/>
        <v>0.50929647521728039</v>
      </c>
      <c r="Y860" s="12">
        <f t="shared" si="41"/>
        <v>0.25938289966874589</v>
      </c>
    </row>
    <row r="861" spans="2:25" x14ac:dyDescent="0.3"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s="9">
        <f t="shared" si="39"/>
        <v>-0.68601241931545909</v>
      </c>
      <c r="X861" s="12">
        <f t="shared" si="40"/>
        <v>0.33492071669854434</v>
      </c>
      <c r="Y861" s="12">
        <f t="shared" si="41"/>
        <v>0.1121718864738666</v>
      </c>
    </row>
    <row r="862" spans="2:25" x14ac:dyDescent="0.3"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s="9">
        <f t="shared" si="39"/>
        <v>-3.5025705062107959</v>
      </c>
      <c r="X862" s="12">
        <f t="shared" si="40"/>
        <v>2.9239180500905047E-2</v>
      </c>
      <c r="Y862" s="12">
        <f t="shared" si="41"/>
        <v>8.5492967636450589E-4</v>
      </c>
    </row>
    <row r="863" spans="2:25" x14ac:dyDescent="0.3"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 s="9">
        <f t="shared" si="39"/>
        <v>2.4452132917020095</v>
      </c>
      <c r="X863" s="12">
        <f t="shared" si="40"/>
        <v>0.92021070267213878</v>
      </c>
      <c r="Y863" s="12">
        <f t="shared" si="41"/>
        <v>0.84678773731235135</v>
      </c>
    </row>
    <row r="864" spans="2:25" x14ac:dyDescent="0.3"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s="9">
        <f t="shared" si="39"/>
        <v>-2.0752047371630105</v>
      </c>
      <c r="X864" s="12">
        <f t="shared" si="40"/>
        <v>0.11153025090704483</v>
      </c>
      <c r="Y864" s="12">
        <f t="shared" si="41"/>
        <v>1.2438996867388374E-2</v>
      </c>
    </row>
    <row r="865" spans="2:25" x14ac:dyDescent="0.3"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s="9">
        <f t="shared" si="39"/>
        <v>-4.8659913898263447</v>
      </c>
      <c r="X865" s="12">
        <f t="shared" si="40"/>
        <v>7.6452858436164509E-3</v>
      </c>
      <c r="Y865" s="12">
        <f t="shared" si="41"/>
        <v>5.8450395630602109E-5</v>
      </c>
    </row>
    <row r="866" spans="2:25" x14ac:dyDescent="0.3"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 s="9">
        <f t="shared" si="39"/>
        <v>1.3778979178522872</v>
      </c>
      <c r="X866" s="12">
        <f t="shared" si="40"/>
        <v>0.79865318445164157</v>
      </c>
      <c r="Y866" s="12">
        <f t="shared" si="41"/>
        <v>0.63784690903474783</v>
      </c>
    </row>
    <row r="867" spans="2:25" x14ac:dyDescent="0.3"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s="9">
        <f t="shared" si="39"/>
        <v>-3.5025705062107959</v>
      </c>
      <c r="X867" s="12">
        <f t="shared" si="40"/>
        <v>2.9239180500905047E-2</v>
      </c>
      <c r="Y867" s="12">
        <f t="shared" si="41"/>
        <v>8.5492967636450589E-4</v>
      </c>
    </row>
    <row r="868" spans="2:25" x14ac:dyDescent="0.3"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s="9">
        <f t="shared" si="39"/>
        <v>-2.1133781883632445</v>
      </c>
      <c r="X868" s="12">
        <f t="shared" si="40"/>
        <v>0.10780331590370802</v>
      </c>
      <c r="Y868" s="12">
        <f t="shared" si="41"/>
        <v>1.1621554919834668E-2</v>
      </c>
    </row>
    <row r="869" spans="2:25" x14ac:dyDescent="0.3"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 s="9">
        <f t="shared" si="39"/>
        <v>-0.97441797570276978</v>
      </c>
      <c r="X869" s="12">
        <f t="shared" si="40"/>
        <v>0.27400078231586483</v>
      </c>
      <c r="Y869" s="12">
        <f t="shared" si="41"/>
        <v>7.5076428709705947E-2</v>
      </c>
    </row>
    <row r="870" spans="2:25" x14ac:dyDescent="0.3"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 s="9">
        <f t="shared" si="39"/>
        <v>-0.97441797570276978</v>
      </c>
      <c r="X870" s="12">
        <f t="shared" si="40"/>
        <v>0.27400078231586483</v>
      </c>
      <c r="Y870" s="12">
        <f t="shared" si="41"/>
        <v>7.5076428709705947E-2</v>
      </c>
    </row>
    <row r="871" spans="2:25" x14ac:dyDescent="0.3"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s="9">
        <f t="shared" si="39"/>
        <v>-3.4540859194292826</v>
      </c>
      <c r="X871" s="12">
        <f t="shared" si="40"/>
        <v>3.0647241848809428E-2</v>
      </c>
      <c r="Y871" s="12">
        <f t="shared" si="41"/>
        <v>9.392534329394159E-4</v>
      </c>
    </row>
    <row r="872" spans="2:25" x14ac:dyDescent="0.3">
      <c r="B872">
        <v>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s="9">
        <f t="shared" si="39"/>
        <v>-3.722010984152416</v>
      </c>
      <c r="X872" s="12">
        <f t="shared" si="40"/>
        <v>2.3614167375889825E-2</v>
      </c>
      <c r="Y872" s="12">
        <f t="shared" si="41"/>
        <v>5.5762890085653933E-4</v>
      </c>
    </row>
    <row r="873" spans="2:25" x14ac:dyDescent="0.3"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s="9">
        <f t="shared" si="39"/>
        <v>-0.63752783253394574</v>
      </c>
      <c r="X873" s="12">
        <f t="shared" si="40"/>
        <v>0.34580558982224191</v>
      </c>
      <c r="Y873" s="12">
        <f t="shared" si="41"/>
        <v>0.11958150595230861</v>
      </c>
    </row>
    <row r="874" spans="2:25" x14ac:dyDescent="0.3"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 s="9">
        <f t="shared" si="39"/>
        <v>-0.34912227614663494</v>
      </c>
      <c r="X874" s="12">
        <f t="shared" si="40"/>
        <v>0.41359528300010162</v>
      </c>
      <c r="Y874" s="12">
        <f t="shared" si="41"/>
        <v>0.17106105811993416</v>
      </c>
    </row>
    <row r="875" spans="2:25" x14ac:dyDescent="0.3"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 s="9">
        <f t="shared" si="39"/>
        <v>-1.6088205573645165</v>
      </c>
      <c r="X875" s="12">
        <f t="shared" si="40"/>
        <v>0.16675242807202006</v>
      </c>
      <c r="Y875" s="12">
        <f t="shared" si="41"/>
        <v>2.7806372267914225E-2</v>
      </c>
    </row>
    <row r="876" spans="2:25" x14ac:dyDescent="0.3"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s="9">
        <f t="shared" si="39"/>
        <v>-1.6111120948585287</v>
      </c>
      <c r="X876" s="12">
        <f t="shared" si="40"/>
        <v>0.16643427107509368</v>
      </c>
      <c r="Y876" s="12">
        <f t="shared" si="41"/>
        <v>2.7700366588297762E-2</v>
      </c>
    </row>
    <row r="877" spans="2:25" x14ac:dyDescent="0.3"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s="9">
        <f t="shared" si="39"/>
        <v>-1.7764880451944203</v>
      </c>
      <c r="X877" s="12">
        <f t="shared" si="40"/>
        <v>0.14473733130444982</v>
      </c>
      <c r="Y877" s="12">
        <f t="shared" si="41"/>
        <v>2.094889507313407E-2</v>
      </c>
    </row>
    <row r="878" spans="2:25" x14ac:dyDescent="0.3"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 s="9">
        <f t="shared" si="39"/>
        <v>-5.6188738260599234</v>
      </c>
      <c r="X878" s="12">
        <f t="shared" si="40"/>
        <v>3.6156053457962549E-3</v>
      </c>
      <c r="Y878" s="12">
        <f t="shared" si="41"/>
        <v>1.3072602016550456E-5</v>
      </c>
    </row>
    <row r="879" spans="2:25" x14ac:dyDescent="0.3"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 s="9">
        <f t="shared" si="39"/>
        <v>-2.5293704814279985</v>
      </c>
      <c r="X879" s="12">
        <f t="shared" si="40"/>
        <v>7.3824678133743604E-2</v>
      </c>
      <c r="Y879" s="12">
        <f t="shared" si="41"/>
        <v>5.4500831015508412E-3</v>
      </c>
    </row>
    <row r="880" spans="2:25" x14ac:dyDescent="0.3"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s="9">
        <f t="shared" si="39"/>
        <v>-3.1656803630419721</v>
      </c>
      <c r="X880" s="12">
        <f t="shared" si="40"/>
        <v>4.0477854899937028E-2</v>
      </c>
      <c r="Y880" s="12">
        <f t="shared" si="41"/>
        <v>1.6384567373003561E-3</v>
      </c>
    </row>
    <row r="881" spans="2:25" x14ac:dyDescent="0.3"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 s="9">
        <f t="shared" si="39"/>
        <v>4.0977649751103211</v>
      </c>
      <c r="X881" s="12">
        <f t="shared" si="40"/>
        <v>0.98366161936715324</v>
      </c>
      <c r="Y881" s="12">
        <f t="shared" si="41"/>
        <v>0.96759018141601028</v>
      </c>
    </row>
    <row r="882" spans="2:25" x14ac:dyDescent="0.3"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s="9">
        <f t="shared" si="39"/>
        <v>-2.0648936015817312</v>
      </c>
      <c r="X882" s="12">
        <f t="shared" si="40"/>
        <v>0.11255609425489449</v>
      </c>
      <c r="Y882" s="12">
        <f t="shared" si="41"/>
        <v>1.2668874353916693E-2</v>
      </c>
    </row>
    <row r="883" spans="2:25" x14ac:dyDescent="0.3"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 s="9">
        <f t="shared" si="39"/>
        <v>-0.34912227614663494</v>
      </c>
      <c r="X883" s="12">
        <f t="shared" si="40"/>
        <v>0.41359528300010162</v>
      </c>
      <c r="Y883" s="12">
        <f t="shared" si="41"/>
        <v>0.17106105811993416</v>
      </c>
    </row>
    <row r="884" spans="2:25" x14ac:dyDescent="0.3"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s="9">
        <f t="shared" si="39"/>
        <v>-0.68601241931545909</v>
      </c>
      <c r="X884" s="12">
        <f t="shared" si="40"/>
        <v>0.33492071669854434</v>
      </c>
      <c r="Y884" s="12">
        <f t="shared" si="41"/>
        <v>0.1121718864738666</v>
      </c>
    </row>
    <row r="885" spans="2:25" x14ac:dyDescent="0.3">
      <c r="B885">
        <v>0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 s="9">
        <f t="shared" si="39"/>
        <v>-3.1017354776097363</v>
      </c>
      <c r="X885" s="12">
        <f t="shared" si="40"/>
        <v>4.303572492734032E-2</v>
      </c>
      <c r="Y885" s="12">
        <f t="shared" si="41"/>
        <v>1.852073620021701E-3</v>
      </c>
    </row>
    <row r="886" spans="2:25" x14ac:dyDescent="0.3"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s="9">
        <f t="shared" si="39"/>
        <v>-2.5293704814279985</v>
      </c>
      <c r="X886" s="12">
        <f t="shared" si="40"/>
        <v>7.3824678133743604E-2</v>
      </c>
      <c r="Y886" s="12">
        <f t="shared" si="41"/>
        <v>5.4500831015508412E-3</v>
      </c>
    </row>
    <row r="887" spans="2:25" x14ac:dyDescent="0.3"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 s="9">
        <f t="shared" si="39"/>
        <v>-3.3901410339970468</v>
      </c>
      <c r="X887" s="12">
        <f t="shared" si="40"/>
        <v>3.2605006530452577E-2</v>
      </c>
      <c r="Y887" s="12">
        <f t="shared" si="41"/>
        <v>1.0630864508508551E-3</v>
      </c>
    </row>
    <row r="888" spans="2:25" x14ac:dyDescent="0.3"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s="9">
        <f t="shared" si="39"/>
        <v>-0.63752783253394574</v>
      </c>
      <c r="X888" s="12">
        <f t="shared" si="40"/>
        <v>0.34580558982224191</v>
      </c>
      <c r="Y888" s="12">
        <f t="shared" si="41"/>
        <v>0.11958150595230861</v>
      </c>
    </row>
    <row r="889" spans="2:25" x14ac:dyDescent="0.3"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 s="9">
        <f t="shared" si="39"/>
        <v>-0.63752783253394574</v>
      </c>
      <c r="X889" s="12">
        <f t="shared" si="40"/>
        <v>0.34580558982224191</v>
      </c>
      <c r="Y889" s="12">
        <f t="shared" si="41"/>
        <v>0.11958150595230861</v>
      </c>
    </row>
    <row r="890" spans="2:25" x14ac:dyDescent="0.3"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0</v>
      </c>
      <c r="W890" s="9">
        <f t="shared" si="39"/>
        <v>-0.32462845476826879</v>
      </c>
      <c r="X890" s="12">
        <f t="shared" si="40"/>
        <v>0.41954817395654387</v>
      </c>
      <c r="Y890" s="12">
        <f t="shared" si="41"/>
        <v>0.17602067027027041</v>
      </c>
    </row>
    <row r="891" spans="2:25" x14ac:dyDescent="0.3"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 s="9">
        <f t="shared" si="39"/>
        <v>0.76109034640166917</v>
      </c>
      <c r="X891" s="12">
        <f t="shared" si="40"/>
        <v>0.68159041296990097</v>
      </c>
      <c r="Y891" s="12">
        <f t="shared" si="41"/>
        <v>0.46456549105248013</v>
      </c>
    </row>
    <row r="892" spans="2:25" x14ac:dyDescent="0.3"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s="9">
        <f t="shared" si="39"/>
        <v>-3.9567362504757839</v>
      </c>
      <c r="X892" s="12">
        <f t="shared" si="40"/>
        <v>1.8766515426590552E-2</v>
      </c>
      <c r="Y892" s="12">
        <f t="shared" si="41"/>
        <v>3.5218210125646115E-4</v>
      </c>
    </row>
    <row r="893" spans="2:25" x14ac:dyDescent="0.3"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 s="9">
        <f t="shared" si="39"/>
        <v>0.30648601991682795</v>
      </c>
      <c r="X893" s="12">
        <f t="shared" si="40"/>
        <v>0.57602730754085851</v>
      </c>
      <c r="Y893" s="12">
        <f t="shared" si="41"/>
        <v>0.33180745903277081</v>
      </c>
    </row>
    <row r="894" spans="2:25" x14ac:dyDescent="0.3"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s="9">
        <f t="shared" si="39"/>
        <v>-3.9567362504757839</v>
      </c>
      <c r="X894" s="12">
        <f t="shared" si="40"/>
        <v>1.8766515426590552E-2</v>
      </c>
      <c r="Y894" s="12">
        <f t="shared" si="41"/>
        <v>3.5218210125646115E-4</v>
      </c>
    </row>
    <row r="895" spans="2:25" x14ac:dyDescent="0.3">
      <c r="B895">
        <v>0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 s="9">
        <f t="shared" si="39"/>
        <v>-4.4909277954572868</v>
      </c>
      <c r="X895" s="12">
        <f t="shared" si="40"/>
        <v>1.1085961901811601E-2</v>
      </c>
      <c r="Y895" s="12">
        <f t="shared" si="41"/>
        <v>1.2289855128841829E-4</v>
      </c>
    </row>
    <row r="896" spans="2:25" x14ac:dyDescent="0.3"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s="9">
        <f t="shared" si="39"/>
        <v>-6.4209438955515736</v>
      </c>
      <c r="X896" s="12">
        <f t="shared" si="40"/>
        <v>1.6244764610841131E-3</v>
      </c>
      <c r="Y896" s="12">
        <f t="shared" si="41"/>
        <v>2.638923772616364E-6</v>
      </c>
    </row>
    <row r="897" spans="2:25" x14ac:dyDescent="0.3"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 s="9">
        <f t="shared" si="39"/>
        <v>-4.2554529424443741</v>
      </c>
      <c r="X897" s="12">
        <f t="shared" si="40"/>
        <v>1.3988217413958547E-2</v>
      </c>
      <c r="Y897" s="12">
        <f t="shared" si="41"/>
        <v>1.9567022642017314E-4</v>
      </c>
    </row>
    <row r="898" spans="2:25" x14ac:dyDescent="0.3"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 s="9">
        <f t="shared" si="39"/>
        <v>-2.0755889747047962</v>
      </c>
      <c r="X898" s="12">
        <f t="shared" si="40"/>
        <v>0.11149218200998957</v>
      </c>
      <c r="Y898" s="12">
        <f t="shared" si="41"/>
        <v>1.2430506649348643E-2</v>
      </c>
    </row>
    <row r="899" spans="2:25" x14ac:dyDescent="0.3"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 s="9">
        <f t="shared" si="39"/>
        <v>-1.8613442000456055</v>
      </c>
      <c r="X899" s="12">
        <f t="shared" si="40"/>
        <v>0.13454645141474678</v>
      </c>
      <c r="Y899" s="12">
        <f t="shared" si="41"/>
        <v>1.8102747588300813E-2</v>
      </c>
    </row>
    <row r="900" spans="2:25" x14ac:dyDescent="0.3"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s="9">
        <f t="shared" si="39"/>
        <v>-3.7344604341283167</v>
      </c>
      <c r="X900" s="12">
        <f t="shared" si="40"/>
        <v>2.3328822147773539E-2</v>
      </c>
      <c r="Y900" s="12">
        <f t="shared" si="41"/>
        <v>5.4423394280244915E-4</v>
      </c>
    </row>
    <row r="901" spans="2:25" x14ac:dyDescent="0.3"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s="9">
        <f t="shared" si="39"/>
        <v>-0.68601241931545909</v>
      </c>
      <c r="X901" s="12">
        <f t="shared" si="40"/>
        <v>0.33492071669854434</v>
      </c>
      <c r="Y901" s="12">
        <f t="shared" si="41"/>
        <v>0.1121718864738666</v>
      </c>
    </row>
    <row r="902" spans="2:25" x14ac:dyDescent="0.3"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s="9">
        <f t="shared" ref="W902:W965" si="42">SUMPRODUCT($B902:$U902,$B$2:$U$2)</f>
        <v>-0.34912227614663494</v>
      </c>
      <c r="X902" s="12">
        <f t="shared" ref="X902:X965" si="43">EXP(W902)/(1+EXP(W902))</f>
        <v>0.41359528300010162</v>
      </c>
      <c r="Y902" s="12">
        <f t="shared" ref="Y902:Y965" si="44">(V902-X902)^2</f>
        <v>0.17106105811993416</v>
      </c>
    </row>
    <row r="903" spans="2:25" x14ac:dyDescent="0.3"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s="9">
        <f t="shared" si="42"/>
        <v>-0.34912227614663494</v>
      </c>
      <c r="X903" s="12">
        <f t="shared" si="43"/>
        <v>0.41359528300010162</v>
      </c>
      <c r="Y903" s="12">
        <f t="shared" si="44"/>
        <v>0.17106105811993416</v>
      </c>
    </row>
    <row r="904" spans="2:25" x14ac:dyDescent="0.3"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0</v>
      </c>
      <c r="W904" s="9">
        <f t="shared" si="42"/>
        <v>-9.8326441398516318E-4</v>
      </c>
      <c r="X904" s="12">
        <f t="shared" si="43"/>
        <v>0.49975418391630844</v>
      </c>
      <c r="Y904" s="12">
        <f t="shared" si="44"/>
        <v>0.24975424434185545</v>
      </c>
    </row>
    <row r="905" spans="2:25" x14ac:dyDescent="0.3">
      <c r="B905">
        <v>0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s="9">
        <f t="shared" si="42"/>
        <v>-5.1166077325552077</v>
      </c>
      <c r="X905" s="12">
        <f t="shared" si="43"/>
        <v>5.9605879365171336E-3</v>
      </c>
      <c r="Y905" s="12">
        <f t="shared" si="44"/>
        <v>3.5528608548953582E-5</v>
      </c>
    </row>
    <row r="906" spans="2:25" x14ac:dyDescent="0.3">
      <c r="B906">
        <v>1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s="9">
        <f t="shared" si="42"/>
        <v>-3.7270311771658711</v>
      </c>
      <c r="X906" s="12">
        <f t="shared" si="43"/>
        <v>2.3498695501661893E-2</v>
      </c>
      <c r="Y906" s="12">
        <f t="shared" si="44"/>
        <v>5.5218869027982484E-4</v>
      </c>
    </row>
    <row r="907" spans="2:25" x14ac:dyDescent="0.3"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 s="9">
        <f t="shared" si="42"/>
        <v>-0.34912227614663494</v>
      </c>
      <c r="X907" s="12">
        <f t="shared" si="43"/>
        <v>0.41359528300010162</v>
      </c>
      <c r="Y907" s="12">
        <f t="shared" si="44"/>
        <v>0.17106105811993416</v>
      </c>
    </row>
    <row r="908" spans="2:25" x14ac:dyDescent="0.3"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 s="9">
        <f t="shared" si="42"/>
        <v>-0.34912227614663494</v>
      </c>
      <c r="X908" s="12">
        <f t="shared" si="43"/>
        <v>0.41359528300010162</v>
      </c>
      <c r="Y908" s="12">
        <f t="shared" si="44"/>
        <v>0.17106105811993416</v>
      </c>
    </row>
    <row r="909" spans="2:25" x14ac:dyDescent="0.3"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s="9">
        <f t="shared" si="42"/>
        <v>-3.7076099501675817</v>
      </c>
      <c r="X909" s="12">
        <f t="shared" si="43"/>
        <v>2.394849321732043E-2</v>
      </c>
      <c r="Y909" s="12">
        <f t="shared" si="44"/>
        <v>5.7353032738004261E-4</v>
      </c>
    </row>
    <row r="910" spans="2:25" x14ac:dyDescent="0.3">
      <c r="B910">
        <v>1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 s="9">
        <f t="shared" si="42"/>
        <v>-0.91105887464433022</v>
      </c>
      <c r="X910" s="12">
        <f t="shared" si="43"/>
        <v>0.28678320762277731</v>
      </c>
      <c r="Y910" s="12">
        <f t="shared" si="44"/>
        <v>8.2244608174408998E-2</v>
      </c>
    </row>
    <row r="911" spans="2:25" x14ac:dyDescent="0.3"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s="9">
        <f t="shared" si="42"/>
        <v>-2.5778550682095118</v>
      </c>
      <c r="X911" s="12">
        <f t="shared" si="43"/>
        <v>7.0577300619917405E-2</v>
      </c>
      <c r="Y911" s="12">
        <f t="shared" si="44"/>
        <v>4.9811553627941933E-3</v>
      </c>
    </row>
    <row r="912" spans="2:25" x14ac:dyDescent="0.3"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s="9">
        <f t="shared" si="42"/>
        <v>-0.34912227614663494</v>
      </c>
      <c r="X912" s="12">
        <f t="shared" si="43"/>
        <v>0.41359528300010162</v>
      </c>
      <c r="Y912" s="12">
        <f t="shared" si="44"/>
        <v>0.17106105811993416</v>
      </c>
    </row>
    <row r="913" spans="2:25" x14ac:dyDescent="0.3"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 s="9">
        <f t="shared" si="42"/>
        <v>-0.63752783253394574</v>
      </c>
      <c r="X913" s="12">
        <f t="shared" si="43"/>
        <v>0.34580558982224191</v>
      </c>
      <c r="Y913" s="12">
        <f t="shared" si="44"/>
        <v>0.11958150595230861</v>
      </c>
    </row>
    <row r="914" spans="2:25" x14ac:dyDescent="0.3"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s="9">
        <f t="shared" si="42"/>
        <v>-0.97441797570276978</v>
      </c>
      <c r="X914" s="12">
        <f t="shared" si="43"/>
        <v>0.27400078231586483</v>
      </c>
      <c r="Y914" s="12">
        <f t="shared" si="44"/>
        <v>7.5076428709705947E-2</v>
      </c>
    </row>
    <row r="915" spans="2:25" x14ac:dyDescent="0.3"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 s="9">
        <f t="shared" si="42"/>
        <v>-2.3636102935503214</v>
      </c>
      <c r="X915" s="12">
        <f t="shared" si="43"/>
        <v>8.5990016374650133E-2</v>
      </c>
      <c r="Y915" s="12">
        <f t="shared" si="44"/>
        <v>7.3942829161125984E-3</v>
      </c>
    </row>
    <row r="916" spans="2:25" x14ac:dyDescent="0.3"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s="9">
        <f t="shared" si="42"/>
        <v>-2.0723228585441769</v>
      </c>
      <c r="X916" s="12">
        <f t="shared" si="43"/>
        <v>0.11181613973453268</v>
      </c>
      <c r="Y916" s="12">
        <f t="shared" si="44"/>
        <v>1.2502849105132538E-2</v>
      </c>
    </row>
    <row r="917" spans="2:25" x14ac:dyDescent="0.3">
      <c r="B917">
        <v>0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 s="9">
        <f t="shared" si="42"/>
        <v>-3.1017354776097363</v>
      </c>
      <c r="X917" s="12">
        <f t="shared" si="43"/>
        <v>4.303572492734032E-2</v>
      </c>
      <c r="Y917" s="12">
        <f t="shared" si="44"/>
        <v>1.852073620021701E-3</v>
      </c>
    </row>
    <row r="918" spans="2:25" x14ac:dyDescent="0.3"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 s="9">
        <f t="shared" si="42"/>
        <v>-2.8662606245968227</v>
      </c>
      <c r="X918" s="12">
        <f t="shared" si="43"/>
        <v>5.38468457947942E-2</v>
      </c>
      <c r="Y918" s="12">
        <f t="shared" si="44"/>
        <v>2.8994828020483458E-3</v>
      </c>
    </row>
    <row r="919" spans="2:25" x14ac:dyDescent="0.3"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s="9">
        <f t="shared" si="42"/>
        <v>-1.8995176512458396</v>
      </c>
      <c r="X919" s="12">
        <f t="shared" si="43"/>
        <v>0.13016307646091677</v>
      </c>
      <c r="Y919" s="12">
        <f t="shared" si="44"/>
        <v>1.6942426473770464E-2</v>
      </c>
    </row>
    <row r="920" spans="2:25" x14ac:dyDescent="0.3"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 s="9">
        <f t="shared" si="42"/>
        <v>-0.80235028742907644</v>
      </c>
      <c r="X920" s="12">
        <f t="shared" si="43"/>
        <v>0.30952299420758767</v>
      </c>
      <c r="Y920" s="12">
        <f t="shared" si="44"/>
        <v>9.5804483943230351E-2</v>
      </c>
    </row>
    <row r="921" spans="2:25" x14ac:dyDescent="0.3"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 s="9">
        <f t="shared" si="42"/>
        <v>-0.97441797570276978</v>
      </c>
      <c r="X921" s="12">
        <f t="shared" si="43"/>
        <v>0.27400078231586483</v>
      </c>
      <c r="Y921" s="12">
        <f t="shared" si="44"/>
        <v>7.5076428709705947E-2</v>
      </c>
    </row>
    <row r="922" spans="2:25" x14ac:dyDescent="0.3"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 s="9">
        <f t="shared" si="42"/>
        <v>-2.8662606245968227</v>
      </c>
      <c r="X922" s="12">
        <f t="shared" si="43"/>
        <v>5.38468457947942E-2</v>
      </c>
      <c r="Y922" s="12">
        <f t="shared" si="44"/>
        <v>2.8994828020483458E-3</v>
      </c>
    </row>
    <row r="923" spans="2:25" x14ac:dyDescent="0.3"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 s="9">
        <f t="shared" si="42"/>
        <v>-3.7270311771658711</v>
      </c>
      <c r="X923" s="12">
        <f t="shared" si="43"/>
        <v>2.3498695501661893E-2</v>
      </c>
      <c r="Y923" s="12">
        <f t="shared" si="44"/>
        <v>5.5218869027982484E-4</v>
      </c>
    </row>
    <row r="924" spans="2:25" x14ac:dyDescent="0.3">
      <c r="B924">
        <v>1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 s="9">
        <f t="shared" si="42"/>
        <v>-4.8278179386261115</v>
      </c>
      <c r="X924" s="12">
        <f t="shared" si="43"/>
        <v>7.9404125697025794E-3</v>
      </c>
      <c r="Y924" s="12">
        <f t="shared" si="44"/>
        <v>6.305015177709072E-5</v>
      </c>
    </row>
    <row r="925" spans="2:25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s="9">
        <f t="shared" si="42"/>
        <v>-5.6902479684546048</v>
      </c>
      <c r="X925" s="12">
        <f t="shared" si="43"/>
        <v>3.3673774971323248E-3</v>
      </c>
      <c r="Y925" s="12">
        <f t="shared" si="44"/>
        <v>1.1339231208193161E-5</v>
      </c>
    </row>
    <row r="926" spans="2:25" x14ac:dyDescent="0.3"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s="9">
        <f t="shared" si="42"/>
        <v>-2.1133781883632445</v>
      </c>
      <c r="X926" s="12">
        <f t="shared" si="43"/>
        <v>0.10780331590370802</v>
      </c>
      <c r="Y926" s="12">
        <f t="shared" si="44"/>
        <v>1.1621554919834668E-2</v>
      </c>
    </row>
    <row r="927" spans="2:25" x14ac:dyDescent="0.3"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s="9">
        <f t="shared" si="42"/>
        <v>-0.97441797570276978</v>
      </c>
      <c r="X927" s="12">
        <f t="shared" si="43"/>
        <v>0.27400078231586483</v>
      </c>
      <c r="Y927" s="12">
        <f t="shared" si="44"/>
        <v>7.5076428709705947E-2</v>
      </c>
    </row>
    <row r="928" spans="2:25" x14ac:dyDescent="0.3"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s="9">
        <f t="shared" si="42"/>
        <v>-1.7764880451944203</v>
      </c>
      <c r="X928" s="12">
        <f t="shared" si="43"/>
        <v>0.14473733130444982</v>
      </c>
      <c r="Y928" s="12">
        <f t="shared" si="44"/>
        <v>2.094889507313407E-2</v>
      </c>
    </row>
    <row r="929" spans="2:25" x14ac:dyDescent="0.3"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 s="9">
        <f t="shared" si="42"/>
        <v>5.1381559881721319</v>
      </c>
      <c r="X929" s="12">
        <f t="shared" si="43"/>
        <v>0.99416573705209643</v>
      </c>
      <c r="Y929" s="12">
        <f t="shared" si="44"/>
        <v>0.98836551272833817</v>
      </c>
    </row>
    <row r="930" spans="2:25" x14ac:dyDescent="0.3"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s="9">
        <f t="shared" si="42"/>
        <v>1.2252514565768833</v>
      </c>
      <c r="X930" s="12">
        <f t="shared" si="43"/>
        <v>0.77298638763152416</v>
      </c>
      <c r="Y930" s="12">
        <f t="shared" si="44"/>
        <v>0.59750795546363289</v>
      </c>
    </row>
    <row r="931" spans="2:25" x14ac:dyDescent="0.3"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 s="9">
        <f t="shared" si="42"/>
        <v>-4.2554529424443741</v>
      </c>
      <c r="X931" s="12">
        <f t="shared" si="43"/>
        <v>1.3988217413958547E-2</v>
      </c>
      <c r="Y931" s="12">
        <f t="shared" si="44"/>
        <v>1.9567022642017314E-4</v>
      </c>
    </row>
    <row r="932" spans="2:25" x14ac:dyDescent="0.3"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 s="9">
        <f t="shared" si="42"/>
        <v>0.93315803467536274</v>
      </c>
      <c r="X932" s="12">
        <f t="shared" si="43"/>
        <v>0.7177155428152262</v>
      </c>
      <c r="Y932" s="12">
        <f t="shared" si="44"/>
        <v>0.51511560039855475</v>
      </c>
    </row>
    <row r="933" spans="2:25" x14ac:dyDescent="0.3"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 s="9">
        <f t="shared" si="42"/>
        <v>-0.34912227614663494</v>
      </c>
      <c r="X933" s="12">
        <f t="shared" si="43"/>
        <v>0.41359528300010162</v>
      </c>
      <c r="Y933" s="12">
        <f t="shared" si="44"/>
        <v>0.17106105811993416</v>
      </c>
    </row>
    <row r="934" spans="2:25" x14ac:dyDescent="0.3"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s="9">
        <f t="shared" si="42"/>
        <v>-3.7344604341283167</v>
      </c>
      <c r="X934" s="12">
        <f t="shared" si="43"/>
        <v>2.3328822147773539E-2</v>
      </c>
      <c r="Y934" s="12">
        <f t="shared" si="44"/>
        <v>5.4423394280244915E-4</v>
      </c>
    </row>
    <row r="935" spans="2:25" x14ac:dyDescent="0.3"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 s="9">
        <f t="shared" si="42"/>
        <v>-0.34912227614663494</v>
      </c>
      <c r="X935" s="12">
        <f t="shared" si="43"/>
        <v>0.41359528300010162</v>
      </c>
      <c r="Y935" s="12">
        <f t="shared" si="44"/>
        <v>0.17106105811993416</v>
      </c>
    </row>
    <row r="936" spans="2:25" x14ac:dyDescent="0.3"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s="9">
        <f t="shared" si="42"/>
        <v>-4.6521308527089404</v>
      </c>
      <c r="X936" s="12">
        <f t="shared" si="43"/>
        <v>9.4510742024304737E-3</v>
      </c>
      <c r="Y936" s="12">
        <f t="shared" si="44"/>
        <v>8.9322803579846812E-5</v>
      </c>
    </row>
    <row r="937" spans="2:25" x14ac:dyDescent="0.3"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s="9">
        <f t="shared" si="42"/>
        <v>1.8826096566378385</v>
      </c>
      <c r="X937" s="12">
        <f t="shared" si="43"/>
        <v>0.86791058953796818</v>
      </c>
      <c r="Y937" s="12">
        <f t="shared" si="44"/>
        <v>0.75326879143214354</v>
      </c>
    </row>
    <row r="938" spans="2:25" x14ac:dyDescent="0.3"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s="9">
        <f t="shared" si="42"/>
        <v>-2.0454723745834418</v>
      </c>
      <c r="X938" s="12">
        <f t="shared" si="43"/>
        <v>0.11451067268216898</v>
      </c>
      <c r="Y938" s="12">
        <f t="shared" si="44"/>
        <v>1.3112694158122842E-2</v>
      </c>
    </row>
    <row r="939" spans="2:25" x14ac:dyDescent="0.3"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 s="9">
        <f t="shared" si="42"/>
        <v>-0.34912227614663494</v>
      </c>
      <c r="X939" s="12">
        <f t="shared" si="43"/>
        <v>0.41359528300010162</v>
      </c>
      <c r="Y939" s="12">
        <f t="shared" si="44"/>
        <v>0.17106105811993416</v>
      </c>
    </row>
    <row r="940" spans="2:25" x14ac:dyDescent="0.3"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s="9">
        <f t="shared" si="42"/>
        <v>-3.3975702909594925</v>
      </c>
      <c r="X940" s="12">
        <f t="shared" si="43"/>
        <v>3.2371485453175891E-2</v>
      </c>
      <c r="Y940" s="12">
        <f t="shared" si="44"/>
        <v>1.0479130704451783E-3</v>
      </c>
    </row>
    <row r="941" spans="2:25" x14ac:dyDescent="0.3"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 s="9">
        <f t="shared" si="42"/>
        <v>-2.0752047371630105</v>
      </c>
      <c r="X941" s="12">
        <f t="shared" si="43"/>
        <v>0.11153025090704483</v>
      </c>
      <c r="Y941" s="12">
        <f t="shared" si="44"/>
        <v>1.2438996867388374E-2</v>
      </c>
    </row>
    <row r="942" spans="2:25" x14ac:dyDescent="0.3"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s="9">
        <f t="shared" si="42"/>
        <v>-0.96242600566692604</v>
      </c>
      <c r="X942" s="12">
        <f t="shared" si="43"/>
        <v>0.27639273114072538</v>
      </c>
      <c r="Y942" s="12">
        <f t="shared" si="44"/>
        <v>7.6392941827429298E-2</v>
      </c>
    </row>
    <row r="943" spans="2:25" x14ac:dyDescent="0.3"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 s="9">
        <f t="shared" si="42"/>
        <v>-3.9670473860570632</v>
      </c>
      <c r="X943" s="12">
        <f t="shared" si="43"/>
        <v>1.8577581913104581E-2</v>
      </c>
      <c r="Y943" s="12">
        <f t="shared" si="44"/>
        <v>3.4512654973811046E-4</v>
      </c>
    </row>
    <row r="944" spans="2:25" x14ac:dyDescent="0.3"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 s="9">
        <f t="shared" si="42"/>
        <v>-0.68601241931545909</v>
      </c>
      <c r="X944" s="12">
        <f t="shared" si="43"/>
        <v>0.33492071669854434</v>
      </c>
      <c r="Y944" s="12">
        <f t="shared" si="44"/>
        <v>0.1121718864738666</v>
      </c>
    </row>
    <row r="945" spans="2:25" x14ac:dyDescent="0.3">
      <c r="B945">
        <v>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 s="9">
        <f t="shared" si="42"/>
        <v>-3.7270311771658711</v>
      </c>
      <c r="X945" s="12">
        <f t="shared" si="43"/>
        <v>2.3498695501661893E-2</v>
      </c>
      <c r="Y945" s="12">
        <f t="shared" si="44"/>
        <v>5.5218869027982484E-4</v>
      </c>
    </row>
    <row r="946" spans="2:25" x14ac:dyDescent="0.3"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s="9">
        <f t="shared" si="42"/>
        <v>-0.68601241931545909</v>
      </c>
      <c r="X946" s="12">
        <f t="shared" si="43"/>
        <v>0.33492071669854434</v>
      </c>
      <c r="Y946" s="12">
        <f t="shared" si="44"/>
        <v>0.1121718864738666</v>
      </c>
    </row>
    <row r="947" spans="2:25" x14ac:dyDescent="0.3"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s="9">
        <f t="shared" si="42"/>
        <v>-2.1133781883632445</v>
      </c>
      <c r="X947" s="12">
        <f t="shared" si="43"/>
        <v>0.10780331590370802</v>
      </c>
      <c r="Y947" s="12">
        <f t="shared" si="44"/>
        <v>1.1621554919834668E-2</v>
      </c>
    </row>
    <row r="948" spans="2:25" x14ac:dyDescent="0.3"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 s="9">
        <f t="shared" si="42"/>
        <v>-0.34912227614663494</v>
      </c>
      <c r="X948" s="12">
        <f t="shared" si="43"/>
        <v>0.41359528300010162</v>
      </c>
      <c r="Y948" s="12">
        <f t="shared" si="44"/>
        <v>0.17106105811993416</v>
      </c>
    </row>
    <row r="949" spans="2:25" x14ac:dyDescent="0.3">
      <c r="B949">
        <v>0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s="9">
        <f t="shared" si="42"/>
        <v>-4.4909277954572868</v>
      </c>
      <c r="X949" s="12">
        <f t="shared" si="43"/>
        <v>1.1085961901811601E-2</v>
      </c>
      <c r="Y949" s="12">
        <f t="shared" si="44"/>
        <v>1.2289855128841829E-4</v>
      </c>
    </row>
    <row r="950" spans="2:25" x14ac:dyDescent="0.3"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 s="9">
        <f t="shared" si="42"/>
        <v>-0.96006092942108978</v>
      </c>
      <c r="X950" s="12">
        <f t="shared" si="43"/>
        <v>0.27686599595626332</v>
      </c>
      <c r="Y950" s="12">
        <f t="shared" si="44"/>
        <v>7.6654779716853624E-2</v>
      </c>
    </row>
    <row r="951" spans="2:25" x14ac:dyDescent="0.3"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s="9">
        <f t="shared" si="42"/>
        <v>-0.14182592658279375</v>
      </c>
      <c r="X951" s="12">
        <f t="shared" si="43"/>
        <v>0.46460283177674566</v>
      </c>
      <c r="Y951" s="12">
        <f t="shared" si="44"/>
        <v>0.21585579129497104</v>
      </c>
    </row>
    <row r="952" spans="2:25" x14ac:dyDescent="0.3"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s="9">
        <f t="shared" si="42"/>
        <v>-0.43042951581251049</v>
      </c>
      <c r="X952" s="12">
        <f t="shared" si="43"/>
        <v>0.39402377182363907</v>
      </c>
      <c r="Y952" s="12">
        <f t="shared" si="44"/>
        <v>0.15525473276212717</v>
      </c>
    </row>
    <row r="953" spans="2:25" x14ac:dyDescent="0.3"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 s="9">
        <f t="shared" si="42"/>
        <v>-2.2409649250406876</v>
      </c>
      <c r="X953" s="12">
        <f t="shared" si="43"/>
        <v>9.6131666337838789E-2</v>
      </c>
      <c r="Y953" s="12">
        <f t="shared" si="44"/>
        <v>9.2412972728895676E-3</v>
      </c>
    </row>
    <row r="954" spans="2:25" x14ac:dyDescent="0.3"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 s="9">
        <f t="shared" si="42"/>
        <v>-0.97441797570276978</v>
      </c>
      <c r="X954" s="12">
        <f t="shared" si="43"/>
        <v>0.27400078231586483</v>
      </c>
      <c r="Y954" s="12">
        <f t="shared" si="44"/>
        <v>7.5076428709705947E-2</v>
      </c>
    </row>
    <row r="955" spans="2:25" x14ac:dyDescent="0.3"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s="9">
        <f t="shared" si="42"/>
        <v>-6.2066991208923827</v>
      </c>
      <c r="X955" s="12">
        <f t="shared" si="43"/>
        <v>2.0118250729385988E-3</v>
      </c>
      <c r="Y955" s="12">
        <f t="shared" si="44"/>
        <v>4.0474401241043984E-6</v>
      </c>
    </row>
    <row r="956" spans="2:25" x14ac:dyDescent="0.3"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s="9">
        <f t="shared" si="42"/>
        <v>-4.6521308527089404</v>
      </c>
      <c r="X956" s="12">
        <f t="shared" si="43"/>
        <v>9.4510742024304737E-3</v>
      </c>
      <c r="Y956" s="12">
        <f t="shared" si="44"/>
        <v>8.9322803579846812E-5</v>
      </c>
    </row>
    <row r="957" spans="2:25" x14ac:dyDescent="0.3"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 s="9">
        <f t="shared" si="42"/>
        <v>-0.68601241931545909</v>
      </c>
      <c r="X957" s="12">
        <f t="shared" si="43"/>
        <v>0.33492071669854434</v>
      </c>
      <c r="Y957" s="12">
        <f t="shared" si="44"/>
        <v>0.1121718864738666</v>
      </c>
    </row>
    <row r="958" spans="2:25" x14ac:dyDescent="0.3"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 s="9">
        <f t="shared" si="42"/>
        <v>-2.0752047371630105</v>
      </c>
      <c r="X958" s="12">
        <f t="shared" si="43"/>
        <v>0.11153025090704483</v>
      </c>
      <c r="Y958" s="12">
        <f t="shared" si="44"/>
        <v>1.2438996867388374E-2</v>
      </c>
    </row>
    <row r="959" spans="2:25" x14ac:dyDescent="0.3"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 s="9">
        <f t="shared" si="42"/>
        <v>-5.116223495013422</v>
      </c>
      <c r="X959" s="12">
        <f t="shared" si="43"/>
        <v>5.9628649989715574E-3</v>
      </c>
      <c r="Y959" s="12">
        <f t="shared" si="44"/>
        <v>3.555575899596007E-5</v>
      </c>
    </row>
    <row r="960" spans="2:25" x14ac:dyDescent="0.3">
      <c r="B960">
        <v>0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 s="9">
        <f t="shared" si="42"/>
        <v>-5.2819836828910987</v>
      </c>
      <c r="X960" s="12">
        <f t="shared" si="43"/>
        <v>5.0566394813567096E-3</v>
      </c>
      <c r="Y960" s="12">
        <f t="shared" si="44"/>
        <v>2.5569602844415455E-5</v>
      </c>
    </row>
    <row r="961" spans="2:25" x14ac:dyDescent="0.3"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s="9">
        <f t="shared" si="42"/>
        <v>-4.2936263936446082</v>
      </c>
      <c r="X961" s="12">
        <f t="shared" si="43"/>
        <v>1.3471360171365422E-2</v>
      </c>
      <c r="Y961" s="12">
        <f t="shared" si="44"/>
        <v>1.8147754486665062E-4</v>
      </c>
    </row>
    <row r="962" spans="2:25" x14ac:dyDescent="0.3"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 s="9">
        <f t="shared" si="42"/>
        <v>-3.6301572428882394</v>
      </c>
      <c r="X962" s="12">
        <f t="shared" si="43"/>
        <v>2.5827281961890412E-2</v>
      </c>
      <c r="Y962" s="12">
        <f t="shared" si="44"/>
        <v>6.6704849353898979E-4</v>
      </c>
    </row>
    <row r="963" spans="2:25" x14ac:dyDescent="0.3"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 s="9">
        <f t="shared" si="42"/>
        <v>-0.47215188219805421</v>
      </c>
      <c r="X963" s="12">
        <f t="shared" si="43"/>
        <v>0.38410704857761513</v>
      </c>
      <c r="Y963" s="12">
        <f t="shared" si="44"/>
        <v>0.1475382247670064</v>
      </c>
    </row>
    <row r="964" spans="2:25" x14ac:dyDescent="0.3"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 s="9">
        <f t="shared" si="42"/>
        <v>-0.47215188219805421</v>
      </c>
      <c r="X964" s="12">
        <f t="shared" si="43"/>
        <v>0.38410704857761513</v>
      </c>
      <c r="Y964" s="12">
        <f t="shared" si="44"/>
        <v>0.1475382247670064</v>
      </c>
    </row>
    <row r="965" spans="2:25" x14ac:dyDescent="0.3"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s="9">
        <f t="shared" si="42"/>
        <v>-2.4017837447505554</v>
      </c>
      <c r="X965" s="12">
        <f t="shared" si="43"/>
        <v>8.3036778132836497E-2</v>
      </c>
      <c r="Y965" s="12">
        <f t="shared" si="44"/>
        <v>6.8951065226819132E-3</v>
      </c>
    </row>
    <row r="966" spans="2:25" x14ac:dyDescent="0.3"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s="9">
        <f t="shared" ref="W966:W1004" si="45">SUMPRODUCT($B966:$U966,$B$2:$U$2)</f>
        <v>-0.64495708949639141</v>
      </c>
      <c r="X966" s="12">
        <f t="shared" ref="X966:X1004" si="46">EXP(W966)/(1+EXP(W966))</f>
        <v>0.34412684378079611</v>
      </c>
      <c r="Y966" s="12">
        <f t="shared" ref="Y966:Y1004" si="47">(V966-X966)^2</f>
        <v>0.11842328461053245</v>
      </c>
    </row>
    <row r="967" spans="2:25" x14ac:dyDescent="0.3">
      <c r="B967">
        <v>0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s="9">
        <f t="shared" si="45"/>
        <v>-3.3901410339970468</v>
      </c>
      <c r="X967" s="12">
        <f t="shared" si="46"/>
        <v>3.2605006530452577E-2</v>
      </c>
      <c r="Y967" s="12">
        <f t="shared" si="47"/>
        <v>1.0630864508508551E-3</v>
      </c>
    </row>
    <row r="968" spans="2:25" x14ac:dyDescent="0.3"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 s="9">
        <f t="shared" si="45"/>
        <v>-0.64495708949639141</v>
      </c>
      <c r="X968" s="12">
        <f t="shared" si="46"/>
        <v>0.34412684378079611</v>
      </c>
      <c r="Y968" s="12">
        <f t="shared" si="47"/>
        <v>0.11842328461053245</v>
      </c>
    </row>
    <row r="969" spans="2:25" x14ac:dyDescent="0.3"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 s="9">
        <f t="shared" si="45"/>
        <v>-1.7383145939941862</v>
      </c>
      <c r="X969" s="12">
        <f t="shared" si="46"/>
        <v>0.14952713896683106</v>
      </c>
      <c r="Y969" s="12">
        <f t="shared" si="47"/>
        <v>2.235836528760601E-2</v>
      </c>
    </row>
    <row r="970" spans="2:25" x14ac:dyDescent="0.3"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 s="9">
        <f t="shared" si="45"/>
        <v>-0.97441797570276978</v>
      </c>
      <c r="X970" s="12">
        <f t="shared" si="46"/>
        <v>0.27400078231586483</v>
      </c>
      <c r="Y970" s="12">
        <f t="shared" si="47"/>
        <v>7.5076428709705947E-2</v>
      </c>
    </row>
    <row r="971" spans="2:25" x14ac:dyDescent="0.3"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 s="9">
        <f t="shared" si="45"/>
        <v>-0.47215188219805421</v>
      </c>
      <c r="X971" s="12">
        <f t="shared" si="46"/>
        <v>0.38410704857761513</v>
      </c>
      <c r="Y971" s="12">
        <f t="shared" si="47"/>
        <v>0.1475382247670064</v>
      </c>
    </row>
    <row r="972" spans="2:25" x14ac:dyDescent="0.3"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s="9">
        <f t="shared" si="45"/>
        <v>-5.9182935645050723</v>
      </c>
      <c r="X972" s="12">
        <f t="shared" si="46"/>
        <v>2.682570668029181E-3</v>
      </c>
      <c r="Y972" s="12">
        <f t="shared" si="47"/>
        <v>7.1961853889705267E-6</v>
      </c>
    </row>
    <row r="973" spans="2:25" x14ac:dyDescent="0.3"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 s="9">
        <f t="shared" si="45"/>
        <v>-2.5778550682095118</v>
      </c>
      <c r="X973" s="12">
        <f t="shared" si="46"/>
        <v>7.0577300619917405E-2</v>
      </c>
      <c r="Y973" s="12">
        <f t="shared" si="47"/>
        <v>4.9811553627941933E-3</v>
      </c>
    </row>
    <row r="974" spans="2:25" x14ac:dyDescent="0.3"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s="9">
        <f t="shared" si="45"/>
        <v>-4.2936263936446082</v>
      </c>
      <c r="X974" s="12">
        <f t="shared" si="46"/>
        <v>1.3471360171365422E-2</v>
      </c>
      <c r="Y974" s="12">
        <f t="shared" si="47"/>
        <v>1.8147754486665062E-4</v>
      </c>
    </row>
    <row r="975" spans="2:25" x14ac:dyDescent="0.3"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 s="9">
        <f t="shared" si="45"/>
        <v>-1.2558957427708461</v>
      </c>
      <c r="X975" s="12">
        <f t="shared" si="46"/>
        <v>0.22168122628877204</v>
      </c>
      <c r="Y975" s="12">
        <f t="shared" si="47"/>
        <v>4.9142566088893759E-2</v>
      </c>
    </row>
    <row r="976" spans="2:25" x14ac:dyDescent="0.3"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s="9">
        <f t="shared" si="45"/>
        <v>-0.68601241931545909</v>
      </c>
      <c r="X976" s="12">
        <f t="shared" si="46"/>
        <v>0.33492071669854434</v>
      </c>
      <c r="Y976" s="12">
        <f t="shared" si="47"/>
        <v>0.1121718864738666</v>
      </c>
    </row>
    <row r="977" spans="2:25" x14ac:dyDescent="0.3"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 s="9">
        <f t="shared" si="45"/>
        <v>1.1512219010610301</v>
      </c>
      <c r="X977" s="12">
        <f t="shared" si="46"/>
        <v>0.75973403139152729</v>
      </c>
      <c r="Y977" s="12">
        <f t="shared" si="47"/>
        <v>0.57719579845442215</v>
      </c>
    </row>
    <row r="978" spans="2:25" x14ac:dyDescent="0.3"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 s="9">
        <f t="shared" si="45"/>
        <v>-0.63752783253394574</v>
      </c>
      <c r="X978" s="12">
        <f t="shared" si="46"/>
        <v>0.34580558982224191</v>
      </c>
      <c r="Y978" s="12">
        <f t="shared" si="47"/>
        <v>0.11958150595230861</v>
      </c>
    </row>
    <row r="979" spans="2:25" x14ac:dyDescent="0.3"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 s="9">
        <f t="shared" si="45"/>
        <v>-4.4909277954572868</v>
      </c>
      <c r="X979" s="12">
        <f t="shared" si="46"/>
        <v>1.1085961901811601E-2</v>
      </c>
      <c r="Y979" s="12">
        <f t="shared" si="47"/>
        <v>1.2289855128841829E-4</v>
      </c>
    </row>
    <row r="980" spans="2:25" x14ac:dyDescent="0.3"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 s="9">
        <f t="shared" si="45"/>
        <v>-0.97441797570276978</v>
      </c>
      <c r="X980" s="12">
        <f t="shared" si="46"/>
        <v>0.27400078231586483</v>
      </c>
      <c r="Y980" s="12">
        <f t="shared" si="47"/>
        <v>7.5076428709705947E-2</v>
      </c>
    </row>
    <row r="981" spans="2:25" x14ac:dyDescent="0.3"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s="9">
        <f t="shared" si="45"/>
        <v>-2.0648936015817312</v>
      </c>
      <c r="X981" s="12">
        <f t="shared" si="46"/>
        <v>0.11255609425489449</v>
      </c>
      <c r="Y981" s="12">
        <f t="shared" si="47"/>
        <v>1.2668874353916693E-2</v>
      </c>
    </row>
    <row r="982" spans="2:25" x14ac:dyDescent="0.3"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s="9">
        <f t="shared" si="45"/>
        <v>-1.6111120948585287</v>
      </c>
      <c r="X982" s="12">
        <f t="shared" si="46"/>
        <v>0.16643427107509368</v>
      </c>
      <c r="Y982" s="12">
        <f t="shared" si="47"/>
        <v>2.7700366588297762E-2</v>
      </c>
    </row>
    <row r="983" spans="2:25" x14ac:dyDescent="0.3"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s="9">
        <f t="shared" si="45"/>
        <v>-0.47215188219805421</v>
      </c>
      <c r="X983" s="12">
        <f t="shared" si="46"/>
        <v>0.38410704857761513</v>
      </c>
      <c r="Y983" s="12">
        <f t="shared" si="47"/>
        <v>0.1475382247670064</v>
      </c>
    </row>
    <row r="984" spans="2:25" x14ac:dyDescent="0.3"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 s="9">
        <f t="shared" si="45"/>
        <v>2.1934763084629094</v>
      </c>
      <c r="X984" s="12">
        <f t="shared" si="46"/>
        <v>0.89966214965538271</v>
      </c>
      <c r="Y984" s="12">
        <f t="shared" si="47"/>
        <v>0.80939198352254427</v>
      </c>
    </row>
    <row r="985" spans="2:25" x14ac:dyDescent="0.3"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 s="9">
        <f t="shared" si="45"/>
        <v>0.64337616308565204</v>
      </c>
      <c r="X985" s="12">
        <f t="shared" si="46"/>
        <v>0.65551624762501015</v>
      </c>
      <c r="Y985" s="12">
        <f t="shared" si="47"/>
        <v>0.42970155090037365</v>
      </c>
    </row>
    <row r="986" spans="2:25" x14ac:dyDescent="0.3"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s="9">
        <f t="shared" si="45"/>
        <v>-6.5510185210236536</v>
      </c>
      <c r="X986" s="12">
        <f t="shared" si="46"/>
        <v>1.426621580231579E-3</v>
      </c>
      <c r="Y986" s="12">
        <f t="shared" si="47"/>
        <v>2.0352491331824478E-6</v>
      </c>
    </row>
    <row r="987" spans="2:25" x14ac:dyDescent="0.3"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 s="9">
        <f t="shared" si="45"/>
        <v>-0.64495708949639141</v>
      </c>
      <c r="X987" s="12">
        <f t="shared" si="46"/>
        <v>0.34412684378079611</v>
      </c>
      <c r="Y987" s="12">
        <f t="shared" si="47"/>
        <v>0.11842328461053245</v>
      </c>
    </row>
    <row r="988" spans="2:25" x14ac:dyDescent="0.3"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 s="9">
        <f t="shared" si="45"/>
        <v>0.93178171947296295</v>
      </c>
      <c r="X988" s="12">
        <f t="shared" si="46"/>
        <v>0.71743661789998703</v>
      </c>
      <c r="Y988" s="12">
        <f t="shared" si="47"/>
        <v>0.51471530070377203</v>
      </c>
    </row>
    <row r="989" spans="2:25" x14ac:dyDescent="0.3"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 s="9">
        <f t="shared" si="45"/>
        <v>-0.68601241931545909</v>
      </c>
      <c r="X989" s="12">
        <f t="shared" si="46"/>
        <v>0.33492071669854434</v>
      </c>
      <c r="Y989" s="12">
        <f t="shared" si="47"/>
        <v>0.1121718864738666</v>
      </c>
    </row>
    <row r="990" spans="2:25" x14ac:dyDescent="0.3"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 s="9">
        <f t="shared" si="45"/>
        <v>-0.34912227614663494</v>
      </c>
      <c r="X990" s="12">
        <f t="shared" si="46"/>
        <v>0.41359528300010162</v>
      </c>
      <c r="Y990" s="12">
        <f t="shared" si="47"/>
        <v>0.17106105811993416</v>
      </c>
    </row>
    <row r="991" spans="2:25" x14ac:dyDescent="0.3"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 s="9">
        <f t="shared" si="45"/>
        <v>-0.68601241931545909</v>
      </c>
      <c r="X991" s="12">
        <f t="shared" si="46"/>
        <v>0.33492071669854434</v>
      </c>
      <c r="Y991" s="12">
        <f t="shared" si="47"/>
        <v>0.1121718864738666</v>
      </c>
    </row>
    <row r="992" spans="2:25" x14ac:dyDescent="0.3"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 s="9">
        <f t="shared" si="45"/>
        <v>0.64337616308565204</v>
      </c>
      <c r="X992" s="12">
        <f t="shared" si="46"/>
        <v>0.65551624762501015</v>
      </c>
      <c r="Y992" s="12">
        <f t="shared" si="47"/>
        <v>0.42970155090037365</v>
      </c>
    </row>
    <row r="993" spans="2:25" x14ac:dyDescent="0.3"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s="9">
        <f t="shared" si="45"/>
        <v>-2.4017837447505554</v>
      </c>
      <c r="X993" s="12">
        <f t="shared" si="46"/>
        <v>8.3036778132836497E-2</v>
      </c>
      <c r="Y993" s="12">
        <f t="shared" si="47"/>
        <v>6.8951065226819132E-3</v>
      </c>
    </row>
    <row r="994" spans="2:25" x14ac:dyDescent="0.3"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s="9">
        <f t="shared" si="45"/>
        <v>-2.8662606245968227</v>
      </c>
      <c r="X994" s="12">
        <f t="shared" si="46"/>
        <v>5.38468457947942E-2</v>
      </c>
      <c r="Y994" s="12">
        <f t="shared" si="47"/>
        <v>2.8994828020483458E-3</v>
      </c>
    </row>
    <row r="995" spans="2:25" x14ac:dyDescent="0.3"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 s="9">
        <f t="shared" si="45"/>
        <v>-0.5741687314755064</v>
      </c>
      <c r="X995" s="12">
        <f t="shared" si="46"/>
        <v>0.36027546932298177</v>
      </c>
      <c r="Y995" s="12">
        <f t="shared" si="47"/>
        <v>0.12979841379589477</v>
      </c>
    </row>
    <row r="996" spans="2:25" x14ac:dyDescent="0.3"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s="9">
        <f t="shared" si="45"/>
        <v>-5.4130283302787614</v>
      </c>
      <c r="X996" s="12">
        <f t="shared" si="46"/>
        <v>4.4383324766937415E-3</v>
      </c>
      <c r="Y996" s="12">
        <f t="shared" si="47"/>
        <v>1.96987951736744E-5</v>
      </c>
    </row>
    <row r="997" spans="2:25" x14ac:dyDescent="0.3"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 s="9">
        <f t="shared" si="45"/>
        <v>1.439111993694288</v>
      </c>
      <c r="X997" s="12">
        <f t="shared" si="46"/>
        <v>0.8083171009082053</v>
      </c>
      <c r="Y997" s="12">
        <f t="shared" si="47"/>
        <v>0.65337653562064579</v>
      </c>
    </row>
    <row r="998" spans="2:25" x14ac:dyDescent="0.3"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 s="9">
        <f t="shared" si="45"/>
        <v>-0.97441797570276978</v>
      </c>
      <c r="X998" s="12">
        <f t="shared" si="46"/>
        <v>0.27400078231586483</v>
      </c>
      <c r="Y998" s="12">
        <f t="shared" si="47"/>
        <v>7.5076428709705947E-2</v>
      </c>
    </row>
    <row r="999" spans="2:25" x14ac:dyDescent="0.3"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 s="9">
        <f t="shared" si="45"/>
        <v>-1.4338746625355818</v>
      </c>
      <c r="X999" s="12">
        <f t="shared" si="46"/>
        <v>0.19249568473699569</v>
      </c>
      <c r="Y999" s="12">
        <f t="shared" si="47"/>
        <v>3.7054588642364834E-2</v>
      </c>
    </row>
    <row r="1000" spans="2:25" x14ac:dyDescent="0.3"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s="9">
        <f t="shared" si="45"/>
        <v>-0.68601241931545909</v>
      </c>
      <c r="X1000" s="12">
        <f t="shared" si="46"/>
        <v>0.33492071669854434</v>
      </c>
      <c r="Y1000" s="12">
        <f t="shared" si="47"/>
        <v>0.1121718864738666</v>
      </c>
    </row>
    <row r="1001" spans="2:25" x14ac:dyDescent="0.3"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 s="9">
        <f t="shared" si="45"/>
        <v>-0.34912227614663494</v>
      </c>
      <c r="X1001" s="12">
        <f t="shared" si="46"/>
        <v>0.41359528300010162</v>
      </c>
      <c r="Y1001" s="12">
        <f t="shared" si="47"/>
        <v>0.17106105811993416</v>
      </c>
    </row>
    <row r="1002" spans="2:25" x14ac:dyDescent="0.3"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 s="9">
        <f t="shared" si="45"/>
        <v>-2.8662606245968227</v>
      </c>
      <c r="X1002" s="12">
        <f t="shared" si="46"/>
        <v>5.38468457947942E-2</v>
      </c>
      <c r="Y1002" s="12">
        <f t="shared" si="47"/>
        <v>2.8994828020483458E-3</v>
      </c>
    </row>
    <row r="1003" spans="2:25" x14ac:dyDescent="0.3"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s="9">
        <f t="shared" si="45"/>
        <v>-0.47215188219805421</v>
      </c>
      <c r="X1003" s="12">
        <f t="shared" si="46"/>
        <v>0.38410704857761513</v>
      </c>
      <c r="Y1003" s="12">
        <f t="shared" si="47"/>
        <v>0.1475382247670064</v>
      </c>
    </row>
    <row r="1004" spans="2:25" x14ac:dyDescent="0.3"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 s="9">
        <f t="shared" si="45"/>
        <v>3.2891617937446291</v>
      </c>
      <c r="X1004" s="12">
        <f t="shared" si="46"/>
        <v>0.9640551191801835</v>
      </c>
      <c r="Y1004" s="12">
        <f t="shared" si="47"/>
        <v>0.92940227281751775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workbookViewId="0">
      <selection activeCell="X5" sqref="X5"/>
    </sheetView>
  </sheetViews>
  <sheetFormatPr defaultRowHeight="15.6" x14ac:dyDescent="0.3"/>
  <cols>
    <col min="24" max="24" width="27.296875" customWidth="1"/>
    <col min="25" max="25" width="9" customWidth="1"/>
    <col min="26" max="26" width="11.8984375" customWidth="1"/>
  </cols>
  <sheetData>
    <row r="1" spans="1:25" x14ac:dyDescent="0.3">
      <c r="B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</v>
      </c>
      <c r="H1" t="s">
        <v>16</v>
      </c>
      <c r="I1" t="s">
        <v>3</v>
      </c>
      <c r="J1" t="s">
        <v>4</v>
      </c>
      <c r="K1" t="s">
        <v>18</v>
      </c>
      <c r="L1" t="s">
        <v>5</v>
      </c>
      <c r="M1" t="s">
        <v>19</v>
      </c>
      <c r="N1" t="s">
        <v>20</v>
      </c>
      <c r="O1" t="s">
        <v>22</v>
      </c>
      <c r="P1" t="s">
        <v>7</v>
      </c>
      <c r="Q1" t="s">
        <v>6</v>
      </c>
      <c r="R1" t="s">
        <v>21</v>
      </c>
      <c r="S1" t="s">
        <v>17</v>
      </c>
      <c r="T1" t="s">
        <v>8</v>
      </c>
      <c r="U1" t="s">
        <v>28</v>
      </c>
      <c r="W1" t="s">
        <v>34</v>
      </c>
      <c r="X1" s="12">
        <f>SUM(Y5:Y1004)</f>
        <v>-374.81224775225354</v>
      </c>
    </row>
    <row r="2" spans="1:25" x14ac:dyDescent="0.3">
      <c r="A2" t="s">
        <v>29</v>
      </c>
      <c r="B2">
        <v>-0.50226609350471563</v>
      </c>
      <c r="C2">
        <v>-0.16537595033589156</v>
      </c>
      <c r="D2">
        <v>7.4292569624456782E-3</v>
      </c>
      <c r="E2">
        <v>0.29583481334975648</v>
      </c>
      <c r="F2">
        <v>2.7943355678486448</v>
      </c>
      <c r="G2">
        <v>-2.7526132014631011</v>
      </c>
      <c r="H2">
        <v>-1.8918426488940527</v>
      </c>
      <c r="I2">
        <v>4.7463895307752431</v>
      </c>
      <c r="J2">
        <v>2.5275667461342297</v>
      </c>
      <c r="K2">
        <v>2.2599578181677615</v>
      </c>
      <c r="L2">
        <v>1.6525516834083112</v>
      </c>
      <c r="M2">
        <v>1.9112638758923421</v>
      </c>
      <c r="N2">
        <v>1.4323859620612407</v>
      </c>
      <c r="O2">
        <v>1.4471027657171283</v>
      </c>
      <c r="P2">
        <v>-1.3891923178475514</v>
      </c>
      <c r="Q2">
        <v>1.7887497335949758</v>
      </c>
      <c r="R2">
        <v>1.2809039956195978</v>
      </c>
      <c r="S2">
        <v>-1.4273657690477854</v>
      </c>
      <c r="T2">
        <v>2.0639103371677461</v>
      </c>
      <c r="U2">
        <v>-0.47958113916049988</v>
      </c>
    </row>
    <row r="4" spans="1:25" x14ac:dyDescent="0.3">
      <c r="B4" t="s">
        <v>24</v>
      </c>
      <c r="C4" t="s">
        <v>25</v>
      </c>
      <c r="D4" t="s">
        <v>26</v>
      </c>
      <c r="E4" t="s">
        <v>27</v>
      </c>
      <c r="F4" t="s">
        <v>1</v>
      </c>
      <c r="G4" t="s">
        <v>2</v>
      </c>
      <c r="H4" t="s">
        <v>16</v>
      </c>
      <c r="I4" t="s">
        <v>3</v>
      </c>
      <c r="J4" t="s">
        <v>4</v>
      </c>
      <c r="K4" t="s">
        <v>18</v>
      </c>
      <c r="L4" t="s">
        <v>5</v>
      </c>
      <c r="M4" t="s">
        <v>19</v>
      </c>
      <c r="N4" t="s">
        <v>20</v>
      </c>
      <c r="O4" t="s">
        <v>22</v>
      </c>
      <c r="P4" t="s">
        <v>7</v>
      </c>
      <c r="Q4" t="s">
        <v>6</v>
      </c>
      <c r="R4" t="s">
        <v>21</v>
      </c>
      <c r="S4" t="s">
        <v>17</v>
      </c>
      <c r="T4" t="s">
        <v>8</v>
      </c>
      <c r="U4" t="s">
        <v>28</v>
      </c>
      <c r="V4" t="s">
        <v>12</v>
      </c>
      <c r="W4" t="s">
        <v>30</v>
      </c>
      <c r="X4" t="s">
        <v>53</v>
      </c>
      <c r="Y4" t="s">
        <v>54</v>
      </c>
    </row>
    <row r="5" spans="1:25" x14ac:dyDescent="0.3"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s="9">
        <f>SUMPRODUCT($B5:$U5,$B$2:$U$2)</f>
        <v>4.6358898946674163</v>
      </c>
      <c r="X5" s="12">
        <f>EXP(W5)/(1+EXP(W5))</f>
        <v>0.99039566432289294</v>
      </c>
      <c r="Y5" s="12">
        <f>IFERROR(V5*LN(X5)+(1-V5)*LN(1-X5),0)</f>
        <v>-9.650754764443964E-3</v>
      </c>
    </row>
    <row r="6" spans="1:25" x14ac:dyDescent="0.3"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s="9">
        <f t="shared" ref="W6:W69" si="0">SUMPRODUCT($B6:$U6,$B$2:$U$2)</f>
        <v>4.3474843382801049</v>
      </c>
      <c r="X6" s="12">
        <f t="shared" ref="X6:X69" si="1">EXP(W6)/(1+EXP(W6))</f>
        <v>0.98722596473378155</v>
      </c>
      <c r="Y6" s="12">
        <f t="shared" ref="Y6:Y69" si="2">IFERROR(V6*LN(X6)+(1-V6)*LN(1-X6),0)</f>
        <v>-1.285632478529527E-2</v>
      </c>
    </row>
    <row r="7" spans="1:25" x14ac:dyDescent="0.3"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s="9">
        <f t="shared" si="0"/>
        <v>3.2523035542071157</v>
      </c>
      <c r="X7" s="12">
        <f t="shared" si="1"/>
        <v>0.96275579946663847</v>
      </c>
      <c r="Y7" s="12">
        <f t="shared" si="2"/>
        <v>-3.7955482450015725E-2</v>
      </c>
    </row>
    <row r="8" spans="1:25" x14ac:dyDescent="0.3"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s="9">
        <f t="shared" si="0"/>
        <v>1.439111993694288</v>
      </c>
      <c r="X8" s="12">
        <f t="shared" si="1"/>
        <v>0.8083171009082053</v>
      </c>
      <c r="Y8" s="12">
        <f t="shared" si="2"/>
        <v>-0.21280084583097006</v>
      </c>
    </row>
    <row r="9" spans="1:25" x14ac:dyDescent="0.3"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 s="9">
        <f t="shared" si="0"/>
        <v>3.191739537640724</v>
      </c>
      <c r="X9" s="12">
        <f t="shared" si="1"/>
        <v>0.96052223531546077</v>
      </c>
      <c r="Y9" s="12">
        <f t="shared" si="2"/>
        <v>-4.0278147311689202E-2</v>
      </c>
    </row>
    <row r="10" spans="1:25" x14ac:dyDescent="0.3"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 s="9">
        <f t="shared" si="0"/>
        <v>3.3371416793174125</v>
      </c>
      <c r="X10" s="12">
        <f t="shared" si="1"/>
        <v>0.96568124073861361</v>
      </c>
      <c r="Y10" s="12">
        <f t="shared" si="2"/>
        <v>-3.4921477755970182E-2</v>
      </c>
    </row>
    <row r="11" spans="1:25" x14ac:dyDescent="0.3"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 s="9">
        <f t="shared" si="0"/>
        <v>3.5469250997436013</v>
      </c>
      <c r="X11" s="12">
        <f t="shared" si="1"/>
        <v>0.97199384323206106</v>
      </c>
      <c r="Y11" s="12">
        <f t="shared" si="2"/>
        <v>-2.840580866515259E-2</v>
      </c>
    </row>
    <row r="12" spans="1:25" x14ac:dyDescent="0.3"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 s="9">
        <f t="shared" si="0"/>
        <v>1.4263825046338003</v>
      </c>
      <c r="X12" s="12">
        <f t="shared" si="1"/>
        <v>0.80633704224045621</v>
      </c>
      <c r="Y12" s="12">
        <f t="shared" si="2"/>
        <v>-0.21525345733134027</v>
      </c>
    </row>
    <row r="13" spans="1:25" x14ac:dyDescent="0.3"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 s="9">
        <f t="shared" si="0"/>
        <v>1.2737360433583964</v>
      </c>
      <c r="X13" s="12">
        <f t="shared" si="1"/>
        <v>0.78138162608443806</v>
      </c>
      <c r="Y13" s="12">
        <f t="shared" si="2"/>
        <v>-0.24669161073484017</v>
      </c>
    </row>
    <row r="14" spans="1:25" x14ac:dyDescent="0.3"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 s="9">
        <f t="shared" si="0"/>
        <v>3.9539492507680296</v>
      </c>
      <c r="X14" s="12">
        <f t="shared" si="1"/>
        <v>0.98118209494142661</v>
      </c>
      <c r="Y14" s="12">
        <f t="shared" si="2"/>
        <v>-1.8997214887593109E-2</v>
      </c>
    </row>
    <row r="15" spans="1:25" x14ac:dyDescent="0.3"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 s="9">
        <f t="shared" si="0"/>
        <v>0.64337616308565204</v>
      </c>
      <c r="X15" s="12">
        <f t="shared" si="1"/>
        <v>0.65551624762501015</v>
      </c>
      <c r="Y15" s="12">
        <f t="shared" si="2"/>
        <v>-0.42233218947227774</v>
      </c>
    </row>
    <row r="16" spans="1:25" x14ac:dyDescent="0.3"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 s="9">
        <f t="shared" si="0"/>
        <v>-0.45741059837458847</v>
      </c>
      <c r="X16" s="12">
        <f t="shared" si="1"/>
        <v>0.38760028137215757</v>
      </c>
      <c r="Y16" s="12">
        <f t="shared" si="2"/>
        <v>-0.94778067303143032</v>
      </c>
    </row>
    <row r="17" spans="2:25" x14ac:dyDescent="0.3"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 s="9">
        <f t="shared" si="0"/>
        <v>3.8792286623977561</v>
      </c>
      <c r="X17" s="12">
        <f t="shared" si="1"/>
        <v>0.97975170653859012</v>
      </c>
      <c r="Y17" s="12">
        <f t="shared" si="2"/>
        <v>-2.0456100093665528E-2</v>
      </c>
    </row>
    <row r="18" spans="2:25" x14ac:dyDescent="0.3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 s="9">
        <f t="shared" si="0"/>
        <v>6.3513929385594761</v>
      </c>
      <c r="X18" s="12">
        <f t="shared" si="1"/>
        <v>0.99825872162062546</v>
      </c>
      <c r="Y18" s="12">
        <f t="shared" si="2"/>
        <v>-1.7427961667545876E-3</v>
      </c>
    </row>
    <row r="19" spans="2:25" x14ac:dyDescent="0.3"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 s="9">
        <f t="shared" si="0"/>
        <v>8.0658573873844848</v>
      </c>
      <c r="X19" s="12">
        <f t="shared" si="1"/>
        <v>0.99968601690773007</v>
      </c>
      <c r="Y19" s="12">
        <f t="shared" si="2"/>
        <v>-3.140323952815254E-4</v>
      </c>
    </row>
    <row r="20" spans="2:25" x14ac:dyDescent="0.3"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 s="9">
        <f t="shared" si="0"/>
        <v>5.0528755506920717</v>
      </c>
      <c r="X20" s="12">
        <f t="shared" si="1"/>
        <v>0.99364965505085867</v>
      </c>
      <c r="Y20" s="12">
        <f t="shared" si="2"/>
        <v>-6.3705941614702871E-3</v>
      </c>
    </row>
    <row r="21" spans="2:25" x14ac:dyDescent="0.3"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 s="9">
        <f t="shared" si="0"/>
        <v>0.46525553305191275</v>
      </c>
      <c r="X21" s="12">
        <f t="shared" si="1"/>
        <v>0.6142601917233953</v>
      </c>
      <c r="Y21" s="12">
        <f t="shared" si="2"/>
        <v>-0.48733667557621696</v>
      </c>
    </row>
    <row r="22" spans="2:25" x14ac:dyDescent="0.3"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 s="9">
        <f t="shared" si="0"/>
        <v>2.7208388090755244</v>
      </c>
      <c r="X22" s="12">
        <f t="shared" si="1"/>
        <v>0.93824515319868018</v>
      </c>
      <c r="Y22" s="12">
        <f t="shared" si="2"/>
        <v>-6.3744006769126352E-2</v>
      </c>
    </row>
    <row r="23" spans="2:25" x14ac:dyDescent="0.3"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 s="9">
        <f t="shared" si="0"/>
        <v>0.76109034640166917</v>
      </c>
      <c r="X23" s="12">
        <f t="shared" si="1"/>
        <v>0.68159041296990097</v>
      </c>
      <c r="Y23" s="12">
        <f t="shared" si="2"/>
        <v>-0.3833263690443825</v>
      </c>
    </row>
    <row r="24" spans="2:25" x14ac:dyDescent="0.3"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 s="9">
        <f t="shared" si="0"/>
        <v>5.7844213507485502</v>
      </c>
      <c r="X24" s="12">
        <f t="shared" si="1"/>
        <v>0.99693433792527453</v>
      </c>
      <c r="Y24" s="12">
        <f t="shared" si="2"/>
        <v>-3.0703708428274725E-3</v>
      </c>
    </row>
    <row r="25" spans="2:25" x14ac:dyDescent="0.3"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 s="9">
        <f t="shared" si="0"/>
        <v>-2.5778550682095118</v>
      </c>
      <c r="X25" s="12">
        <f t="shared" si="1"/>
        <v>7.0577300619917405E-2</v>
      </c>
      <c r="Y25" s="12">
        <f t="shared" si="2"/>
        <v>-2.6510467071462305</v>
      </c>
    </row>
    <row r="26" spans="2:25" x14ac:dyDescent="0.3"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 s="9">
        <f t="shared" si="0"/>
        <v>1.2791002603258292</v>
      </c>
      <c r="X26" s="12">
        <f t="shared" si="1"/>
        <v>0.7822965819037262</v>
      </c>
      <c r="Y26" s="12">
        <f t="shared" si="2"/>
        <v>-0.24552134959155097</v>
      </c>
    </row>
    <row r="27" spans="2:25" x14ac:dyDescent="0.3"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 s="9">
        <f t="shared" si="0"/>
        <v>-4.7867626088070434</v>
      </c>
      <c r="X27" s="12">
        <f t="shared" si="1"/>
        <v>8.2704410528865197E-3</v>
      </c>
      <c r="Y27" s="12">
        <f t="shared" si="2"/>
        <v>-4.795067439701568</v>
      </c>
    </row>
    <row r="28" spans="2:25" x14ac:dyDescent="0.3"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s="9">
        <f t="shared" si="0"/>
        <v>-0.63752783253394574</v>
      </c>
      <c r="X28" s="12">
        <f t="shared" si="1"/>
        <v>0.34580558982224191</v>
      </c>
      <c r="Y28" s="12">
        <f t="shared" si="2"/>
        <v>-1.0618785409641125</v>
      </c>
    </row>
    <row r="29" spans="2:25" x14ac:dyDescent="0.3"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 s="9">
        <f t="shared" si="0"/>
        <v>10.563118070654102</v>
      </c>
      <c r="X29" s="12">
        <f t="shared" si="1"/>
        <v>0.99997414855146571</v>
      </c>
      <c r="Y29" s="12">
        <f t="shared" si="2"/>
        <v>-2.5851782688741039E-5</v>
      </c>
    </row>
    <row r="30" spans="2:25" x14ac:dyDescent="0.3"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 s="9">
        <f t="shared" si="0"/>
        <v>8.7211354099641163</v>
      </c>
      <c r="X30" s="12">
        <f t="shared" si="1"/>
        <v>0.99983692469966134</v>
      </c>
      <c r="Y30" s="12">
        <f t="shared" si="2"/>
        <v>-1.6308859856120636E-4</v>
      </c>
    </row>
    <row r="31" spans="2:25" x14ac:dyDescent="0.3"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 s="9">
        <f t="shared" si="0"/>
        <v>-2.109237038377449</v>
      </c>
      <c r="X31" s="12">
        <f t="shared" si="1"/>
        <v>0.10820226638524941</v>
      </c>
      <c r="Y31" s="12">
        <f t="shared" si="2"/>
        <v>-2.2237529665298892</v>
      </c>
    </row>
    <row r="32" spans="2:25" x14ac:dyDescent="0.3"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 s="9">
        <f t="shared" si="0"/>
        <v>5.5965909267544784</v>
      </c>
      <c r="X32" s="12">
        <f t="shared" si="1"/>
        <v>0.99630322533397564</v>
      </c>
      <c r="Y32" s="12">
        <f t="shared" si="2"/>
        <v>-3.7036246245364074E-3</v>
      </c>
    </row>
    <row r="33" spans="2:25" x14ac:dyDescent="0.3"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 s="9">
        <f t="shared" si="0"/>
        <v>5.3412811070793822</v>
      </c>
      <c r="X33" s="12">
        <f t="shared" si="1"/>
        <v>0.99523310153924738</v>
      </c>
      <c r="Y33" s="12">
        <f t="shared" si="2"/>
        <v>-4.7782963573896166E-3</v>
      </c>
    </row>
    <row r="34" spans="2:25" x14ac:dyDescent="0.3"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 s="9">
        <f t="shared" si="0"/>
        <v>-0.34912227614663494</v>
      </c>
      <c r="X34" s="12">
        <f t="shared" si="1"/>
        <v>0.41359528300010162</v>
      </c>
      <c r="Y34" s="12">
        <f t="shared" si="2"/>
        <v>-0.88286736059158466</v>
      </c>
    </row>
    <row r="35" spans="2:25" x14ac:dyDescent="0.3"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 s="9">
        <f t="shared" si="0"/>
        <v>4.233963025296986</v>
      </c>
      <c r="X35" s="12">
        <f t="shared" si="1"/>
        <v>0.98571226515067645</v>
      </c>
      <c r="Y35" s="12">
        <f t="shared" si="2"/>
        <v>-1.4390787301340382E-2</v>
      </c>
    </row>
    <row r="36" spans="2:25" x14ac:dyDescent="0.3"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 s="9">
        <f t="shared" si="0"/>
        <v>5.8296532166898487</v>
      </c>
      <c r="X36" s="12">
        <f t="shared" si="1"/>
        <v>0.99706951693817247</v>
      </c>
      <c r="Y36" s="12">
        <f t="shared" si="2"/>
        <v>-2.9347853345293544E-3</v>
      </c>
    </row>
    <row r="37" spans="2:25" x14ac:dyDescent="0.3"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 s="9">
        <f t="shared" si="0"/>
        <v>0.81433175789220602</v>
      </c>
      <c r="X37" s="12">
        <f t="shared" si="1"/>
        <v>0.69303180669476505</v>
      </c>
      <c r="Y37" s="12">
        <f t="shared" si="2"/>
        <v>-0.3666793837390307</v>
      </c>
    </row>
    <row r="38" spans="2:25" x14ac:dyDescent="0.3"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 s="9">
        <f t="shared" si="0"/>
        <v>0.45279824230921734</v>
      </c>
      <c r="X38" s="12">
        <f t="shared" si="1"/>
        <v>0.61130433478410429</v>
      </c>
      <c r="Y38" s="12">
        <f t="shared" si="2"/>
        <v>-0.4921603508813111</v>
      </c>
    </row>
    <row r="39" spans="2:25" x14ac:dyDescent="0.3"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 s="9">
        <f t="shared" si="0"/>
        <v>2.378884485190091</v>
      </c>
      <c r="X39" s="12">
        <f t="shared" si="1"/>
        <v>0.9152029031014034</v>
      </c>
      <c r="Y39" s="12">
        <f t="shared" si="2"/>
        <v>-8.8609486266569781E-2</v>
      </c>
    </row>
    <row r="40" spans="2:25" x14ac:dyDescent="0.3"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 s="9">
        <f t="shared" si="0"/>
        <v>-0.97441797570276978</v>
      </c>
      <c r="X40" s="12">
        <f t="shared" si="1"/>
        <v>0.27400078231586483</v>
      </c>
      <c r="Y40" s="12">
        <f t="shared" si="2"/>
        <v>-1.294624317430753</v>
      </c>
    </row>
    <row r="41" spans="2:25" x14ac:dyDescent="0.3"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 s="9">
        <f t="shared" si="0"/>
        <v>8.6302174600888648</v>
      </c>
      <c r="X41" s="12">
        <f t="shared" si="1"/>
        <v>0.99982140610451731</v>
      </c>
      <c r="Y41" s="12">
        <f t="shared" si="2"/>
        <v>-1.7860984527149604E-4</v>
      </c>
    </row>
    <row r="42" spans="2:25" x14ac:dyDescent="0.3"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 s="9">
        <f t="shared" si="0"/>
        <v>-0.68601241931545909</v>
      </c>
      <c r="X42" s="12">
        <f t="shared" si="1"/>
        <v>0.33492071669854434</v>
      </c>
      <c r="Y42" s="12">
        <f t="shared" si="2"/>
        <v>-1.0938614417385326</v>
      </c>
    </row>
    <row r="43" spans="2:25" x14ac:dyDescent="0.3"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 s="9">
        <f t="shared" si="0"/>
        <v>0.30648601991682795</v>
      </c>
      <c r="X43" s="12">
        <f t="shared" si="1"/>
        <v>0.57602730754085851</v>
      </c>
      <c r="Y43" s="12">
        <f t="shared" si="2"/>
        <v>-0.55160021048491181</v>
      </c>
    </row>
    <row r="44" spans="2:25" x14ac:dyDescent="0.3"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 s="9">
        <f t="shared" si="0"/>
        <v>3.09677888637647</v>
      </c>
      <c r="X44" s="12">
        <f t="shared" si="1"/>
        <v>0.95675968156525348</v>
      </c>
      <c r="Y44" s="12">
        <f t="shared" si="2"/>
        <v>-4.4203035505937259E-2</v>
      </c>
    </row>
    <row r="45" spans="2:25" x14ac:dyDescent="0.3"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 s="9">
        <f t="shared" si="0"/>
        <v>0.59489157630413891</v>
      </c>
      <c r="X45" s="12">
        <f t="shared" si="1"/>
        <v>0.64448671166903582</v>
      </c>
      <c r="Y45" s="12">
        <f t="shared" si="2"/>
        <v>-0.43930107486194198</v>
      </c>
    </row>
    <row r="46" spans="2:25" x14ac:dyDescent="0.3"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 s="9">
        <f t="shared" si="0"/>
        <v>0.7463735427457816</v>
      </c>
      <c r="X46" s="12">
        <f t="shared" si="1"/>
        <v>0.67838799937716765</v>
      </c>
      <c r="Y46" s="12">
        <f t="shared" si="2"/>
        <v>-0.38803588425824193</v>
      </c>
    </row>
    <row r="47" spans="2:25" x14ac:dyDescent="0.3"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 s="9">
        <f t="shared" si="0"/>
        <v>-1.7764880451944203</v>
      </c>
      <c r="X47" s="12">
        <f t="shared" si="1"/>
        <v>0.14473733130444982</v>
      </c>
      <c r="Y47" s="12">
        <f t="shared" si="2"/>
        <v>-1.932834687572019</v>
      </c>
    </row>
    <row r="48" spans="2:25" x14ac:dyDescent="0.3"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 s="9">
        <f t="shared" si="0"/>
        <v>4.3972672546286082</v>
      </c>
      <c r="X48" s="12">
        <f t="shared" si="1"/>
        <v>0.98783877938475162</v>
      </c>
      <c r="Y48" s="12">
        <f t="shared" si="2"/>
        <v>-1.2235773309744525E-2</v>
      </c>
    </row>
    <row r="49" spans="2:25" x14ac:dyDescent="0.3"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 s="9">
        <f t="shared" si="0"/>
        <v>1.746013087125996</v>
      </c>
      <c r="X49" s="12">
        <f t="shared" si="1"/>
        <v>0.85144922978858917</v>
      </c>
      <c r="Y49" s="12">
        <f t="shared" si="2"/>
        <v>-0.1608154050978835</v>
      </c>
    </row>
    <row r="50" spans="2:25" x14ac:dyDescent="0.3"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 s="9">
        <f t="shared" si="0"/>
        <v>-0.63752783253394574</v>
      </c>
      <c r="X50" s="12">
        <f t="shared" si="1"/>
        <v>0.34580558982224191</v>
      </c>
      <c r="Y50" s="12">
        <f t="shared" si="2"/>
        <v>-1.0618785409641125</v>
      </c>
    </row>
    <row r="51" spans="2:25" x14ac:dyDescent="0.3"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 s="9">
        <f t="shared" si="0"/>
        <v>6.656670142253601</v>
      </c>
      <c r="X51" s="12">
        <f t="shared" si="1"/>
        <v>0.99871623066607074</v>
      </c>
      <c r="Y51" s="12">
        <f t="shared" si="2"/>
        <v>-1.2845940717049057E-3</v>
      </c>
    </row>
    <row r="52" spans="2:25" x14ac:dyDescent="0.3"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 s="9">
        <f t="shared" si="0"/>
        <v>4.1014324412788516</v>
      </c>
      <c r="X52" s="12">
        <f t="shared" si="1"/>
        <v>0.98372045639031613</v>
      </c>
      <c r="Y52" s="12">
        <f t="shared" si="2"/>
        <v>-1.6413511325049132E-2</v>
      </c>
    </row>
    <row r="53" spans="2:25" x14ac:dyDescent="0.3"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 s="9">
        <f t="shared" si="0"/>
        <v>2.3839486659067002</v>
      </c>
      <c r="X53" s="12">
        <f t="shared" si="1"/>
        <v>0.9155950912142089</v>
      </c>
      <c r="Y53" s="12">
        <f t="shared" si="2"/>
        <v>-8.8181052195719548E-2</v>
      </c>
    </row>
    <row r="54" spans="2:25" x14ac:dyDescent="0.3"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 s="9">
        <f t="shared" si="0"/>
        <v>9.2011309763806306</v>
      </c>
      <c r="X54" s="12">
        <f t="shared" si="1"/>
        <v>0.99989908499161084</v>
      </c>
      <c r="Y54" s="12">
        <f t="shared" si="2"/>
        <v>-1.0092010065120988E-4</v>
      </c>
    </row>
    <row r="55" spans="2:25" x14ac:dyDescent="0.3"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 s="9">
        <f t="shared" si="0"/>
        <v>5.3412811070793822</v>
      </c>
      <c r="X55" s="12">
        <f t="shared" si="1"/>
        <v>0.99523310153924738</v>
      </c>
      <c r="Y55" s="12">
        <f t="shared" si="2"/>
        <v>-4.7782963573896166E-3</v>
      </c>
    </row>
    <row r="56" spans="2:25" x14ac:dyDescent="0.3"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 s="9">
        <f t="shared" si="0"/>
        <v>-0.97441797570276978</v>
      </c>
      <c r="X56" s="12">
        <f t="shared" si="1"/>
        <v>0.27400078231586483</v>
      </c>
      <c r="Y56" s="12">
        <f t="shared" si="2"/>
        <v>-1.294624317430753</v>
      </c>
    </row>
    <row r="57" spans="2:25" x14ac:dyDescent="0.3"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 s="9">
        <f t="shared" si="0"/>
        <v>4.2742376485771896</v>
      </c>
      <c r="X57" s="12">
        <f t="shared" si="1"/>
        <v>0.98626852007472243</v>
      </c>
      <c r="Y57" s="12">
        <f t="shared" si="2"/>
        <v>-1.3826628722344997E-2</v>
      </c>
    </row>
    <row r="58" spans="2:25" x14ac:dyDescent="0.3"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 s="9">
        <f t="shared" si="0"/>
        <v>1.4263825046338003</v>
      </c>
      <c r="X58" s="12">
        <f t="shared" si="1"/>
        <v>0.80633704224045621</v>
      </c>
      <c r="Y58" s="12">
        <f t="shared" si="2"/>
        <v>-0.21525345733134027</v>
      </c>
    </row>
    <row r="59" spans="2:25" x14ac:dyDescent="0.3"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 s="9">
        <f t="shared" si="0"/>
        <v>4.0734358281744747</v>
      </c>
      <c r="X59" s="12">
        <f t="shared" si="1"/>
        <v>0.98326597897679291</v>
      </c>
      <c r="Y59" s="12">
        <f t="shared" si="2"/>
        <v>-1.6875616618140164E-2</v>
      </c>
    </row>
    <row r="60" spans="2:25" x14ac:dyDescent="0.3"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 s="9">
        <f t="shared" si="0"/>
        <v>9.5961399625600645</v>
      </c>
      <c r="X60" s="12">
        <f t="shared" si="1"/>
        <v>0.99993201394524323</v>
      </c>
      <c r="Y60" s="12">
        <f t="shared" si="2"/>
        <v>-6.7988365913346783E-5</v>
      </c>
    </row>
    <row r="61" spans="2:25" x14ac:dyDescent="0.3"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 s="9">
        <f t="shared" si="0"/>
        <v>0.46525553305191275</v>
      </c>
      <c r="X61" s="12">
        <f t="shared" si="1"/>
        <v>0.6142601917233953</v>
      </c>
      <c r="Y61" s="12">
        <f t="shared" si="2"/>
        <v>-0.48733667557621696</v>
      </c>
    </row>
    <row r="62" spans="2:25" x14ac:dyDescent="0.3"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 s="9">
        <f t="shared" si="0"/>
        <v>6.0201255741336404</v>
      </c>
      <c r="X62" s="12">
        <f t="shared" si="1"/>
        <v>0.99757652299849364</v>
      </c>
      <c r="Y62" s="12">
        <f t="shared" si="2"/>
        <v>-2.4264183750899145E-3</v>
      </c>
    </row>
    <row r="63" spans="2:25" x14ac:dyDescent="0.3"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 s="9">
        <f t="shared" si="0"/>
        <v>-0.1837463258107434</v>
      </c>
      <c r="X63" s="12">
        <f t="shared" si="1"/>
        <v>0.45419222896432404</v>
      </c>
      <c r="Y63" s="12">
        <f t="shared" si="2"/>
        <v>-0.78923475873858551</v>
      </c>
    </row>
    <row r="64" spans="2:25" x14ac:dyDescent="0.3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 s="9">
        <f t="shared" si="0"/>
        <v>3.539495842781156</v>
      </c>
      <c r="X64" s="12">
        <f t="shared" si="1"/>
        <v>0.9717908946775492</v>
      </c>
      <c r="Y64" s="12">
        <f t="shared" si="2"/>
        <v>-2.8614626597808633E-2</v>
      </c>
    </row>
    <row r="65" spans="2:25" x14ac:dyDescent="0.3"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 s="9">
        <f t="shared" si="0"/>
        <v>2.7072865002533981</v>
      </c>
      <c r="X65" s="12">
        <f t="shared" si="1"/>
        <v>0.93745523694937438</v>
      </c>
      <c r="Y65" s="12">
        <f t="shared" si="2"/>
        <v>-6.4586269531508256E-2</v>
      </c>
    </row>
    <row r="66" spans="2:25" x14ac:dyDescent="0.3"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 s="9">
        <f t="shared" si="0"/>
        <v>4.442794822357838</v>
      </c>
      <c r="X66" s="12">
        <f t="shared" si="1"/>
        <v>0.98837374286684365</v>
      </c>
      <c r="Y66" s="12">
        <f t="shared" si="2"/>
        <v>-1.169437051107208E-2</v>
      </c>
    </row>
    <row r="67" spans="2:25" x14ac:dyDescent="0.3"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 s="9">
        <f t="shared" si="0"/>
        <v>4.0603771114597844</v>
      </c>
      <c r="X67" s="12">
        <f t="shared" si="1"/>
        <v>0.9830497494200815</v>
      </c>
      <c r="Y67" s="12">
        <f t="shared" si="2"/>
        <v>-1.7095550329151367E-2</v>
      </c>
    </row>
    <row r="68" spans="2:25" x14ac:dyDescent="0.3"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 s="9">
        <f t="shared" si="0"/>
        <v>4.442794822357838</v>
      </c>
      <c r="X68" s="12">
        <f t="shared" si="1"/>
        <v>0.98837374286684365</v>
      </c>
      <c r="Y68" s="12">
        <f t="shared" si="2"/>
        <v>-1.169437051107208E-2</v>
      </c>
    </row>
    <row r="69" spans="2:25" x14ac:dyDescent="0.3"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 s="9">
        <f t="shared" si="0"/>
        <v>-0.68601241931545909</v>
      </c>
      <c r="X69" s="12">
        <f t="shared" si="1"/>
        <v>0.33492071669854434</v>
      </c>
      <c r="Y69" s="12">
        <f t="shared" si="2"/>
        <v>-1.0938614417385326</v>
      </c>
    </row>
    <row r="70" spans="2:25" x14ac:dyDescent="0.3"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 s="9">
        <f t="shared" ref="W70:W133" si="3">SUMPRODUCT($B70:$U70,$B$2:$U$2)</f>
        <v>2.7552889976878281</v>
      </c>
      <c r="X70" s="12">
        <f t="shared" ref="X70:X133" si="4">EXP(W70)/(1+EXP(W70))</f>
        <v>0.94021135848169657</v>
      </c>
      <c r="Y70" s="12">
        <f t="shared" ref="Y70:Y133" si="5">IFERROR(V70*LN(X70)+(1-V70)*LN(1-X70),0)</f>
        <v>-6.1650579544322751E-2</v>
      </c>
    </row>
    <row r="71" spans="2:25" x14ac:dyDescent="0.3"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  <c r="W71" s="9">
        <f t="shared" si="3"/>
        <v>2.6588019134718848</v>
      </c>
      <c r="X71" s="12">
        <f t="shared" si="4"/>
        <v>0.93455142368106203</v>
      </c>
      <c r="Y71" s="12">
        <f t="shared" si="5"/>
        <v>-6.7688625584387527E-2</v>
      </c>
    </row>
    <row r="72" spans="2:25" x14ac:dyDescent="0.3"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 s="9">
        <f t="shared" si="3"/>
        <v>0.3001517810338134</v>
      </c>
      <c r="X72" s="12">
        <f t="shared" si="4"/>
        <v>0.57447962052762691</v>
      </c>
      <c r="Y72" s="12">
        <f t="shared" si="5"/>
        <v>-0.55429065572961267</v>
      </c>
    </row>
    <row r="73" spans="2:25" x14ac:dyDescent="0.3"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 s="9">
        <f t="shared" si="3"/>
        <v>5.5074798771769125</v>
      </c>
      <c r="X73" s="12">
        <f t="shared" si="4"/>
        <v>0.99596007030518141</v>
      </c>
      <c r="Y73" s="12">
        <f t="shared" si="5"/>
        <v>-4.0481122562052978E-3</v>
      </c>
    </row>
    <row r="74" spans="2:25" x14ac:dyDescent="0.3"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 s="9">
        <f t="shared" si="3"/>
        <v>1.8900389136002842</v>
      </c>
      <c r="X74" s="12">
        <f t="shared" si="4"/>
        <v>0.86875996740155759</v>
      </c>
      <c r="Y74" s="12">
        <f t="shared" si="5"/>
        <v>-0.14068840890097264</v>
      </c>
    </row>
    <row r="75" spans="2:25" x14ac:dyDescent="0.3"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 s="9">
        <f t="shared" si="3"/>
        <v>4.6622350039459048</v>
      </c>
      <c r="X75" s="12">
        <f t="shared" si="4"/>
        <v>0.99064305100955352</v>
      </c>
      <c r="Y75" s="12">
        <f t="shared" si="5"/>
        <v>-9.4010002432103838E-3</v>
      </c>
    </row>
    <row r="76" spans="2:25" x14ac:dyDescent="0.3"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 s="9">
        <f t="shared" si="3"/>
        <v>1.2486396362504972</v>
      </c>
      <c r="X76" s="12">
        <f t="shared" si="4"/>
        <v>0.77706428686854623</v>
      </c>
      <c r="Y76" s="12">
        <f t="shared" si="5"/>
        <v>-0.2522321947544735</v>
      </c>
    </row>
    <row r="77" spans="2:25" x14ac:dyDescent="0.3"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 s="9">
        <f t="shared" si="3"/>
        <v>2.375349980262476</v>
      </c>
      <c r="X77" s="12">
        <f t="shared" si="4"/>
        <v>0.91492819951903459</v>
      </c>
      <c r="Y77" s="12">
        <f t="shared" si="5"/>
        <v>-8.8909687256584671E-2</v>
      </c>
    </row>
    <row r="78" spans="2:25" x14ac:dyDescent="0.3"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 s="9">
        <f t="shared" si="3"/>
        <v>0.93684590018957237</v>
      </c>
      <c r="X78" s="12">
        <f t="shared" si="4"/>
        <v>0.71846210389182064</v>
      </c>
      <c r="Y78" s="12">
        <f t="shared" si="5"/>
        <v>-0.33064231821963175</v>
      </c>
    </row>
    <row r="79" spans="2:25" x14ac:dyDescent="0.3"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 s="9">
        <f t="shared" si="3"/>
        <v>2.8531624893077892</v>
      </c>
      <c r="X79" s="12">
        <f t="shared" si="4"/>
        <v>0.94548192584136093</v>
      </c>
      <c r="Y79" s="12">
        <f t="shared" si="5"/>
        <v>-5.6060507045860616E-2</v>
      </c>
    </row>
    <row r="80" spans="2:25" x14ac:dyDescent="0.3"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 s="9">
        <f t="shared" si="3"/>
        <v>8.0350466233111426</v>
      </c>
      <c r="X80" s="12">
        <f t="shared" si="4"/>
        <v>0.99967619545497255</v>
      </c>
      <c r="Y80" s="12">
        <f t="shared" si="5"/>
        <v>-3.2385698103879227E-4</v>
      </c>
    </row>
    <row r="81" spans="2:25" x14ac:dyDescent="0.3"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 s="9">
        <f t="shared" si="3"/>
        <v>1.0979804895704934</v>
      </c>
      <c r="X81" s="12">
        <f t="shared" si="4"/>
        <v>0.74988151895908439</v>
      </c>
      <c r="Y81" s="12">
        <f t="shared" si="5"/>
        <v>-0.28784005965232229</v>
      </c>
    </row>
    <row r="82" spans="2:25" x14ac:dyDescent="0.3"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 s="9">
        <f t="shared" si="3"/>
        <v>4.509123628869756</v>
      </c>
      <c r="X82" s="12">
        <f t="shared" si="4"/>
        <v>0.98911175578172839</v>
      </c>
      <c r="Y82" s="12">
        <f t="shared" si="5"/>
        <v>-1.0947954975126486E-2</v>
      </c>
    </row>
    <row r="83" spans="2:25" x14ac:dyDescent="0.3"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 s="9">
        <f t="shared" si="3"/>
        <v>4.1014324412788516</v>
      </c>
      <c r="X83" s="12">
        <f t="shared" si="4"/>
        <v>0.98372045639031613</v>
      </c>
      <c r="Y83" s="12">
        <f t="shared" si="5"/>
        <v>-1.6413511325049132E-2</v>
      </c>
    </row>
    <row r="84" spans="2:25" x14ac:dyDescent="0.3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s="9">
        <f t="shared" si="3"/>
        <v>2.1784444699875944</v>
      </c>
      <c r="X84" s="12">
        <f t="shared" si="4"/>
        <v>0.89829704773935493</v>
      </c>
      <c r="Y84" s="12">
        <f t="shared" si="5"/>
        <v>-0.10725447724981077</v>
      </c>
    </row>
    <row r="85" spans="2:25" x14ac:dyDescent="0.3"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 s="9">
        <f t="shared" si="3"/>
        <v>0.64337616308565204</v>
      </c>
      <c r="X85" s="12">
        <f t="shared" si="4"/>
        <v>0.65551624762501015</v>
      </c>
      <c r="Y85" s="12">
        <f t="shared" si="5"/>
        <v>-0.42233218947227774</v>
      </c>
    </row>
    <row r="86" spans="2:25" x14ac:dyDescent="0.3"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 s="9">
        <f t="shared" si="3"/>
        <v>1.2855398424649918</v>
      </c>
      <c r="X86" s="12">
        <f t="shared" si="4"/>
        <v>0.78339130453036643</v>
      </c>
      <c r="Y86" s="12">
        <f t="shared" si="5"/>
        <v>-0.24412295746688847</v>
      </c>
    </row>
    <row r="87" spans="2:25" x14ac:dyDescent="0.3"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s="9">
        <f t="shared" si="3"/>
        <v>4.2260183045804869</v>
      </c>
      <c r="X87" s="12">
        <f t="shared" si="4"/>
        <v>0.98559994207096713</v>
      </c>
      <c r="Y87" s="12">
        <f t="shared" si="5"/>
        <v>-1.4504744978282061E-2</v>
      </c>
    </row>
    <row r="88" spans="2:25" x14ac:dyDescent="0.3"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 s="9">
        <f t="shared" si="3"/>
        <v>-2.2409649250406876</v>
      </c>
      <c r="X88" s="12">
        <f t="shared" si="4"/>
        <v>9.6131666337838789E-2</v>
      </c>
      <c r="Y88" s="12">
        <f t="shared" si="5"/>
        <v>-2.3420365028422401</v>
      </c>
    </row>
    <row r="89" spans="2:25" x14ac:dyDescent="0.3"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 s="9">
        <f t="shared" si="3"/>
        <v>2.5546400389779937</v>
      </c>
      <c r="X89" s="12">
        <f t="shared" si="4"/>
        <v>0.9278846188089992</v>
      </c>
      <c r="Y89" s="12">
        <f t="shared" si="5"/>
        <v>-7.4847887105904801E-2</v>
      </c>
    </row>
    <row r="90" spans="2:25" x14ac:dyDescent="0.3"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 s="9">
        <f t="shared" si="3"/>
        <v>13.077536210220952</v>
      </c>
      <c r="X90" s="12">
        <f t="shared" si="4"/>
        <v>0.99999790831019997</v>
      </c>
      <c r="Y90" s="12">
        <f t="shared" si="5"/>
        <v>-2.0916919876184307E-6</v>
      </c>
    </row>
    <row r="91" spans="2:25" x14ac:dyDescent="0.3"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 s="9">
        <f t="shared" si="3"/>
        <v>-0.1837463258107434</v>
      </c>
      <c r="X91" s="12">
        <f t="shared" si="4"/>
        <v>0.45419222896432404</v>
      </c>
      <c r="Y91" s="12">
        <f t="shared" si="5"/>
        <v>-0.78923475873858551</v>
      </c>
    </row>
    <row r="92" spans="2:25" x14ac:dyDescent="0.3"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 s="9">
        <f t="shared" si="3"/>
        <v>7.4123812427856546</v>
      </c>
      <c r="X92" s="12">
        <f t="shared" si="4"/>
        <v>0.99939663292104308</v>
      </c>
      <c r="Y92" s="12">
        <f t="shared" si="5"/>
        <v>-6.0354917812501527E-4</v>
      </c>
    </row>
    <row r="93" spans="2:25" x14ac:dyDescent="0.3"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 s="9">
        <f t="shared" si="3"/>
        <v>1.2486396362504972</v>
      </c>
      <c r="X93" s="12">
        <f t="shared" si="4"/>
        <v>0.77706428686854623</v>
      </c>
      <c r="Y93" s="12">
        <f t="shared" si="5"/>
        <v>-0.2522321947544735</v>
      </c>
    </row>
    <row r="94" spans="2:25" x14ac:dyDescent="0.3"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 s="9">
        <f t="shared" si="3"/>
        <v>2.1880327614195836</v>
      </c>
      <c r="X94" s="12">
        <f t="shared" si="4"/>
        <v>0.8991696895893565</v>
      </c>
      <c r="Y94" s="12">
        <f t="shared" si="5"/>
        <v>-0.10628350860773447</v>
      </c>
    </row>
    <row r="95" spans="2:25" x14ac:dyDescent="0.3"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 s="9">
        <f t="shared" si="3"/>
        <v>2.1784444699875944</v>
      </c>
      <c r="X95" s="12">
        <f t="shared" si="4"/>
        <v>0.89829704773935493</v>
      </c>
      <c r="Y95" s="12">
        <f t="shared" si="5"/>
        <v>-0.10725447724981077</v>
      </c>
    </row>
    <row r="96" spans="2:25" x14ac:dyDescent="0.3"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 s="9">
        <f t="shared" si="3"/>
        <v>6.656670142253601</v>
      </c>
      <c r="X96" s="12">
        <f t="shared" si="4"/>
        <v>0.99871623066607074</v>
      </c>
      <c r="Y96" s="12">
        <f t="shared" si="5"/>
        <v>-1.2845940717049057E-3</v>
      </c>
    </row>
    <row r="97" spans="2:25" x14ac:dyDescent="0.3"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 s="9">
        <f t="shared" si="3"/>
        <v>2.378884485190091</v>
      </c>
      <c r="X97" s="12">
        <f t="shared" si="4"/>
        <v>0.9152029031014034</v>
      </c>
      <c r="Y97" s="12">
        <f t="shared" si="5"/>
        <v>-8.8609486266569781E-2</v>
      </c>
    </row>
    <row r="98" spans="2:25" x14ac:dyDescent="0.3"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 s="9">
        <f t="shared" si="3"/>
        <v>0.47855370819052129</v>
      </c>
      <c r="X98" s="12">
        <f t="shared" si="4"/>
        <v>0.61740629590877805</v>
      </c>
      <c r="Y98" s="12">
        <f t="shared" si="5"/>
        <v>-0.48222796951097296</v>
      </c>
    </row>
    <row r="99" spans="2:25" x14ac:dyDescent="0.3"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 s="9">
        <f t="shared" si="3"/>
        <v>-0.68601241931545909</v>
      </c>
      <c r="X99" s="12">
        <f t="shared" si="4"/>
        <v>0.33492071669854434</v>
      </c>
      <c r="Y99" s="12">
        <f t="shared" si="5"/>
        <v>-1.0938614417385326</v>
      </c>
    </row>
    <row r="100" spans="2:25" x14ac:dyDescent="0.3"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 s="9">
        <f t="shared" si="3"/>
        <v>2.1784444699875944</v>
      </c>
      <c r="X100" s="12">
        <f t="shared" si="4"/>
        <v>0.89829704773935493</v>
      </c>
      <c r="Y100" s="12">
        <f t="shared" si="5"/>
        <v>-0.10725447724981077</v>
      </c>
    </row>
    <row r="101" spans="2:25" x14ac:dyDescent="0.3"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 s="9">
        <f t="shared" si="3"/>
        <v>-0.64495708949639141</v>
      </c>
      <c r="X101" s="12">
        <f t="shared" si="4"/>
        <v>0.34412684378079611</v>
      </c>
      <c r="Y101" s="12">
        <f t="shared" si="5"/>
        <v>-1.0667449576527279</v>
      </c>
    </row>
    <row r="102" spans="2:25" x14ac:dyDescent="0.3"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 s="9">
        <f t="shared" si="3"/>
        <v>5.0528755506920717</v>
      </c>
      <c r="X102" s="12">
        <f t="shared" si="4"/>
        <v>0.99364965505085867</v>
      </c>
      <c r="Y102" s="12">
        <f t="shared" si="5"/>
        <v>-6.3705941614702871E-3</v>
      </c>
    </row>
    <row r="103" spans="2:25" x14ac:dyDescent="0.3"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 s="9">
        <f t="shared" si="3"/>
        <v>-2.0755889747047962</v>
      </c>
      <c r="X103" s="12">
        <f t="shared" si="4"/>
        <v>0.11149218200998957</v>
      </c>
      <c r="Y103" s="12">
        <f t="shared" si="5"/>
        <v>-2.1938008070425763</v>
      </c>
    </row>
    <row r="104" spans="2:25" x14ac:dyDescent="0.3"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 s="9">
        <f t="shared" si="3"/>
        <v>1.2855398424649918</v>
      </c>
      <c r="X104" s="12">
        <f t="shared" si="4"/>
        <v>0.78339130453036643</v>
      </c>
      <c r="Y104" s="12">
        <f t="shared" si="5"/>
        <v>-0.24412295746688847</v>
      </c>
    </row>
    <row r="105" spans="2:25" x14ac:dyDescent="0.3"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 s="9">
        <f t="shared" si="3"/>
        <v>3.7719715550724735</v>
      </c>
      <c r="X105" s="12">
        <f t="shared" si="4"/>
        <v>0.97751074303324381</v>
      </c>
      <c r="Y105" s="12">
        <f t="shared" si="5"/>
        <v>-2.274599686767035E-2</v>
      </c>
    </row>
    <row r="106" spans="2:25" x14ac:dyDescent="0.3"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 s="9">
        <f t="shared" si="3"/>
        <v>1.9616990154931313</v>
      </c>
      <c r="X106" s="12">
        <f t="shared" si="4"/>
        <v>0.87671670728062667</v>
      </c>
      <c r="Y106" s="12">
        <f t="shared" si="5"/>
        <v>-0.13157136355922566</v>
      </c>
    </row>
    <row r="107" spans="2:25" x14ac:dyDescent="0.3"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 s="9">
        <f t="shared" si="3"/>
        <v>-2.5293704814279985</v>
      </c>
      <c r="X107" s="12">
        <f t="shared" si="4"/>
        <v>7.3824678133743604E-2</v>
      </c>
      <c r="Y107" s="12">
        <f t="shared" si="5"/>
        <v>-2.6060622112161269</v>
      </c>
    </row>
    <row r="108" spans="2:25" x14ac:dyDescent="0.3"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 s="9">
        <f t="shared" si="3"/>
        <v>4.1015121449865326</v>
      </c>
      <c r="X108" s="12">
        <f t="shared" si="4"/>
        <v>0.98372173275773234</v>
      </c>
      <c r="Y108" s="12">
        <f t="shared" si="5"/>
        <v>-1.6412213835930271E-2</v>
      </c>
    </row>
    <row r="109" spans="2:25" x14ac:dyDescent="0.3"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 s="9">
        <f t="shared" si="3"/>
        <v>3.2443101383780029</v>
      </c>
      <c r="X109" s="12">
        <f t="shared" si="4"/>
        <v>0.96246811638744356</v>
      </c>
      <c r="Y109" s="12">
        <f t="shared" si="5"/>
        <v>-3.8254339200097694E-2</v>
      </c>
    </row>
    <row r="110" spans="2:25" x14ac:dyDescent="0.3"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 s="9">
        <f t="shared" si="3"/>
        <v>3.1224583224383684</v>
      </c>
      <c r="X110" s="12">
        <f t="shared" si="4"/>
        <v>0.95780968157317625</v>
      </c>
      <c r="Y110" s="12">
        <f t="shared" si="5"/>
        <v>-4.3106182988176769E-2</v>
      </c>
    </row>
    <row r="111" spans="2:25" x14ac:dyDescent="0.3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 s="9">
        <f t="shared" si="3"/>
        <v>1.3778979178522872</v>
      </c>
      <c r="X111" s="12">
        <f t="shared" si="4"/>
        <v>0.79865318445164157</v>
      </c>
      <c r="Y111" s="12">
        <f t="shared" si="5"/>
        <v>-0.22482848946101155</v>
      </c>
    </row>
    <row r="112" spans="2:25" x14ac:dyDescent="0.3"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 s="9">
        <f t="shared" si="3"/>
        <v>4.2207180724824456</v>
      </c>
      <c r="X112" s="12">
        <f t="shared" si="4"/>
        <v>0.98552452355163422</v>
      </c>
      <c r="Y112" s="12">
        <f t="shared" si="5"/>
        <v>-1.4581268323900304E-2</v>
      </c>
    </row>
    <row r="113" spans="2:25" x14ac:dyDescent="0.3"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 s="9">
        <f t="shared" si="3"/>
        <v>4.089708345879937</v>
      </c>
      <c r="X113" s="12">
        <f t="shared" si="4"/>
        <v>0.9835316319337607</v>
      </c>
      <c r="Y113" s="12">
        <f t="shared" si="5"/>
        <v>-1.6605479053288956E-2</v>
      </c>
    </row>
    <row r="114" spans="2:25" x14ac:dyDescent="0.3"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 s="9">
        <f t="shared" si="3"/>
        <v>3.7311814680382169</v>
      </c>
      <c r="X114" s="12">
        <f t="shared" si="4"/>
        <v>0.97659635107376408</v>
      </c>
      <c r="Y114" s="12">
        <f t="shared" si="5"/>
        <v>-2.3681863718546841E-2</v>
      </c>
    </row>
    <row r="115" spans="2:25" x14ac:dyDescent="0.3"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 s="9">
        <f t="shared" si="3"/>
        <v>-0.97441797570276978</v>
      </c>
      <c r="X115" s="12">
        <f t="shared" si="4"/>
        <v>0.27400078231586483</v>
      </c>
      <c r="Y115" s="12">
        <f t="shared" si="5"/>
        <v>-1.294624317430753</v>
      </c>
    </row>
    <row r="116" spans="2:25" x14ac:dyDescent="0.3"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 s="9">
        <f t="shared" si="3"/>
        <v>2.7255956337845482</v>
      </c>
      <c r="X116" s="12">
        <f t="shared" si="4"/>
        <v>0.93852019537570197</v>
      </c>
      <c r="Y116" s="12">
        <f t="shared" si="5"/>
        <v>-6.345090440638318E-2</v>
      </c>
    </row>
    <row r="117" spans="2:25" x14ac:dyDescent="0.3"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 s="9">
        <f t="shared" si="3"/>
        <v>-0.34912227614663494</v>
      </c>
      <c r="X117" s="12">
        <f t="shared" si="4"/>
        <v>0.41359528300010162</v>
      </c>
      <c r="Y117" s="12">
        <f t="shared" si="5"/>
        <v>-0.88286736059158466</v>
      </c>
    </row>
    <row r="118" spans="2:25" x14ac:dyDescent="0.3"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s="9">
        <f t="shared" si="3"/>
        <v>4.0603771114597844</v>
      </c>
      <c r="X118" s="12">
        <f t="shared" si="4"/>
        <v>0.9830497494200815</v>
      </c>
      <c r="Y118" s="12">
        <f t="shared" si="5"/>
        <v>-1.7095550329151367E-2</v>
      </c>
    </row>
    <row r="119" spans="2:25" x14ac:dyDescent="0.3"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 s="9">
        <f t="shared" si="3"/>
        <v>-0.68601241931545909</v>
      </c>
      <c r="X119" s="12">
        <f t="shared" si="4"/>
        <v>0.33492071669854434</v>
      </c>
      <c r="Y119" s="12">
        <f t="shared" si="5"/>
        <v>-1.0938614417385326</v>
      </c>
    </row>
    <row r="120" spans="2:25" x14ac:dyDescent="0.3"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 s="9">
        <f t="shared" si="3"/>
        <v>0.47268479001435842</v>
      </c>
      <c r="X120" s="12">
        <f t="shared" si="4"/>
        <v>0.61601901300910777</v>
      </c>
      <c r="Y120" s="12">
        <f t="shared" si="5"/>
        <v>-0.48447745065041448</v>
      </c>
    </row>
    <row r="121" spans="2:25" x14ac:dyDescent="0.3"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 s="9">
        <f t="shared" si="3"/>
        <v>1.2252514565768833</v>
      </c>
      <c r="X121" s="12">
        <f t="shared" si="4"/>
        <v>0.77298638763152416</v>
      </c>
      <c r="Y121" s="12">
        <f t="shared" si="5"/>
        <v>-0.25749384034081174</v>
      </c>
    </row>
    <row r="122" spans="2:25" x14ac:dyDescent="0.3"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 s="9">
        <f t="shared" si="3"/>
        <v>5.5976041986939045</v>
      </c>
      <c r="X122" s="12">
        <f t="shared" si="4"/>
        <v>0.99630695544833514</v>
      </c>
      <c r="Y122" s="12">
        <f t="shared" si="5"/>
        <v>-3.6998806766277994E-3</v>
      </c>
    </row>
    <row r="123" spans="2:25" x14ac:dyDescent="0.3"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 s="9">
        <f t="shared" si="3"/>
        <v>1.5917584549696919</v>
      </c>
      <c r="X123" s="12">
        <f t="shared" si="4"/>
        <v>0.83086336154440843</v>
      </c>
      <c r="Y123" s="12">
        <f t="shared" si="5"/>
        <v>-0.1852899241872393</v>
      </c>
    </row>
    <row r="124" spans="2:25" x14ac:dyDescent="0.3"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 s="9">
        <f t="shared" si="3"/>
        <v>0.85020139597923472</v>
      </c>
      <c r="X124" s="12">
        <f t="shared" si="4"/>
        <v>0.70060938817015672</v>
      </c>
      <c r="Y124" s="12">
        <f t="shared" si="5"/>
        <v>-0.35580476812275336</v>
      </c>
    </row>
    <row r="125" spans="2:25" x14ac:dyDescent="0.3"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 s="9">
        <f t="shared" si="3"/>
        <v>-1.190471601717394</v>
      </c>
      <c r="X125" s="12">
        <f t="shared" si="4"/>
        <v>0.23317460078991567</v>
      </c>
      <c r="Y125" s="12">
        <f t="shared" si="5"/>
        <v>-1.4559677464327934</v>
      </c>
    </row>
    <row r="126" spans="2:25" x14ac:dyDescent="0.3"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s="9">
        <f t="shared" si="3"/>
        <v>1.3778979178522872</v>
      </c>
      <c r="X126" s="12">
        <f t="shared" si="4"/>
        <v>0.79865318445164157</v>
      </c>
      <c r="Y126" s="12">
        <f t="shared" si="5"/>
        <v>-0.22482848946101155</v>
      </c>
    </row>
    <row r="127" spans="2:25" x14ac:dyDescent="0.3"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 s="9">
        <f t="shared" si="3"/>
        <v>6.2995383012067041</v>
      </c>
      <c r="X127" s="12">
        <f t="shared" si="4"/>
        <v>0.99816621614864598</v>
      </c>
      <c r="Y127" s="12">
        <f t="shared" si="5"/>
        <v>-1.8354672913189207E-3</v>
      </c>
    </row>
    <row r="128" spans="2:25" x14ac:dyDescent="0.3"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 s="9">
        <f t="shared" si="3"/>
        <v>-0.34912227614663494</v>
      </c>
      <c r="X128" s="12">
        <f t="shared" si="4"/>
        <v>0.41359528300010162</v>
      </c>
      <c r="Y128" s="12">
        <f t="shared" si="5"/>
        <v>-0.88286736059158466</v>
      </c>
    </row>
    <row r="129" spans="2:25" x14ac:dyDescent="0.3"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 s="9">
        <f t="shared" si="3"/>
        <v>10.399493565318929</v>
      </c>
      <c r="X129" s="12">
        <f t="shared" si="4"/>
        <v>0.99996955302806978</v>
      </c>
      <c r="Y129" s="12">
        <f t="shared" si="5"/>
        <v>-3.0447435448678653E-5</v>
      </c>
    </row>
    <row r="130" spans="2:25" x14ac:dyDescent="0.3"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s="9">
        <f t="shared" si="3"/>
        <v>-0.1837463258107434</v>
      </c>
      <c r="X130" s="12">
        <f t="shared" si="4"/>
        <v>0.45419222896432404</v>
      </c>
      <c r="Y130" s="12">
        <f t="shared" si="5"/>
        <v>-0.78923475873858551</v>
      </c>
    </row>
    <row r="131" spans="2:25" x14ac:dyDescent="0.3"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 s="9">
        <f t="shared" si="3"/>
        <v>-0.64495708949639141</v>
      </c>
      <c r="X131" s="12">
        <f t="shared" si="4"/>
        <v>0.34412684378079611</v>
      </c>
      <c r="Y131" s="12">
        <f t="shared" si="5"/>
        <v>-1.0667449576527279</v>
      </c>
    </row>
    <row r="132" spans="2:25" x14ac:dyDescent="0.3"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 s="9">
        <f t="shared" si="3"/>
        <v>7.0536036998934701</v>
      </c>
      <c r="X132" s="12">
        <f t="shared" si="4"/>
        <v>0.99913645764854775</v>
      </c>
      <c r="Y132" s="12">
        <f t="shared" si="5"/>
        <v>-8.6391541893713827E-4</v>
      </c>
    </row>
    <row r="133" spans="2:25" x14ac:dyDescent="0.3"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 s="9">
        <f t="shared" si="3"/>
        <v>3.6636832328445199</v>
      </c>
      <c r="X133" s="12">
        <f t="shared" si="4"/>
        <v>0.97500296350501803</v>
      </c>
      <c r="Y133" s="12">
        <f t="shared" si="5"/>
        <v>-2.5314768496582939E-2</v>
      </c>
    </row>
    <row r="134" spans="2:25" x14ac:dyDescent="0.3"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 s="9">
        <f t="shared" ref="W134:W197" si="6">SUMPRODUCT($B134:$U134,$B$2:$U$2)</f>
        <v>7.5597179917509614</v>
      </c>
      <c r="X134" s="12">
        <f t="shared" ref="X134:X197" si="7">EXP(W134)/(1+EXP(W134))</f>
        <v>0.99947924916700692</v>
      </c>
      <c r="Y134" s="12">
        <f t="shared" ref="Y134:Y197" si="8">IFERROR(V134*LN(X134)+(1-V134)*LN(1-X134),0)</f>
        <v>-5.2088647079915349E-4</v>
      </c>
    </row>
    <row r="135" spans="2:25" x14ac:dyDescent="0.3"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 s="9">
        <f t="shared" si="6"/>
        <v>5.9337072151764971</v>
      </c>
      <c r="X135" s="12">
        <f t="shared" si="7"/>
        <v>0.99735835211678858</v>
      </c>
      <c r="Y135" s="12">
        <f t="shared" si="8"/>
        <v>-2.6451431919210775E-3</v>
      </c>
    </row>
    <row r="136" spans="2:25" x14ac:dyDescent="0.3"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 s="9">
        <f t="shared" si="6"/>
        <v>7.3010295697532381</v>
      </c>
      <c r="X136" s="12">
        <f t="shared" si="7"/>
        <v>0.99932561148796284</v>
      </c>
      <c r="Y136" s="12">
        <f t="shared" si="8"/>
        <v>-6.7461601425875125E-4</v>
      </c>
    </row>
    <row r="137" spans="2:25" x14ac:dyDescent="0.3"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 s="9">
        <f t="shared" si="6"/>
        <v>1.5917584549696919</v>
      </c>
      <c r="X137" s="12">
        <f t="shared" si="7"/>
        <v>0.83086336154440843</v>
      </c>
      <c r="Y137" s="12">
        <f t="shared" si="8"/>
        <v>-0.1852899241872393</v>
      </c>
    </row>
    <row r="138" spans="2:25" x14ac:dyDescent="0.3"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 s="9">
        <f t="shared" si="6"/>
        <v>-0.97441797570276978</v>
      </c>
      <c r="X138" s="12">
        <f t="shared" si="7"/>
        <v>0.27400078231586483</v>
      </c>
      <c r="Y138" s="12">
        <f t="shared" si="8"/>
        <v>-1.294624317430753</v>
      </c>
    </row>
    <row r="139" spans="2:25" x14ac:dyDescent="0.3"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 s="9">
        <f t="shared" si="6"/>
        <v>1.8900389136002842</v>
      </c>
      <c r="X139" s="12">
        <f t="shared" si="7"/>
        <v>0.86875996740155759</v>
      </c>
      <c r="Y139" s="12">
        <f t="shared" si="8"/>
        <v>-0.14068840890097264</v>
      </c>
    </row>
    <row r="140" spans="2:25" x14ac:dyDescent="0.3"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s="9">
        <f t="shared" si="6"/>
        <v>-0.97441797570276978</v>
      </c>
      <c r="X140" s="12">
        <f t="shared" si="7"/>
        <v>0.27400078231586483</v>
      </c>
      <c r="Y140" s="12">
        <f t="shared" si="8"/>
        <v>-1.294624317430753</v>
      </c>
    </row>
    <row r="141" spans="2:25" x14ac:dyDescent="0.3"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 s="9">
        <f t="shared" si="6"/>
        <v>-0.64495708949639141</v>
      </c>
      <c r="X141" s="12">
        <f t="shared" si="7"/>
        <v>0.34412684378079611</v>
      </c>
      <c r="Y141" s="12">
        <f t="shared" si="8"/>
        <v>-1.0667449576527279</v>
      </c>
    </row>
    <row r="142" spans="2:25" x14ac:dyDescent="0.3"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 s="9">
        <f t="shared" si="6"/>
        <v>1.5531487704314599</v>
      </c>
      <c r="X142" s="12">
        <f t="shared" si="7"/>
        <v>0.8253680469331961</v>
      </c>
      <c r="Y142" s="12">
        <f t="shared" si="8"/>
        <v>-0.19192587463349683</v>
      </c>
    </row>
    <row r="143" spans="2:25" x14ac:dyDescent="0.3"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 s="9">
        <f t="shared" si="6"/>
        <v>5.0528755506920717</v>
      </c>
      <c r="X143" s="12">
        <f t="shared" si="7"/>
        <v>0.99364965505085867</v>
      </c>
      <c r="Y143" s="12">
        <f t="shared" si="8"/>
        <v>-6.3705941614702871E-3</v>
      </c>
    </row>
    <row r="144" spans="2:25" x14ac:dyDescent="0.3"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s="9">
        <f t="shared" si="6"/>
        <v>4.2742376485771896</v>
      </c>
      <c r="X144" s="12">
        <f t="shared" si="7"/>
        <v>0.98626852007472243</v>
      </c>
      <c r="Y144" s="12">
        <f t="shared" si="8"/>
        <v>-1.3826628722344997E-2</v>
      </c>
    </row>
    <row r="145" spans="2:25" x14ac:dyDescent="0.3"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 s="9">
        <f t="shared" si="6"/>
        <v>6.253684033455837</v>
      </c>
      <c r="X145" s="12">
        <f t="shared" si="7"/>
        <v>0.9980803368317559</v>
      </c>
      <c r="Y145" s="12">
        <f t="shared" si="8"/>
        <v>-1.9215080830386039E-3</v>
      </c>
    </row>
    <row r="146" spans="2:25" x14ac:dyDescent="0.3"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 s="9">
        <f t="shared" si="6"/>
        <v>2.6105892420379013</v>
      </c>
      <c r="X146" s="12">
        <f t="shared" si="7"/>
        <v>0.9315399837077265</v>
      </c>
      <c r="Y146" s="12">
        <f t="shared" si="8"/>
        <v>-7.0916165859849042E-2</v>
      </c>
    </row>
    <row r="147" spans="2:25" x14ac:dyDescent="0.3"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s="9">
        <f t="shared" si="6"/>
        <v>-0.63752783253394574</v>
      </c>
      <c r="X147" s="12">
        <f t="shared" si="7"/>
        <v>0.34580558982224191</v>
      </c>
      <c r="Y147" s="12">
        <f t="shared" si="8"/>
        <v>-1.0618785409641125</v>
      </c>
    </row>
    <row r="148" spans="2:25" x14ac:dyDescent="0.3"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 s="9">
        <f t="shared" si="6"/>
        <v>1.8801289061784205</v>
      </c>
      <c r="X148" s="12">
        <f t="shared" si="7"/>
        <v>0.86762593218547202</v>
      </c>
      <c r="Y148" s="12">
        <f t="shared" si="8"/>
        <v>-0.14199461091239504</v>
      </c>
    </row>
    <row r="149" spans="2:25" x14ac:dyDescent="0.3"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 s="9">
        <f t="shared" si="6"/>
        <v>2.378884485190091</v>
      </c>
      <c r="X149" s="12">
        <f t="shared" si="7"/>
        <v>0.9152029031014034</v>
      </c>
      <c r="Y149" s="12">
        <f t="shared" si="8"/>
        <v>-8.8609486266569781E-2</v>
      </c>
    </row>
    <row r="150" spans="2:25" x14ac:dyDescent="0.3"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s="9">
        <f t="shared" si="6"/>
        <v>2.4452132917020095</v>
      </c>
      <c r="X150" s="12">
        <f t="shared" si="7"/>
        <v>0.92021070267213878</v>
      </c>
      <c r="Y150" s="12">
        <f t="shared" si="8"/>
        <v>-8.3152610517562037E-2</v>
      </c>
    </row>
    <row r="151" spans="2:25" x14ac:dyDescent="0.3"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s="9">
        <f t="shared" si="6"/>
        <v>-0.63752783253394574</v>
      </c>
      <c r="X151" s="12">
        <f t="shared" si="7"/>
        <v>0.34580558982224191</v>
      </c>
      <c r="Y151" s="12">
        <f t="shared" si="8"/>
        <v>-1.0618785409641125</v>
      </c>
    </row>
    <row r="152" spans="2:25" x14ac:dyDescent="0.3"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 s="9">
        <f t="shared" si="6"/>
        <v>3.2126652756054255</v>
      </c>
      <c r="X152" s="12">
        <f t="shared" si="7"/>
        <v>0.96130812195546833</v>
      </c>
      <c r="Y152" s="12">
        <f t="shared" si="8"/>
        <v>-3.9460295017037114E-2</v>
      </c>
    </row>
    <row r="153" spans="2:25" x14ac:dyDescent="0.3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 s="9">
        <f t="shared" si="6"/>
        <v>2.3703963570845739</v>
      </c>
      <c r="X153" s="12">
        <f t="shared" si="7"/>
        <v>0.91454184296729735</v>
      </c>
      <c r="Y153" s="12">
        <f t="shared" si="8"/>
        <v>-8.9332057176297469E-2</v>
      </c>
    </row>
    <row r="154" spans="2:25" x14ac:dyDescent="0.3"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 s="9">
        <f t="shared" si="6"/>
        <v>2.5546400389779937</v>
      </c>
      <c r="X154" s="12">
        <f t="shared" si="7"/>
        <v>0.9278846188089992</v>
      </c>
      <c r="Y154" s="12">
        <f t="shared" si="8"/>
        <v>-7.4847887105904801E-2</v>
      </c>
    </row>
    <row r="155" spans="2:25" x14ac:dyDescent="0.3"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 s="9">
        <f t="shared" si="6"/>
        <v>-1.7764880451944203</v>
      </c>
      <c r="X155" s="12">
        <f t="shared" si="7"/>
        <v>0.14473733130444982</v>
      </c>
      <c r="Y155" s="12">
        <f t="shared" si="8"/>
        <v>-1.932834687572019</v>
      </c>
    </row>
    <row r="156" spans="2:25" x14ac:dyDescent="0.3"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1</v>
      </c>
      <c r="W156" s="9">
        <f t="shared" si="6"/>
        <v>2.2103206388467243</v>
      </c>
      <c r="X156" s="12">
        <f t="shared" si="7"/>
        <v>0.9011724867948615</v>
      </c>
      <c r="Y156" s="12">
        <f t="shared" si="8"/>
        <v>-0.10405860041198547</v>
      </c>
    </row>
    <row r="157" spans="2:25" x14ac:dyDescent="0.3"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 s="9">
        <f t="shared" si="6"/>
        <v>0.93178171947296295</v>
      </c>
      <c r="X157" s="12">
        <f t="shared" si="7"/>
        <v>0.71743661789998703</v>
      </c>
      <c r="Y157" s="12">
        <f t="shared" si="8"/>
        <v>-0.33207067267196155</v>
      </c>
    </row>
    <row r="158" spans="2:25" x14ac:dyDescent="0.3"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 s="9">
        <f t="shared" si="6"/>
        <v>3.7190186786248913E-2</v>
      </c>
      <c r="X158" s="12">
        <f t="shared" si="7"/>
        <v>0.50929647521728039</v>
      </c>
      <c r="Y158" s="12">
        <f t="shared" si="8"/>
        <v>-0.67472496595338238</v>
      </c>
    </row>
    <row r="159" spans="2:25" x14ac:dyDescent="0.3"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1</v>
      </c>
      <c r="W159" s="9">
        <f t="shared" si="6"/>
        <v>0.64337616308565204</v>
      </c>
      <c r="X159" s="12">
        <f t="shared" si="7"/>
        <v>0.65551624762501015</v>
      </c>
      <c r="Y159" s="12">
        <f t="shared" si="8"/>
        <v>-0.42233218947227774</v>
      </c>
    </row>
    <row r="160" spans="2:25" x14ac:dyDescent="0.3"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 s="9">
        <f t="shared" si="6"/>
        <v>5.5559644639584258</v>
      </c>
      <c r="X160" s="12">
        <f t="shared" si="7"/>
        <v>0.99615053598105885</v>
      </c>
      <c r="Y160" s="12">
        <f t="shared" si="8"/>
        <v>-3.8568922748882192E-3</v>
      </c>
    </row>
    <row r="161" spans="2:25" x14ac:dyDescent="0.3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 s="9">
        <f t="shared" si="6"/>
        <v>3.4955930738995882</v>
      </c>
      <c r="X161" s="12">
        <f t="shared" si="7"/>
        <v>0.97056211844269291</v>
      </c>
      <c r="Y161" s="12">
        <f t="shared" si="8"/>
        <v>-2.9879871782880055E-2</v>
      </c>
    </row>
    <row r="162" spans="2:25" x14ac:dyDescent="0.3"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 s="9">
        <f t="shared" si="6"/>
        <v>2.3438204203234863</v>
      </c>
      <c r="X162" s="12">
        <f t="shared" si="7"/>
        <v>0.91244178664481945</v>
      </c>
      <c r="Y162" s="12">
        <f t="shared" si="8"/>
        <v>-9.1630991018239349E-2</v>
      </c>
    </row>
    <row r="163" spans="2:25" x14ac:dyDescent="0.3"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 s="9">
        <f t="shared" si="6"/>
        <v>4.1391306656439966</v>
      </c>
      <c r="X163" s="12">
        <f t="shared" si="7"/>
        <v>0.98431329451140004</v>
      </c>
      <c r="Y163" s="12">
        <f t="shared" si="8"/>
        <v>-1.581104387372214E-2</v>
      </c>
    </row>
    <row r="164" spans="2:25" x14ac:dyDescent="0.3"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 s="9">
        <f t="shared" si="6"/>
        <v>7.6539628602553496</v>
      </c>
      <c r="X164" s="12">
        <f t="shared" si="7"/>
        <v>0.99952606335675453</v>
      </c>
      <c r="Y164" s="12">
        <f t="shared" si="8"/>
        <v>-4.7404898671356342E-4</v>
      </c>
    </row>
    <row r="165" spans="2:25" x14ac:dyDescent="0.3"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 s="9">
        <f t="shared" si="6"/>
        <v>-2.5778550682095118</v>
      </c>
      <c r="X165" s="12">
        <f t="shared" si="7"/>
        <v>7.0577300619917405E-2</v>
      </c>
      <c r="Y165" s="12">
        <f t="shared" si="8"/>
        <v>-2.6510467071462305</v>
      </c>
    </row>
    <row r="166" spans="2:25" x14ac:dyDescent="0.3"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 s="9">
        <f t="shared" si="6"/>
        <v>-2.1133781883632445</v>
      </c>
      <c r="X166" s="12">
        <f t="shared" si="7"/>
        <v>0.10780331590370802</v>
      </c>
      <c r="Y166" s="12">
        <f t="shared" si="8"/>
        <v>-2.2274468612056553</v>
      </c>
    </row>
    <row r="167" spans="2:25" x14ac:dyDescent="0.3"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 s="9">
        <f t="shared" si="6"/>
        <v>-0.46546014426025223</v>
      </c>
      <c r="X167" s="12">
        <f t="shared" si="7"/>
        <v>0.38569132788752014</v>
      </c>
      <c r="Y167" s="12">
        <f t="shared" si="8"/>
        <v>-0.95271789810804719</v>
      </c>
    </row>
    <row r="168" spans="2:25" x14ac:dyDescent="0.3"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 s="9">
        <f t="shared" si="6"/>
        <v>0.59489157630413891</v>
      </c>
      <c r="X168" s="12">
        <f t="shared" si="7"/>
        <v>0.64448671166903582</v>
      </c>
      <c r="Y168" s="12">
        <f t="shared" si="8"/>
        <v>-0.43930107486194198</v>
      </c>
    </row>
    <row r="169" spans="2:25" x14ac:dyDescent="0.3"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 s="9">
        <f t="shared" si="6"/>
        <v>4.6180456749370107</v>
      </c>
      <c r="X169" s="12">
        <f t="shared" si="7"/>
        <v>0.99022443461467535</v>
      </c>
      <c r="Y169" s="12">
        <f t="shared" si="8"/>
        <v>-9.8236599154479694E-3</v>
      </c>
    </row>
    <row r="170" spans="2:25" x14ac:dyDescent="0.3"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 s="9">
        <f t="shared" si="6"/>
        <v>10.418967193683841</v>
      </c>
      <c r="X170" s="12">
        <f t="shared" si="7"/>
        <v>0.99997014018776176</v>
      </c>
      <c r="Y170" s="12">
        <f t="shared" si="8"/>
        <v>-2.9860258051310147E-5</v>
      </c>
    </row>
    <row r="171" spans="2:25" x14ac:dyDescent="0.3"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 s="9">
        <f t="shared" si="6"/>
        <v>2.0554148639361753</v>
      </c>
      <c r="X171" s="12">
        <f t="shared" si="7"/>
        <v>0.88649361819731642</v>
      </c>
      <c r="Y171" s="12">
        <f t="shared" si="8"/>
        <v>-0.12048135236878207</v>
      </c>
    </row>
    <row r="172" spans="2:25" x14ac:dyDescent="0.3"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 s="9">
        <f t="shared" si="6"/>
        <v>-0.68601241931545909</v>
      </c>
      <c r="X172" s="12">
        <f t="shared" si="7"/>
        <v>0.33492071669854434</v>
      </c>
      <c r="Y172" s="12">
        <f t="shared" si="8"/>
        <v>-1.0938614417385326</v>
      </c>
    </row>
    <row r="173" spans="2:25" x14ac:dyDescent="0.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 s="9">
        <f t="shared" si="6"/>
        <v>-0.47958113916049988</v>
      </c>
      <c r="X173" s="12">
        <f t="shared" si="7"/>
        <v>0.38235103799547093</v>
      </c>
      <c r="Y173" s="12">
        <f t="shared" si="8"/>
        <v>-0.96141614471731951</v>
      </c>
    </row>
    <row r="174" spans="2:25" x14ac:dyDescent="0.3"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 s="9">
        <f t="shared" si="6"/>
        <v>-0.34912227614663494</v>
      </c>
      <c r="X174" s="12">
        <f t="shared" si="7"/>
        <v>0.41359528300010162</v>
      </c>
      <c r="Y174" s="12">
        <f t="shared" si="8"/>
        <v>-0.88286736059158466</v>
      </c>
    </row>
    <row r="175" spans="2:25" x14ac:dyDescent="0.3"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1</v>
      </c>
      <c r="W175" s="9">
        <f t="shared" si="6"/>
        <v>2.0952357535118034</v>
      </c>
      <c r="X175" s="12">
        <f t="shared" si="7"/>
        <v>0.89043925616032404</v>
      </c>
      <c r="Y175" s="12">
        <f t="shared" si="8"/>
        <v>-0.11604039176228653</v>
      </c>
    </row>
    <row r="176" spans="2:25" x14ac:dyDescent="0.3"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 s="9">
        <f t="shared" si="6"/>
        <v>-0.68601241931545909</v>
      </c>
      <c r="X176" s="12">
        <f t="shared" si="7"/>
        <v>0.33492071669854434</v>
      </c>
      <c r="Y176" s="12">
        <f t="shared" si="8"/>
        <v>-1.0938614417385326</v>
      </c>
    </row>
    <row r="177" spans="2:25" x14ac:dyDescent="0.3"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 s="9">
        <f t="shared" si="6"/>
        <v>-0.68601241931545909</v>
      </c>
      <c r="X177" s="12">
        <f t="shared" si="7"/>
        <v>0.33492071669854434</v>
      </c>
      <c r="Y177" s="12">
        <f t="shared" si="8"/>
        <v>-1.0938614417385326</v>
      </c>
    </row>
    <row r="178" spans="2:25" x14ac:dyDescent="0.3"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 s="9">
        <f t="shared" si="6"/>
        <v>4.2207180724824456</v>
      </c>
      <c r="X178" s="12">
        <f t="shared" si="7"/>
        <v>0.98552452355163422</v>
      </c>
      <c r="Y178" s="12">
        <f t="shared" si="8"/>
        <v>-1.4581268323900304E-2</v>
      </c>
    </row>
    <row r="179" spans="2:25" x14ac:dyDescent="0.3"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 s="9">
        <f t="shared" si="6"/>
        <v>-0.34912227614663494</v>
      </c>
      <c r="X179" s="12">
        <f t="shared" si="7"/>
        <v>0.41359528300010162</v>
      </c>
      <c r="Y179" s="12">
        <f t="shared" si="8"/>
        <v>-0.88286736059158466</v>
      </c>
    </row>
    <row r="180" spans="2:25" x14ac:dyDescent="0.3"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 s="9">
        <f t="shared" si="6"/>
        <v>1.2633564399063848</v>
      </c>
      <c r="X180" s="12">
        <f t="shared" si="7"/>
        <v>0.77960335906068901</v>
      </c>
      <c r="Y180" s="12">
        <f t="shared" si="8"/>
        <v>-0.24897000266036234</v>
      </c>
    </row>
    <row r="181" spans="2:25" x14ac:dyDescent="0.3"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 s="9">
        <f t="shared" si="6"/>
        <v>4.9498177405715769</v>
      </c>
      <c r="X181" s="12">
        <f t="shared" si="7"/>
        <v>0.99296513980967405</v>
      </c>
      <c r="Y181" s="12">
        <f t="shared" si="8"/>
        <v>-7.0597214850410036E-3</v>
      </c>
    </row>
    <row r="182" spans="2:25" x14ac:dyDescent="0.3"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 s="9">
        <f t="shared" si="6"/>
        <v>1.8900389136002842</v>
      </c>
      <c r="X182" s="12">
        <f t="shared" si="7"/>
        <v>0.86875996740155759</v>
      </c>
      <c r="Y182" s="12">
        <f t="shared" si="8"/>
        <v>-0.14068840890097264</v>
      </c>
    </row>
    <row r="183" spans="2:25" x14ac:dyDescent="0.3"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s="9">
        <f t="shared" si="6"/>
        <v>-2.0267201503814971</v>
      </c>
      <c r="X183" s="12">
        <f t="shared" si="7"/>
        <v>0.11642589893960516</v>
      </c>
      <c r="Y183" s="12">
        <f t="shared" si="8"/>
        <v>-2.1505002689529942</v>
      </c>
    </row>
    <row r="184" spans="2:25" x14ac:dyDescent="0.3"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 s="9">
        <f t="shared" si="6"/>
        <v>6.7482848186166748</v>
      </c>
      <c r="X184" s="12">
        <f t="shared" si="7"/>
        <v>0.99882848444345163</v>
      </c>
      <c r="Y184" s="12">
        <f t="shared" si="8"/>
        <v>-1.1722023173176717E-3</v>
      </c>
    </row>
    <row r="185" spans="2:25" x14ac:dyDescent="0.3"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 s="9">
        <f t="shared" si="6"/>
        <v>4.6033288712811231</v>
      </c>
      <c r="X185" s="12">
        <f t="shared" si="7"/>
        <v>0.99008094326695539</v>
      </c>
      <c r="Y185" s="12">
        <f t="shared" si="8"/>
        <v>-9.9685783200271459E-3</v>
      </c>
    </row>
    <row r="186" spans="2:25" x14ac:dyDescent="0.3"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s="9">
        <f t="shared" si="6"/>
        <v>6.6289991874130809</v>
      </c>
      <c r="X186" s="12">
        <f t="shared" si="7"/>
        <v>0.99868025903463831</v>
      </c>
      <c r="Y186" s="12">
        <f t="shared" si="8"/>
        <v>-1.3206125904334622E-3</v>
      </c>
    </row>
    <row r="187" spans="2:25" x14ac:dyDescent="0.3"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 s="9">
        <f t="shared" si="6"/>
        <v>7.7420815874159512</v>
      </c>
      <c r="X187" s="12">
        <f t="shared" si="7"/>
        <v>0.99956602154157892</v>
      </c>
      <c r="Y187" s="12">
        <f t="shared" si="8"/>
        <v>-4.3407265432591536E-4</v>
      </c>
    </row>
    <row r="188" spans="2:25" x14ac:dyDescent="0.3"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 s="9">
        <f t="shared" si="6"/>
        <v>5.0779115273396052</v>
      </c>
      <c r="X188" s="12">
        <f t="shared" si="7"/>
        <v>0.99380569585689627</v>
      </c>
      <c r="Y188" s="12">
        <f t="shared" si="8"/>
        <v>-6.2135684388174989E-3</v>
      </c>
    </row>
    <row r="189" spans="2:25" x14ac:dyDescent="0.3"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1</v>
      </c>
      <c r="W189" s="9">
        <f t="shared" si="6"/>
        <v>-0.84890907006097605</v>
      </c>
      <c r="X189" s="12">
        <f t="shared" si="7"/>
        <v>0.29966175503839221</v>
      </c>
      <c r="Y189" s="12">
        <f t="shared" si="8"/>
        <v>-1.2051009236186481</v>
      </c>
    </row>
    <row r="190" spans="2:25" x14ac:dyDescent="0.3"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1</v>
      </c>
      <c r="W190" s="9">
        <f t="shared" si="6"/>
        <v>3.6030876812701886</v>
      </c>
      <c r="X190" s="12">
        <f t="shared" si="7"/>
        <v>0.97348282849536172</v>
      </c>
      <c r="Y190" s="12">
        <f t="shared" si="8"/>
        <v>-2.6875093261904865E-2</v>
      </c>
    </row>
    <row r="191" spans="2:25" x14ac:dyDescent="0.3"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 s="9">
        <f t="shared" si="6"/>
        <v>-0.34912227614663494</v>
      </c>
      <c r="X191" s="12">
        <f t="shared" si="7"/>
        <v>0.41359528300010162</v>
      </c>
      <c r="Y191" s="12">
        <f t="shared" si="8"/>
        <v>-0.88286736059158466</v>
      </c>
    </row>
    <row r="192" spans="2:25" x14ac:dyDescent="0.3"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 s="9">
        <f t="shared" si="6"/>
        <v>7.5764122818384934</v>
      </c>
      <c r="X192" s="12">
        <f t="shared" si="7"/>
        <v>0.99948786615284835</v>
      </c>
      <c r="Y192" s="12">
        <f t="shared" si="8"/>
        <v>-5.1226503248189546E-4</v>
      </c>
    </row>
    <row r="193" spans="2:25" x14ac:dyDescent="0.3"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 s="9">
        <f t="shared" si="6"/>
        <v>7.5713902143446585</v>
      </c>
      <c r="X193" s="12">
        <f t="shared" si="7"/>
        <v>0.99948528904012301</v>
      </c>
      <c r="Y193" s="12">
        <f t="shared" si="8"/>
        <v>-5.1484346903432165E-4</v>
      </c>
    </row>
    <row r="194" spans="2:25" x14ac:dyDescent="0.3"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 s="9">
        <f t="shared" si="6"/>
        <v>3.0007562373573182</v>
      </c>
      <c r="X194" s="12">
        <f t="shared" si="7"/>
        <v>0.9526082794097317</v>
      </c>
      <c r="Y194" s="12">
        <f t="shared" si="8"/>
        <v>-4.8551499271946269E-2</v>
      </c>
    </row>
    <row r="195" spans="2:25" x14ac:dyDescent="0.3"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 s="9">
        <f t="shared" si="6"/>
        <v>2.1083231485331857</v>
      </c>
      <c r="X195" s="12">
        <f t="shared" si="7"/>
        <v>0.89170951665751208</v>
      </c>
      <c r="Y195" s="12">
        <f t="shared" si="8"/>
        <v>-0.11461485341029597</v>
      </c>
    </row>
    <row r="196" spans="2:25" x14ac:dyDescent="0.3"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 s="9">
        <f t="shared" si="6"/>
        <v>4.1014324412788516</v>
      </c>
      <c r="X196" s="12">
        <f t="shared" si="7"/>
        <v>0.98372045639031613</v>
      </c>
      <c r="Y196" s="12">
        <f t="shared" si="8"/>
        <v>-1.6413511325049132E-2</v>
      </c>
    </row>
    <row r="197" spans="2:25" x14ac:dyDescent="0.3"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 s="9">
        <f t="shared" si="6"/>
        <v>5.2472361265279757</v>
      </c>
      <c r="X197" s="12">
        <f t="shared" si="7"/>
        <v>0.99476550220945081</v>
      </c>
      <c r="Y197" s="12">
        <f t="shared" si="8"/>
        <v>-5.2482457709435628E-3</v>
      </c>
    </row>
    <row r="198" spans="2:25" x14ac:dyDescent="0.3"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 s="9">
        <f t="shared" ref="W198:W261" si="9">SUMPRODUCT($B198:$U198,$B$2:$U$2)</f>
        <v>2.1784444699875944</v>
      </c>
      <c r="X198" s="12">
        <f t="shared" ref="X198:X261" si="10">EXP(W198)/(1+EXP(W198))</f>
        <v>0.89829704773935493</v>
      </c>
      <c r="Y198" s="12">
        <f t="shared" ref="Y198:Y261" si="11">IFERROR(V198*LN(X198)+(1-V198)*LN(1-X198),0)</f>
        <v>-0.10725447724981077</v>
      </c>
    </row>
    <row r="199" spans="2:25" x14ac:dyDescent="0.3"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 s="9">
        <f t="shared" si="9"/>
        <v>1.439627457448341</v>
      </c>
      <c r="X199" s="12">
        <f t="shared" si="10"/>
        <v>0.80839695446104654</v>
      </c>
      <c r="Y199" s="12">
        <f t="shared" si="11"/>
        <v>-0.21270206082611284</v>
      </c>
    </row>
    <row r="200" spans="2:25" x14ac:dyDescent="0.3"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 s="9">
        <f t="shared" si="9"/>
        <v>2.1685344625657312</v>
      </c>
      <c r="X200" s="12">
        <f t="shared" si="10"/>
        <v>0.89738809448043833</v>
      </c>
      <c r="Y200" s="12">
        <f t="shared" si="11"/>
        <v>-0.10826685220929323</v>
      </c>
    </row>
    <row r="201" spans="2:25" x14ac:dyDescent="0.3">
      <c r="B201">
        <v>1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 s="9">
        <f t="shared" si="9"/>
        <v>4.5479243534826015</v>
      </c>
      <c r="X201" s="12">
        <f t="shared" si="10"/>
        <v>0.9895217944608814</v>
      </c>
      <c r="Y201" s="12">
        <f t="shared" si="11"/>
        <v>-1.0533488451021984E-2</v>
      </c>
    </row>
    <row r="202" spans="2:25" x14ac:dyDescent="0.3"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 s="9">
        <f t="shared" si="9"/>
        <v>0.80214567622073685</v>
      </c>
      <c r="X202" s="12">
        <f t="shared" si="10"/>
        <v>0.6904332748855786</v>
      </c>
      <c r="Y202" s="12">
        <f t="shared" si="11"/>
        <v>-0.37043594384249978</v>
      </c>
    </row>
    <row r="203" spans="2:25" x14ac:dyDescent="0.3"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s="9">
        <f t="shared" si="9"/>
        <v>-3.3975702909594925</v>
      </c>
      <c r="X203" s="12">
        <f t="shared" si="10"/>
        <v>3.2371485453175891E-2</v>
      </c>
      <c r="Y203" s="12">
        <f t="shared" si="11"/>
        <v>-3.4304773222860803</v>
      </c>
    </row>
    <row r="204" spans="2:25" x14ac:dyDescent="0.3"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 s="9">
        <f t="shared" si="9"/>
        <v>1.0894923614649763</v>
      </c>
      <c r="X204" s="12">
        <f t="shared" si="10"/>
        <v>0.74828611790848854</v>
      </c>
      <c r="Y204" s="12">
        <f t="shared" si="11"/>
        <v>-0.2899698635733331</v>
      </c>
    </row>
    <row r="205" spans="2:25" x14ac:dyDescent="0.3"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s="9">
        <f t="shared" si="9"/>
        <v>4.1088616982412978</v>
      </c>
      <c r="X205" s="12">
        <f t="shared" si="10"/>
        <v>0.98383900580070871</v>
      </c>
      <c r="Y205" s="12">
        <f t="shared" si="11"/>
        <v>-1.6293007306935219E-2</v>
      </c>
    </row>
    <row r="206" spans="2:25" x14ac:dyDescent="0.3"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s="9">
        <f t="shared" si="9"/>
        <v>1.8900389136002842</v>
      </c>
      <c r="X206" s="12">
        <f t="shared" si="10"/>
        <v>0.86875996740155759</v>
      </c>
      <c r="Y206" s="12">
        <f t="shared" si="11"/>
        <v>-0.14068840890097264</v>
      </c>
    </row>
    <row r="207" spans="2:25" x14ac:dyDescent="0.3"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 s="9">
        <f t="shared" si="9"/>
        <v>2.3827792372249221</v>
      </c>
      <c r="X207" s="12">
        <f t="shared" si="10"/>
        <v>0.91550467298975668</v>
      </c>
      <c r="Y207" s="12">
        <f t="shared" si="11"/>
        <v>-8.8279810577205131E-2</v>
      </c>
    </row>
    <row r="208" spans="2:25" x14ac:dyDescent="0.3"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s="9">
        <f t="shared" si="9"/>
        <v>3.7719715550724735</v>
      </c>
      <c r="X208" s="12">
        <f t="shared" si="10"/>
        <v>0.97751074303324381</v>
      </c>
      <c r="Y208" s="12">
        <f t="shared" si="11"/>
        <v>-2.274599686767035E-2</v>
      </c>
    </row>
    <row r="209" spans="2:25" x14ac:dyDescent="0.3"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 s="9">
        <f t="shared" si="9"/>
        <v>1.5621415997457071</v>
      </c>
      <c r="X209" s="12">
        <f t="shared" si="10"/>
        <v>0.82666044385175608</v>
      </c>
      <c r="Y209" s="12">
        <f t="shared" si="11"/>
        <v>-0.19036125611823357</v>
      </c>
    </row>
    <row r="210" spans="2:25" x14ac:dyDescent="0.3"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 s="9">
        <f t="shared" si="9"/>
        <v>-0.63752783253394574</v>
      </c>
      <c r="X210" s="12">
        <f t="shared" si="10"/>
        <v>0.34580558982224191</v>
      </c>
      <c r="Y210" s="12">
        <f t="shared" si="11"/>
        <v>-1.0618785409641125</v>
      </c>
    </row>
    <row r="211" spans="2:25" x14ac:dyDescent="0.3"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 s="9">
        <f t="shared" si="9"/>
        <v>1.714788061021111</v>
      </c>
      <c r="X211" s="12">
        <f t="shared" si="10"/>
        <v>0.84745628692942498</v>
      </c>
      <c r="Y211" s="12">
        <f t="shared" si="11"/>
        <v>-0.16551601990210235</v>
      </c>
    </row>
    <row r="212" spans="2:25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 s="9">
        <f t="shared" si="9"/>
        <v>-0.1837463258107434</v>
      </c>
      <c r="X212" s="12">
        <f t="shared" si="10"/>
        <v>0.45419222896432404</v>
      </c>
      <c r="Y212" s="12">
        <f t="shared" si="11"/>
        <v>-0.78923475873858551</v>
      </c>
    </row>
    <row r="213" spans="2:25" x14ac:dyDescent="0.3"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 s="9">
        <f t="shared" si="9"/>
        <v>-1.8995176512458396</v>
      </c>
      <c r="X213" s="12">
        <f t="shared" si="10"/>
        <v>0.13016307646091677</v>
      </c>
      <c r="Y213" s="12">
        <f t="shared" si="11"/>
        <v>-2.038967180357159</v>
      </c>
    </row>
    <row r="214" spans="2:25" x14ac:dyDescent="0.3"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 s="9">
        <f t="shared" si="9"/>
        <v>1.819917592145875</v>
      </c>
      <c r="X214" s="12">
        <f t="shared" si="10"/>
        <v>0.86055623845569273</v>
      </c>
      <c r="Y214" s="12">
        <f t="shared" si="11"/>
        <v>-0.15017630991040926</v>
      </c>
    </row>
    <row r="215" spans="2:25" x14ac:dyDescent="0.3"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 s="9">
        <f t="shared" si="9"/>
        <v>5.5559644639584258</v>
      </c>
      <c r="X215" s="12">
        <f t="shared" si="10"/>
        <v>0.99615053598105885</v>
      </c>
      <c r="Y215" s="12">
        <f t="shared" si="11"/>
        <v>-3.8568922748882192E-3</v>
      </c>
    </row>
    <row r="216" spans="2:25" x14ac:dyDescent="0.3"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1</v>
      </c>
      <c r="W216" s="9">
        <f t="shared" si="9"/>
        <v>0.59489157630413891</v>
      </c>
      <c r="X216" s="12">
        <f t="shared" si="10"/>
        <v>0.64448671166903582</v>
      </c>
      <c r="Y216" s="12">
        <f t="shared" si="11"/>
        <v>-0.43930107486194198</v>
      </c>
    </row>
    <row r="217" spans="2:25" x14ac:dyDescent="0.3"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 s="9">
        <f t="shared" si="9"/>
        <v>2.8734852703509284</v>
      </c>
      <c r="X217" s="12">
        <f t="shared" si="10"/>
        <v>0.94652004665521028</v>
      </c>
      <c r="Y217" s="12">
        <f t="shared" si="11"/>
        <v>-5.4963128783978243E-2</v>
      </c>
    </row>
    <row r="218" spans="2:25" x14ac:dyDescent="0.3"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 s="9">
        <f t="shared" si="9"/>
        <v>-0.7938621593235593</v>
      </c>
      <c r="X218" s="12">
        <f t="shared" si="10"/>
        <v>0.31133999110021554</v>
      </c>
      <c r="Y218" s="12">
        <f t="shared" si="11"/>
        <v>-1.1668697449598535</v>
      </c>
    </row>
    <row r="219" spans="2:25" x14ac:dyDescent="0.3"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 s="9">
        <f t="shared" si="9"/>
        <v>1.439627457448341</v>
      </c>
      <c r="X219" s="12">
        <f t="shared" si="10"/>
        <v>0.80839695446104654</v>
      </c>
      <c r="Y219" s="12">
        <f t="shared" si="11"/>
        <v>-0.21270206082611284</v>
      </c>
    </row>
    <row r="220" spans="2:25" x14ac:dyDescent="0.3"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1</v>
      </c>
      <c r="W220" s="9">
        <f t="shared" si="9"/>
        <v>5.6802429712524756</v>
      </c>
      <c r="X220" s="12">
        <f t="shared" si="10"/>
        <v>0.9965988779607412</v>
      </c>
      <c r="Y220" s="12">
        <f t="shared" si="11"/>
        <v>-3.4069190026739531E-3</v>
      </c>
    </row>
    <row r="221" spans="2:25" x14ac:dyDescent="0.3"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 s="9">
        <f t="shared" si="9"/>
        <v>1.4263825046338003</v>
      </c>
      <c r="X221" s="12">
        <f t="shared" si="10"/>
        <v>0.80633704224045621</v>
      </c>
      <c r="Y221" s="12">
        <f t="shared" si="11"/>
        <v>-0.21525345733134027</v>
      </c>
    </row>
    <row r="222" spans="2:25" x14ac:dyDescent="0.3"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 s="9">
        <f t="shared" si="9"/>
        <v>7.7471457681325617</v>
      </c>
      <c r="X222" s="12">
        <f t="shared" si="10"/>
        <v>0.99956821278485219</v>
      </c>
      <c r="Y222" s="12">
        <f t="shared" si="11"/>
        <v>-4.3188046209024562E-4</v>
      </c>
    </row>
    <row r="223" spans="2:25" x14ac:dyDescent="0.3"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 s="9">
        <f t="shared" si="9"/>
        <v>1.4189532476713547</v>
      </c>
      <c r="X223" s="12">
        <f t="shared" si="10"/>
        <v>0.80517426621713117</v>
      </c>
      <c r="Y223" s="12">
        <f t="shared" si="11"/>
        <v>-0.21669654521910484</v>
      </c>
    </row>
    <row r="224" spans="2:25" x14ac:dyDescent="0.3"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 s="9">
        <f t="shared" si="9"/>
        <v>-0.34912227614663494</v>
      </c>
      <c r="X224" s="12">
        <f t="shared" si="10"/>
        <v>0.41359528300010162</v>
      </c>
      <c r="Y224" s="12">
        <f t="shared" si="11"/>
        <v>-0.88286736059158466</v>
      </c>
    </row>
    <row r="225" spans="2:25" x14ac:dyDescent="0.3"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</v>
      </c>
      <c r="W225" s="9">
        <f t="shared" si="9"/>
        <v>1.1437926440985844</v>
      </c>
      <c r="X225" s="12">
        <f t="shared" si="10"/>
        <v>0.75837529233825607</v>
      </c>
      <c r="Y225" s="12">
        <f t="shared" si="11"/>
        <v>-0.27657690723993261</v>
      </c>
    </row>
    <row r="226" spans="2:25" x14ac:dyDescent="0.3"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 s="9">
        <f t="shared" si="9"/>
        <v>5.83588189224022</v>
      </c>
      <c r="X226" s="12">
        <f t="shared" si="10"/>
        <v>0.99708766024430917</v>
      </c>
      <c r="Y226" s="12">
        <f t="shared" si="11"/>
        <v>-2.9165888690302483E-3</v>
      </c>
    </row>
    <row r="227" spans="2:25" x14ac:dyDescent="0.3"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 s="9">
        <f t="shared" si="9"/>
        <v>3.8013027894926261</v>
      </c>
      <c r="X227" s="12">
        <f t="shared" si="10"/>
        <v>0.97814659463005649</v>
      </c>
      <c r="Y227" s="12">
        <f t="shared" si="11"/>
        <v>-2.2095727920270578E-2</v>
      </c>
    </row>
    <row r="228" spans="2:25" x14ac:dyDescent="0.3"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 s="9">
        <f t="shared" si="9"/>
        <v>0.29905676295438227</v>
      </c>
      <c r="X228" s="12">
        <f t="shared" si="10"/>
        <v>0.57421191850115239</v>
      </c>
      <c r="Y228" s="12">
        <f t="shared" si="11"/>
        <v>-0.5547567548036032</v>
      </c>
    </row>
    <row r="229" spans="2:25" x14ac:dyDescent="0.3"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 s="9">
        <f t="shared" si="9"/>
        <v>-0.68601241931545909</v>
      </c>
      <c r="X229" s="12">
        <f t="shared" si="10"/>
        <v>0.33492071669854434</v>
      </c>
      <c r="Y229" s="12">
        <f t="shared" si="11"/>
        <v>-1.0938614417385326</v>
      </c>
    </row>
    <row r="230" spans="2:25" x14ac:dyDescent="0.3"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 s="9">
        <f t="shared" si="9"/>
        <v>6.5879438575940146</v>
      </c>
      <c r="X230" s="12">
        <f t="shared" si="10"/>
        <v>0.99862502506713346</v>
      </c>
      <c r="Y230" s="12">
        <f t="shared" si="11"/>
        <v>-1.3759210782831419E-3</v>
      </c>
    </row>
    <row r="231" spans="2:25" x14ac:dyDescent="0.3"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 s="9">
        <f t="shared" si="9"/>
        <v>0.64337616308565204</v>
      </c>
      <c r="X231" s="12">
        <f t="shared" si="10"/>
        <v>0.65551624762501015</v>
      </c>
      <c r="Y231" s="12">
        <f t="shared" si="11"/>
        <v>-0.42233218947227774</v>
      </c>
    </row>
    <row r="232" spans="2:25" x14ac:dyDescent="0.3"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 s="9">
        <f t="shared" si="9"/>
        <v>0.80214567622073685</v>
      </c>
      <c r="X232" s="12">
        <f t="shared" si="10"/>
        <v>0.6904332748855786</v>
      </c>
      <c r="Y232" s="12">
        <f t="shared" si="11"/>
        <v>-0.37043594384249978</v>
      </c>
    </row>
    <row r="233" spans="2:25" x14ac:dyDescent="0.3"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 s="9">
        <f t="shared" si="9"/>
        <v>1.0820631045025306</v>
      </c>
      <c r="X233" s="12">
        <f t="shared" si="10"/>
        <v>0.74688420812683387</v>
      </c>
      <c r="Y233" s="12">
        <f t="shared" si="11"/>
        <v>-0.29184511506551319</v>
      </c>
    </row>
    <row r="234" spans="2:25" x14ac:dyDescent="0.3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1</v>
      </c>
      <c r="W234" s="9">
        <f t="shared" si="9"/>
        <v>2.4538745398674089</v>
      </c>
      <c r="X234" s="12">
        <f t="shared" si="10"/>
        <v>0.92084432712773601</v>
      </c>
      <c r="Y234" s="12">
        <f t="shared" si="11"/>
        <v>-8.246428293326008E-2</v>
      </c>
    </row>
    <row r="235" spans="2:25" x14ac:dyDescent="0.3"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 s="9">
        <f t="shared" si="9"/>
        <v>-5.0288322075281944E-2</v>
      </c>
      <c r="X235" s="12">
        <f t="shared" si="10"/>
        <v>0.48743056828859088</v>
      </c>
      <c r="Y235" s="12">
        <f t="shared" si="11"/>
        <v>-0.71860742271090283</v>
      </c>
    </row>
    <row r="236" spans="2:25" x14ac:dyDescent="0.3"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 s="9">
        <f t="shared" si="9"/>
        <v>0.71913083068563455</v>
      </c>
      <c r="X236" s="12">
        <f t="shared" si="10"/>
        <v>0.67241559135249851</v>
      </c>
      <c r="Y236" s="12">
        <f t="shared" si="11"/>
        <v>-0.39687869010124854</v>
      </c>
    </row>
    <row r="237" spans="2:25" x14ac:dyDescent="0.3"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 s="9">
        <f t="shared" si="9"/>
        <v>8.2001444090428262</v>
      </c>
      <c r="X237" s="12">
        <f t="shared" si="10"/>
        <v>0.99972546148171937</v>
      </c>
      <c r="Y237" s="12">
        <f t="shared" si="11"/>
        <v>-2.7457621087851252E-4</v>
      </c>
    </row>
    <row r="238" spans="2:25" x14ac:dyDescent="0.3"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 s="9">
        <f t="shared" si="9"/>
        <v>-0.63752783253394574</v>
      </c>
      <c r="X238" s="12">
        <f t="shared" si="10"/>
        <v>0.34580558982224191</v>
      </c>
      <c r="Y238" s="12">
        <f t="shared" si="11"/>
        <v>-1.0618785409641125</v>
      </c>
    </row>
    <row r="239" spans="2:25" x14ac:dyDescent="0.3"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 s="9">
        <f t="shared" si="9"/>
        <v>9.1912560741373497</v>
      </c>
      <c r="X239" s="12">
        <f t="shared" si="10"/>
        <v>0.99989808363130006</v>
      </c>
      <c r="Y239" s="12">
        <f t="shared" si="11"/>
        <v>-1.0192156252593722E-4</v>
      </c>
    </row>
    <row r="240" spans="2:25" x14ac:dyDescent="0.3"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 s="9">
        <f t="shared" si="9"/>
        <v>2.717925804526232</v>
      </c>
      <c r="X240" s="12">
        <f t="shared" si="10"/>
        <v>0.9380761546353783</v>
      </c>
      <c r="Y240" s="12">
        <f t="shared" si="11"/>
        <v>-6.3924144960867055E-2</v>
      </c>
    </row>
    <row r="241" spans="2:25" x14ac:dyDescent="0.3"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 s="9">
        <f t="shared" si="9"/>
        <v>1.2700481778441868</v>
      </c>
      <c r="X241" s="12">
        <f t="shared" si="10"/>
        <v>0.78075099505302714</v>
      </c>
      <c r="Y241" s="12">
        <f t="shared" si="11"/>
        <v>-0.24749900833621705</v>
      </c>
    </row>
    <row r="242" spans="2:25" x14ac:dyDescent="0.3"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 s="9">
        <f t="shared" si="9"/>
        <v>-0.34912227614663494</v>
      </c>
      <c r="X242" s="12">
        <f t="shared" si="10"/>
        <v>0.41359528300010162</v>
      </c>
      <c r="Y242" s="12">
        <f t="shared" si="11"/>
        <v>-0.88286736059158466</v>
      </c>
    </row>
    <row r="243" spans="2:25" x14ac:dyDescent="0.3"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 s="9">
        <f t="shared" si="9"/>
        <v>-0.34912227614663494</v>
      </c>
      <c r="X243" s="12">
        <f t="shared" si="10"/>
        <v>0.41359528300010162</v>
      </c>
      <c r="Y243" s="12">
        <f t="shared" si="11"/>
        <v>-0.88286736059158466</v>
      </c>
    </row>
    <row r="244" spans="2:25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 s="9">
        <f t="shared" si="9"/>
        <v>4.2742376485771896</v>
      </c>
      <c r="X244" s="12">
        <f t="shared" si="10"/>
        <v>0.98626852007472243</v>
      </c>
      <c r="Y244" s="12">
        <f t="shared" si="11"/>
        <v>-1.3826628722344997E-2</v>
      </c>
    </row>
    <row r="245" spans="2:25" x14ac:dyDescent="0.3"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1</v>
      </c>
      <c r="W245" s="9">
        <f t="shared" si="9"/>
        <v>0.75107870093980922</v>
      </c>
      <c r="X245" s="12">
        <f t="shared" si="10"/>
        <v>0.67941369726667122</v>
      </c>
      <c r="Y245" s="12">
        <f t="shared" si="11"/>
        <v>-0.38652506263069186</v>
      </c>
    </row>
    <row r="246" spans="2:25" x14ac:dyDescent="0.3"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 s="9">
        <f t="shared" si="9"/>
        <v>1.2737360433583964</v>
      </c>
      <c r="X246" s="12">
        <f t="shared" si="10"/>
        <v>0.78138162608443806</v>
      </c>
      <c r="Y246" s="12">
        <f t="shared" si="11"/>
        <v>-0.24669161073484017</v>
      </c>
    </row>
    <row r="247" spans="2:25" x14ac:dyDescent="0.3"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 s="9">
        <f t="shared" si="9"/>
        <v>-0.34912227614663494</v>
      </c>
      <c r="X247" s="12">
        <f t="shared" si="10"/>
        <v>0.41359528300010162</v>
      </c>
      <c r="Y247" s="12">
        <f t="shared" si="11"/>
        <v>-0.88286736059158466</v>
      </c>
    </row>
    <row r="248" spans="2:25" x14ac:dyDescent="0.3"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 s="9">
        <f t="shared" si="9"/>
        <v>-0.68601241931545909</v>
      </c>
      <c r="X248" s="12">
        <f t="shared" si="10"/>
        <v>0.33492071669854434</v>
      </c>
      <c r="Y248" s="12">
        <f t="shared" si="11"/>
        <v>-1.0938614417385326</v>
      </c>
    </row>
    <row r="249" spans="2:25" x14ac:dyDescent="0.3"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 s="9">
        <f t="shared" si="9"/>
        <v>4.2423548071553405</v>
      </c>
      <c r="X249" s="12">
        <f t="shared" si="10"/>
        <v>0.98582997115233995</v>
      </c>
      <c r="Y249" s="12">
        <f t="shared" si="11"/>
        <v>-1.4271382299879122E-2</v>
      </c>
    </row>
    <row r="250" spans="2:25" x14ac:dyDescent="0.3"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 s="9">
        <f t="shared" si="9"/>
        <v>1.2791002603258292</v>
      </c>
      <c r="X250" s="12">
        <f t="shared" si="10"/>
        <v>0.7822965819037262</v>
      </c>
      <c r="Y250" s="12">
        <f t="shared" si="11"/>
        <v>-0.24552134959155097</v>
      </c>
    </row>
    <row r="251" spans="2:25" x14ac:dyDescent="0.3"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 s="9">
        <f t="shared" si="9"/>
        <v>-0.68601241931545909</v>
      </c>
      <c r="X251" s="12">
        <f t="shared" si="10"/>
        <v>0.33492071669854434</v>
      </c>
      <c r="Y251" s="12">
        <f t="shared" si="11"/>
        <v>-1.0938614417385326</v>
      </c>
    </row>
    <row r="252" spans="2:25" x14ac:dyDescent="0.3"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1</v>
      </c>
      <c r="W252" s="9">
        <f t="shared" si="9"/>
        <v>2.2614345236093341</v>
      </c>
      <c r="X252" s="12">
        <f t="shared" si="10"/>
        <v>0.90563230029223063</v>
      </c>
      <c r="Y252" s="12">
        <f t="shared" si="11"/>
        <v>-9.9121904885457426E-2</v>
      </c>
    </row>
    <row r="253" spans="2:25" x14ac:dyDescent="0.3"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 s="9">
        <f t="shared" si="9"/>
        <v>7.4171380674946787</v>
      </c>
      <c r="X253" s="12">
        <f t="shared" si="10"/>
        <v>0.99939949449755039</v>
      </c>
      <c r="Y253" s="12">
        <f t="shared" si="11"/>
        <v>-6.0068587809350622E-4</v>
      </c>
    </row>
    <row r="254" spans="2:25" x14ac:dyDescent="0.3"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 s="9">
        <f t="shared" si="9"/>
        <v>-0.68601241931545909</v>
      </c>
      <c r="X254" s="12">
        <f t="shared" si="10"/>
        <v>0.33492071669854434</v>
      </c>
      <c r="Y254" s="12">
        <f t="shared" si="11"/>
        <v>-1.0938614417385326</v>
      </c>
    </row>
    <row r="255" spans="2:25" x14ac:dyDescent="0.3"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 s="9">
        <f t="shared" si="9"/>
        <v>2.0952357535118034</v>
      </c>
      <c r="X255" s="12">
        <f t="shared" si="10"/>
        <v>0.89043925616032404</v>
      </c>
      <c r="Y255" s="12">
        <f t="shared" si="11"/>
        <v>-0.11604039176228653</v>
      </c>
    </row>
    <row r="256" spans="2:25" x14ac:dyDescent="0.3"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 s="9">
        <f t="shared" si="9"/>
        <v>-0.97441797570276978</v>
      </c>
      <c r="X256" s="12">
        <f t="shared" si="10"/>
        <v>0.27400078231586483</v>
      </c>
      <c r="Y256" s="12">
        <f t="shared" si="11"/>
        <v>-1.294624317430753</v>
      </c>
    </row>
    <row r="257" spans="2:25" x14ac:dyDescent="0.3"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 s="9">
        <f t="shared" si="9"/>
        <v>3.6255472357047229</v>
      </c>
      <c r="X257" s="12">
        <f t="shared" si="10"/>
        <v>0.97405647528731254</v>
      </c>
      <c r="Y257" s="12">
        <f t="shared" si="11"/>
        <v>-2.6285994179358604E-2</v>
      </c>
    </row>
    <row r="258" spans="2:25" x14ac:dyDescent="0.3"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 s="9">
        <f t="shared" si="9"/>
        <v>4.595899614318677</v>
      </c>
      <c r="X258" s="12">
        <f t="shared" si="10"/>
        <v>0.99000771671659404</v>
      </c>
      <c r="Y258" s="12">
        <f t="shared" si="11"/>
        <v>-1.0042541220653364E-2</v>
      </c>
    </row>
    <row r="259" spans="2:25" x14ac:dyDescent="0.3"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</v>
      </c>
      <c r="W259" s="9">
        <f t="shared" si="9"/>
        <v>3.9455574689096751</v>
      </c>
      <c r="X259" s="12">
        <f t="shared" si="10"/>
        <v>0.9810265235503699</v>
      </c>
      <c r="Y259" s="12">
        <f t="shared" si="11"/>
        <v>-1.9155782523996884E-2</v>
      </c>
    </row>
    <row r="260" spans="2:25" x14ac:dyDescent="0.3"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 s="9">
        <f t="shared" si="9"/>
        <v>1.6446540531655069</v>
      </c>
      <c r="X260" s="12">
        <f t="shared" si="10"/>
        <v>0.83816722080744466</v>
      </c>
      <c r="Y260" s="12">
        <f t="shared" si="11"/>
        <v>-0.17653765090409151</v>
      </c>
    </row>
    <row r="261" spans="2:25" x14ac:dyDescent="0.3"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 s="9">
        <f t="shared" si="9"/>
        <v>-0.68601241931545909</v>
      </c>
      <c r="X261" s="12">
        <f t="shared" si="10"/>
        <v>0.33492071669854434</v>
      </c>
      <c r="Y261" s="12">
        <f t="shared" si="11"/>
        <v>-1.0938614417385326</v>
      </c>
    </row>
    <row r="262" spans="2:25" x14ac:dyDescent="0.3"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 s="9">
        <f t="shared" ref="W262:W325" si="12">SUMPRODUCT($B262:$U262,$B$2:$U$2)</f>
        <v>-0.64495708949639141</v>
      </c>
      <c r="X262" s="12">
        <f t="shared" ref="X262:X325" si="13">EXP(W262)/(1+EXP(W262))</f>
        <v>0.34412684378079611</v>
      </c>
      <c r="Y262" s="12">
        <f t="shared" ref="Y262:Y325" si="14">IFERROR(V262*LN(X262)+(1-V262)*LN(1-X262),0)</f>
        <v>-1.0667449576527279</v>
      </c>
    </row>
    <row r="263" spans="2:25" x14ac:dyDescent="0.3"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 s="9">
        <f t="shared" si="12"/>
        <v>9.064305134589878</v>
      </c>
      <c r="X263" s="12">
        <f t="shared" si="13"/>
        <v>0.99988428969389054</v>
      </c>
      <c r="Y263" s="12">
        <f t="shared" si="14"/>
        <v>-1.1571700106338727E-4</v>
      </c>
    </row>
    <row r="264" spans="2:25" x14ac:dyDescent="0.3"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 s="9">
        <f t="shared" si="12"/>
        <v>0.59489157630413891</v>
      </c>
      <c r="X264" s="12">
        <f t="shared" si="13"/>
        <v>0.64448671166903582</v>
      </c>
      <c r="Y264" s="12">
        <f t="shared" si="14"/>
        <v>-0.43930107486194198</v>
      </c>
    </row>
    <row r="265" spans="2:25" x14ac:dyDescent="0.3"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 s="9">
        <f t="shared" si="12"/>
        <v>1.714788061021111</v>
      </c>
      <c r="X265" s="12">
        <f t="shared" si="13"/>
        <v>0.84745628692942498</v>
      </c>
      <c r="Y265" s="12">
        <f t="shared" si="14"/>
        <v>-0.16551601990210235</v>
      </c>
    </row>
    <row r="266" spans="2:25" x14ac:dyDescent="0.3"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 s="9">
        <f t="shared" si="12"/>
        <v>4.5626432049645</v>
      </c>
      <c r="X266" s="12">
        <f t="shared" si="13"/>
        <v>0.98967331114499124</v>
      </c>
      <c r="Y266" s="12">
        <f t="shared" si="14"/>
        <v>-1.0380379054200337E-2</v>
      </c>
    </row>
    <row r="267" spans="2:25" x14ac:dyDescent="0.3"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 s="9">
        <f t="shared" si="12"/>
        <v>1.714788061021111</v>
      </c>
      <c r="X267" s="12">
        <f t="shared" si="13"/>
        <v>0.84745628692942498</v>
      </c>
      <c r="Y267" s="12">
        <f t="shared" si="14"/>
        <v>-0.16551601990210235</v>
      </c>
    </row>
    <row r="268" spans="2:25" x14ac:dyDescent="0.3"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 s="9">
        <f t="shared" si="12"/>
        <v>1.8990805371465622</v>
      </c>
      <c r="X268" s="12">
        <f t="shared" si="13"/>
        <v>0.86978742519548413</v>
      </c>
      <c r="Y268" s="12">
        <f t="shared" si="14"/>
        <v>-0.13950643604487459</v>
      </c>
    </row>
    <row r="269" spans="2:25" x14ac:dyDescent="0.3"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1</v>
      </c>
      <c r="W269" s="9">
        <f t="shared" si="12"/>
        <v>1.7535887856339565</v>
      </c>
      <c r="X269" s="12">
        <f t="shared" si="13"/>
        <v>0.85240488122078351</v>
      </c>
      <c r="Y269" s="12">
        <f t="shared" si="14"/>
        <v>-0.1596936523301673</v>
      </c>
    </row>
    <row r="270" spans="2:25" x14ac:dyDescent="0.3"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 s="9">
        <f t="shared" si="12"/>
        <v>-0.47215188219805421</v>
      </c>
      <c r="X270" s="12">
        <f t="shared" si="13"/>
        <v>0.38410704857761513</v>
      </c>
      <c r="Y270" s="12">
        <f t="shared" si="14"/>
        <v>-0.95683399290665894</v>
      </c>
    </row>
    <row r="271" spans="2:25" x14ac:dyDescent="0.3"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1</v>
      </c>
      <c r="W271" s="9">
        <f t="shared" si="12"/>
        <v>0.59489157630413891</v>
      </c>
      <c r="X271" s="12">
        <f t="shared" si="13"/>
        <v>0.64448671166903582</v>
      </c>
      <c r="Y271" s="12">
        <f t="shared" si="14"/>
        <v>-0.43930107486194198</v>
      </c>
    </row>
    <row r="272" spans="2:25" x14ac:dyDescent="0.3"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 s="9">
        <f t="shared" si="12"/>
        <v>5.5412476603025382</v>
      </c>
      <c r="X272" s="12">
        <f t="shared" si="13"/>
        <v>0.99609368819167832</v>
      </c>
      <c r="Y272" s="12">
        <f t="shared" si="14"/>
        <v>-3.9139613718455124E-3</v>
      </c>
    </row>
    <row r="273" spans="2:25" x14ac:dyDescent="0.3"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 s="9">
        <f t="shared" si="12"/>
        <v>-0.34912227614663494</v>
      </c>
      <c r="X273" s="12">
        <f t="shared" si="13"/>
        <v>0.41359528300010162</v>
      </c>
      <c r="Y273" s="12">
        <f t="shared" si="14"/>
        <v>-0.88286736059158466</v>
      </c>
    </row>
    <row r="274" spans="2:25" x14ac:dyDescent="0.3"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 s="9">
        <f t="shared" si="12"/>
        <v>6.9031972660899426</v>
      </c>
      <c r="X274" s="12">
        <f t="shared" si="13"/>
        <v>0.99899643972851926</v>
      </c>
      <c r="Y274" s="12">
        <f t="shared" si="14"/>
        <v>-1.0040641752500669E-3</v>
      </c>
    </row>
    <row r="275" spans="2:25" x14ac:dyDescent="0.3"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 s="9">
        <f t="shared" si="12"/>
        <v>-0.97441797570276978</v>
      </c>
      <c r="X275" s="12">
        <f t="shared" si="13"/>
        <v>0.27400078231586483</v>
      </c>
      <c r="Y275" s="12">
        <f t="shared" si="14"/>
        <v>-1.294624317430753</v>
      </c>
    </row>
    <row r="276" spans="2:25" x14ac:dyDescent="0.3"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 s="9">
        <f t="shared" si="12"/>
        <v>6.636428444375527</v>
      </c>
      <c r="X276" s="12">
        <f t="shared" si="13"/>
        <v>0.99869001460220719</v>
      </c>
      <c r="Y276" s="12">
        <f t="shared" si="14"/>
        <v>-1.3108441787396249E-3</v>
      </c>
    </row>
    <row r="277" spans="2:25" x14ac:dyDescent="0.3"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 s="9">
        <f t="shared" si="12"/>
        <v>1.5531487704314599</v>
      </c>
      <c r="X277" s="12">
        <f t="shared" si="13"/>
        <v>0.8253680469331961</v>
      </c>
      <c r="Y277" s="12">
        <f t="shared" si="14"/>
        <v>-0.19192587463349683</v>
      </c>
    </row>
    <row r="278" spans="2:25" x14ac:dyDescent="0.3"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 s="9">
        <f t="shared" si="12"/>
        <v>3.3149956186990788</v>
      </c>
      <c r="X278" s="12">
        <f t="shared" si="13"/>
        <v>0.9649396811417229</v>
      </c>
      <c r="Y278" s="12">
        <f t="shared" si="14"/>
        <v>-3.5689686185657543E-2</v>
      </c>
    </row>
    <row r="279" spans="2:25" x14ac:dyDescent="0.3"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 s="9">
        <f t="shared" si="12"/>
        <v>2.1784444699875944</v>
      </c>
      <c r="X279" s="12">
        <f t="shared" si="13"/>
        <v>0.89829704773935493</v>
      </c>
      <c r="Y279" s="12">
        <f t="shared" si="14"/>
        <v>-0.10725447724981077</v>
      </c>
    </row>
    <row r="280" spans="2:25" x14ac:dyDescent="0.3"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 s="9">
        <f t="shared" si="12"/>
        <v>1.4263825046338003</v>
      </c>
      <c r="X280" s="12">
        <f t="shared" si="13"/>
        <v>0.80633704224045621</v>
      </c>
      <c r="Y280" s="12">
        <f t="shared" si="14"/>
        <v>-0.21525345733134027</v>
      </c>
    </row>
    <row r="281" spans="2:25" x14ac:dyDescent="0.3"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 s="9">
        <f t="shared" si="12"/>
        <v>4.7695276413786534</v>
      </c>
      <c r="X281" s="12">
        <f t="shared" si="13"/>
        <v>0.99158699232513015</v>
      </c>
      <c r="Y281" s="12">
        <f t="shared" si="14"/>
        <v>-8.4485967720768669E-3</v>
      </c>
    </row>
    <row r="282" spans="2:25" x14ac:dyDescent="0.3"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 s="9">
        <f t="shared" si="12"/>
        <v>1.0832636859146059</v>
      </c>
      <c r="X282" s="12">
        <f t="shared" si="13"/>
        <v>0.74711110858547403</v>
      </c>
      <c r="Y282" s="12">
        <f t="shared" si="14"/>
        <v>-0.29154136517038765</v>
      </c>
    </row>
    <row r="283" spans="2:25" x14ac:dyDescent="0.3"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 s="9">
        <f t="shared" si="12"/>
        <v>1.714788061021111</v>
      </c>
      <c r="X283" s="12">
        <f t="shared" si="13"/>
        <v>0.84745628692942498</v>
      </c>
      <c r="Y283" s="12">
        <f t="shared" si="14"/>
        <v>-0.16551601990210235</v>
      </c>
    </row>
    <row r="284" spans="2:25" x14ac:dyDescent="0.3"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 s="9">
        <f t="shared" si="12"/>
        <v>4.3972672546286082</v>
      </c>
      <c r="X284" s="12">
        <f t="shared" si="13"/>
        <v>0.98783877938475162</v>
      </c>
      <c r="Y284" s="12">
        <f t="shared" si="14"/>
        <v>-1.2235773309744525E-2</v>
      </c>
    </row>
    <row r="285" spans="2:25" x14ac:dyDescent="0.3"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 s="9">
        <f t="shared" si="12"/>
        <v>2.825000683569415</v>
      </c>
      <c r="X285" s="12">
        <f t="shared" si="13"/>
        <v>0.94401195706714469</v>
      </c>
      <c r="Y285" s="12">
        <f t="shared" si="14"/>
        <v>-5.7616446532167166E-2</v>
      </c>
    </row>
    <row r="286" spans="2:25" x14ac:dyDescent="0.3"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 s="9">
        <f t="shared" si="12"/>
        <v>-0.97441797570276978</v>
      </c>
      <c r="X286" s="12">
        <f t="shared" si="13"/>
        <v>0.27400078231586483</v>
      </c>
      <c r="Y286" s="12">
        <f t="shared" si="14"/>
        <v>-1.294624317430753</v>
      </c>
    </row>
    <row r="287" spans="2:25" x14ac:dyDescent="0.3"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 s="9">
        <f t="shared" si="12"/>
        <v>-0.34912227614663494</v>
      </c>
      <c r="X287" s="12">
        <f t="shared" si="13"/>
        <v>0.41359528300010162</v>
      </c>
      <c r="Y287" s="12">
        <f t="shared" si="14"/>
        <v>-0.88286736059158466</v>
      </c>
    </row>
    <row r="288" spans="2:25" x14ac:dyDescent="0.3"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 s="9">
        <f t="shared" si="12"/>
        <v>2.8734852703509284</v>
      </c>
      <c r="X288" s="12">
        <f t="shared" si="13"/>
        <v>0.94652004665521028</v>
      </c>
      <c r="Y288" s="12">
        <f t="shared" si="14"/>
        <v>-5.4963128783978243E-2</v>
      </c>
    </row>
    <row r="289" spans="2:25" x14ac:dyDescent="0.3"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 s="9">
        <f t="shared" si="12"/>
        <v>0.97495088351907411</v>
      </c>
      <c r="X289" s="12">
        <f t="shared" si="13"/>
        <v>0.72610521325875421</v>
      </c>
      <c r="Y289" s="12">
        <f t="shared" si="14"/>
        <v>-0.32006035281348288</v>
      </c>
    </row>
    <row r="290" spans="2:25" x14ac:dyDescent="0.3"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1</v>
      </c>
      <c r="W290" s="9">
        <f t="shared" si="12"/>
        <v>5.6628441820509448</v>
      </c>
      <c r="X290" s="12">
        <f t="shared" si="13"/>
        <v>0.99653939134130687</v>
      </c>
      <c r="Y290" s="12">
        <f t="shared" si="14"/>
        <v>-3.4666104153252475E-3</v>
      </c>
    </row>
    <row r="291" spans="2:25" x14ac:dyDescent="0.3"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 s="9">
        <f t="shared" si="12"/>
        <v>3.9539492507680296</v>
      </c>
      <c r="X291" s="12">
        <f t="shared" si="13"/>
        <v>0.98118209494142661</v>
      </c>
      <c r="Y291" s="12">
        <f t="shared" si="14"/>
        <v>-1.8997214887593109E-2</v>
      </c>
    </row>
    <row r="292" spans="2:25" x14ac:dyDescent="0.3"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s="9">
        <f t="shared" si="12"/>
        <v>6.590347414773448</v>
      </c>
      <c r="X292" s="12">
        <f t="shared" si="13"/>
        <v>0.99862832140178781</v>
      </c>
      <c r="Y292" s="12">
        <f t="shared" si="14"/>
        <v>-1.3726202104586602E-3</v>
      </c>
    </row>
    <row r="293" spans="2:25" x14ac:dyDescent="0.3"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 s="9">
        <f t="shared" si="12"/>
        <v>5.0329913518687857</v>
      </c>
      <c r="X293" s="12">
        <f t="shared" si="13"/>
        <v>0.99352294581581446</v>
      </c>
      <c r="Y293" s="12">
        <f t="shared" si="14"/>
        <v>-6.4981213175519187E-3</v>
      </c>
    </row>
    <row r="294" spans="2:25" x14ac:dyDescent="0.3"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 s="9">
        <f t="shared" si="12"/>
        <v>6.4934053797106941</v>
      </c>
      <c r="X294" s="12">
        <f t="shared" si="13"/>
        <v>0.99848890031086024</v>
      </c>
      <c r="Y294" s="12">
        <f t="shared" si="14"/>
        <v>-1.5122425517396633E-3</v>
      </c>
    </row>
    <row r="295" spans="2:25" x14ac:dyDescent="0.3"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 s="9">
        <f t="shared" si="12"/>
        <v>1.8259399203812248</v>
      </c>
      <c r="X295" s="12">
        <f t="shared" si="13"/>
        <v>0.86127734503787212</v>
      </c>
      <c r="Y295" s="12">
        <f t="shared" si="14"/>
        <v>-0.14933870675148408</v>
      </c>
    </row>
    <row r="296" spans="2:25" x14ac:dyDescent="0.3"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1</v>
      </c>
      <c r="W296" s="9">
        <f t="shared" si="12"/>
        <v>1.6732934591058208</v>
      </c>
      <c r="X296" s="12">
        <f t="shared" si="13"/>
        <v>0.84201443092924189</v>
      </c>
      <c r="Y296" s="12">
        <f t="shared" si="14"/>
        <v>-0.17195812601584551</v>
      </c>
    </row>
    <row r="297" spans="2:25" x14ac:dyDescent="0.3"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 s="9">
        <f t="shared" si="12"/>
        <v>-0.97441797570276978</v>
      </c>
      <c r="X297" s="12">
        <f t="shared" si="13"/>
        <v>0.27400078231586483</v>
      </c>
      <c r="Y297" s="12">
        <f t="shared" si="14"/>
        <v>-1.294624317430753</v>
      </c>
    </row>
    <row r="298" spans="2:25" x14ac:dyDescent="0.3"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 s="9">
        <f t="shared" si="12"/>
        <v>3.6086673257408504</v>
      </c>
      <c r="X298" s="12">
        <f t="shared" si="13"/>
        <v>0.97362648161481413</v>
      </c>
      <c r="Y298" s="12">
        <f t="shared" si="14"/>
        <v>-2.6727537992185645E-2</v>
      </c>
    </row>
    <row r="299" spans="2:25" x14ac:dyDescent="0.3"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 s="9">
        <f t="shared" si="12"/>
        <v>9.4278069931718882</v>
      </c>
      <c r="X299" s="12">
        <f t="shared" si="13"/>
        <v>0.99991955102660424</v>
      </c>
      <c r="Y299" s="12">
        <f t="shared" si="14"/>
        <v>-8.0452209587990567E-5</v>
      </c>
    </row>
    <row r="300" spans="2:25" x14ac:dyDescent="0.3"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 s="9">
        <f t="shared" si="12"/>
        <v>4.084255258114923</v>
      </c>
      <c r="X300" s="12">
        <f t="shared" si="13"/>
        <v>0.98344307410917398</v>
      </c>
      <c r="Y300" s="12">
        <f t="shared" si="14"/>
        <v>-1.6695523754295522E-2</v>
      </c>
    </row>
    <row r="301" spans="2:25" x14ac:dyDescent="0.3"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 s="9">
        <f t="shared" si="12"/>
        <v>6.6289991874130809</v>
      </c>
      <c r="X301" s="12">
        <f t="shared" si="13"/>
        <v>0.99868025903463831</v>
      </c>
      <c r="Y301" s="12">
        <f t="shared" si="14"/>
        <v>-1.3206125904334622E-3</v>
      </c>
    </row>
    <row r="302" spans="2:25" x14ac:dyDescent="0.3"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 s="9">
        <f t="shared" si="12"/>
        <v>-0.34912227614663494</v>
      </c>
      <c r="X302" s="12">
        <f t="shared" si="13"/>
        <v>0.41359528300010162</v>
      </c>
      <c r="Y302" s="12">
        <f t="shared" si="14"/>
        <v>-0.88286736059158466</v>
      </c>
    </row>
    <row r="303" spans="2:25" x14ac:dyDescent="0.3"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 s="9">
        <f t="shared" si="12"/>
        <v>1.1437926440985844</v>
      </c>
      <c r="X303" s="12">
        <f t="shared" si="13"/>
        <v>0.75837529233825607</v>
      </c>
      <c r="Y303" s="12">
        <f t="shared" si="14"/>
        <v>-0.27657690723993261</v>
      </c>
    </row>
    <row r="304" spans="2:25" x14ac:dyDescent="0.3"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 s="9">
        <f t="shared" si="12"/>
        <v>1.1512219010610301</v>
      </c>
      <c r="X304" s="12">
        <f t="shared" si="13"/>
        <v>0.75973403139152729</v>
      </c>
      <c r="Y304" s="12">
        <f t="shared" si="14"/>
        <v>-0.2747868656469537</v>
      </c>
    </row>
    <row r="305" spans="2:25" x14ac:dyDescent="0.3"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 s="9">
        <f t="shared" si="12"/>
        <v>1.4508763260121667</v>
      </c>
      <c r="X305" s="12">
        <f t="shared" si="13"/>
        <v>0.81013326477208936</v>
      </c>
      <c r="Y305" s="12">
        <f t="shared" si="14"/>
        <v>-0.21055652043832221</v>
      </c>
    </row>
    <row r="306" spans="2:25" x14ac:dyDescent="0.3"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 s="9">
        <f t="shared" si="12"/>
        <v>0.64337616308565204</v>
      </c>
      <c r="X306" s="12">
        <f t="shared" si="13"/>
        <v>0.65551624762501015</v>
      </c>
      <c r="Y306" s="12">
        <f t="shared" si="14"/>
        <v>-0.42233218947227774</v>
      </c>
    </row>
    <row r="307" spans="2:25" x14ac:dyDescent="0.3"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 s="9">
        <f t="shared" si="12"/>
        <v>-0.97441797570276978</v>
      </c>
      <c r="X307" s="12">
        <f t="shared" si="13"/>
        <v>0.27400078231586483</v>
      </c>
      <c r="Y307" s="12">
        <f t="shared" si="14"/>
        <v>-1.294624317430753</v>
      </c>
    </row>
    <row r="308" spans="2:25" x14ac:dyDescent="0.3"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 s="9">
        <f t="shared" si="12"/>
        <v>2.156807735314699</v>
      </c>
      <c r="X308" s="12">
        <f t="shared" si="13"/>
        <v>0.89630322260754791</v>
      </c>
      <c r="Y308" s="12">
        <f t="shared" si="14"/>
        <v>-0.1094765051689108</v>
      </c>
    </row>
    <row r="309" spans="2:25" x14ac:dyDescent="0.3"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 s="9">
        <f t="shared" si="12"/>
        <v>0.76109034640166917</v>
      </c>
      <c r="X309" s="12">
        <f t="shared" si="13"/>
        <v>0.68159041296990097</v>
      </c>
      <c r="Y309" s="12">
        <f t="shared" si="14"/>
        <v>-0.3833263690443825</v>
      </c>
    </row>
    <row r="310" spans="2:25" x14ac:dyDescent="0.3"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 s="9">
        <f t="shared" si="12"/>
        <v>5.1863686596061154</v>
      </c>
      <c r="X310" s="12">
        <f t="shared" si="13"/>
        <v>0.99443882219836388</v>
      </c>
      <c r="Y310" s="12">
        <f t="shared" si="14"/>
        <v>-5.5766987207138937E-3</v>
      </c>
    </row>
    <row r="311" spans="2:25" x14ac:dyDescent="0.3"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 s="9">
        <f t="shared" si="12"/>
        <v>1.0971576698088545</v>
      </c>
      <c r="X311" s="12">
        <f t="shared" si="13"/>
        <v>0.7497271597923707</v>
      </c>
      <c r="Y311" s="12">
        <f t="shared" si="14"/>
        <v>-0.28804592558180914</v>
      </c>
    </row>
    <row r="312" spans="2:25" x14ac:dyDescent="0.3"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1</v>
      </c>
      <c r="W312" s="9">
        <f t="shared" si="12"/>
        <v>1.714788061021111</v>
      </c>
      <c r="X312" s="12">
        <f t="shared" si="13"/>
        <v>0.84745628692942498</v>
      </c>
      <c r="Y312" s="12">
        <f t="shared" si="14"/>
        <v>-0.16551601990210235</v>
      </c>
    </row>
    <row r="313" spans="2:25" x14ac:dyDescent="0.3"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 s="9">
        <f t="shared" si="12"/>
        <v>3.5469250997436013</v>
      </c>
      <c r="X313" s="12">
        <f t="shared" si="13"/>
        <v>0.97199384323206106</v>
      </c>
      <c r="Y313" s="12">
        <f t="shared" si="14"/>
        <v>-2.840580866515259E-2</v>
      </c>
    </row>
    <row r="314" spans="2:25" x14ac:dyDescent="0.3"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 s="9">
        <f t="shared" si="12"/>
        <v>0.64337616308565204</v>
      </c>
      <c r="X314" s="12">
        <f t="shared" si="13"/>
        <v>0.65551624762501015</v>
      </c>
      <c r="Y314" s="12">
        <f t="shared" si="14"/>
        <v>-0.42233218947227774</v>
      </c>
    </row>
    <row r="315" spans="2:25" x14ac:dyDescent="0.3"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 s="9">
        <f t="shared" si="12"/>
        <v>8.371113946718328</v>
      </c>
      <c r="X315" s="12">
        <f t="shared" si="13"/>
        <v>0.99976859598154444</v>
      </c>
      <c r="Y315" s="12">
        <f t="shared" si="14"/>
        <v>-2.3143079649655025E-4</v>
      </c>
    </row>
    <row r="316" spans="2:25" x14ac:dyDescent="0.3"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 s="9">
        <f t="shared" si="12"/>
        <v>6.4576345631513785</v>
      </c>
      <c r="X316" s="12">
        <f t="shared" si="13"/>
        <v>0.99843395482720332</v>
      </c>
      <c r="Y316" s="12">
        <f t="shared" si="14"/>
        <v>-1.567272703284489E-3</v>
      </c>
    </row>
    <row r="317" spans="2:25" x14ac:dyDescent="0.3"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 s="9">
        <f t="shared" si="12"/>
        <v>10.707372750071151</v>
      </c>
      <c r="X317" s="12">
        <f t="shared" si="13"/>
        <v>0.99997762116986311</v>
      </c>
      <c r="Y317" s="12">
        <f t="shared" si="14"/>
        <v>-2.2379080546648307E-5</v>
      </c>
    </row>
    <row r="318" spans="2:25" x14ac:dyDescent="0.3"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 s="9">
        <f t="shared" si="12"/>
        <v>4.9925170345055818</v>
      </c>
      <c r="X318" s="12">
        <f t="shared" si="13"/>
        <v>0.9932572178137542</v>
      </c>
      <c r="Y318" s="12">
        <f t="shared" si="14"/>
        <v>-6.7656174487386823E-3</v>
      </c>
    </row>
    <row r="319" spans="2:25" x14ac:dyDescent="0.3"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 s="9">
        <f t="shared" si="12"/>
        <v>0.64337616308565204</v>
      </c>
      <c r="X319" s="12">
        <f t="shared" si="13"/>
        <v>0.65551624762501015</v>
      </c>
      <c r="Y319" s="12">
        <f t="shared" si="14"/>
        <v>-0.42233218947227774</v>
      </c>
    </row>
    <row r="320" spans="2:25" x14ac:dyDescent="0.3"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 s="9">
        <f t="shared" si="12"/>
        <v>2.1083231485331857</v>
      </c>
      <c r="X320" s="12">
        <f t="shared" si="13"/>
        <v>0.89170951665751208</v>
      </c>
      <c r="Y320" s="12">
        <f t="shared" si="14"/>
        <v>-0.11461485341029597</v>
      </c>
    </row>
    <row r="321" spans="2:25" x14ac:dyDescent="0.3"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 s="9">
        <f t="shared" si="12"/>
        <v>3.2151322382287759</v>
      </c>
      <c r="X321" s="12">
        <f t="shared" si="13"/>
        <v>0.96139977582651881</v>
      </c>
      <c r="Y321" s="12">
        <f t="shared" si="14"/>
        <v>-3.9364956696301412E-2</v>
      </c>
    </row>
    <row r="322" spans="2:25" x14ac:dyDescent="0.3"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 s="9">
        <f t="shared" si="12"/>
        <v>7.7471457681325617</v>
      </c>
      <c r="X322" s="12">
        <f t="shared" si="13"/>
        <v>0.99956821278485219</v>
      </c>
      <c r="Y322" s="12">
        <f t="shared" si="14"/>
        <v>-4.3188046209024562E-4</v>
      </c>
    </row>
    <row r="323" spans="2:25" x14ac:dyDescent="0.3"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 s="9">
        <f t="shared" si="12"/>
        <v>5.219074320789602</v>
      </c>
      <c r="X323" s="12">
        <f t="shared" si="13"/>
        <v>0.99461679880242682</v>
      </c>
      <c r="Y323" s="12">
        <f t="shared" si="14"/>
        <v>-5.3977428356609012E-3</v>
      </c>
    </row>
    <row r="324" spans="2:25" x14ac:dyDescent="0.3"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 s="9">
        <f t="shared" si="12"/>
        <v>-3.3901410339970468</v>
      </c>
      <c r="X324" s="12">
        <f t="shared" si="13"/>
        <v>3.2605006530452577E-2</v>
      </c>
      <c r="Y324" s="12">
        <f t="shared" si="14"/>
        <v>-3.4232894278470796</v>
      </c>
    </row>
    <row r="325" spans="2:25" x14ac:dyDescent="0.3"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 s="9">
        <f t="shared" si="12"/>
        <v>2.1083231485331857</v>
      </c>
      <c r="X325" s="12">
        <f t="shared" si="13"/>
        <v>0.89170951665751208</v>
      </c>
      <c r="Y325" s="12">
        <f t="shared" si="14"/>
        <v>-0.11461485341029597</v>
      </c>
    </row>
    <row r="326" spans="2:25" x14ac:dyDescent="0.3"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  <c r="W326" s="9">
        <f t="shared" ref="W326:W389" si="15">SUMPRODUCT($B326:$U326,$B$2:$U$2)</f>
        <v>-1.6554555316542465</v>
      </c>
      <c r="X326" s="12">
        <f t="shared" ref="X326:X389" si="16">EXP(W326)/(1+EXP(W326))</f>
        <v>0.16037298139887404</v>
      </c>
      <c r="Y326" s="12">
        <f t="shared" ref="Y326:Y389" si="17">IFERROR(V326*LN(X326)+(1-V326)*LN(1-X326),0)</f>
        <v>-1.8302530428823764</v>
      </c>
    </row>
    <row r="327" spans="2:25" x14ac:dyDescent="0.3"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 s="9">
        <f t="shared" si="15"/>
        <v>-0.34912227614663494</v>
      </c>
      <c r="X327" s="12">
        <f t="shared" si="16"/>
        <v>0.41359528300010162</v>
      </c>
      <c r="Y327" s="12">
        <f t="shared" si="17"/>
        <v>-0.88286736059158466</v>
      </c>
    </row>
    <row r="328" spans="2:25" x14ac:dyDescent="0.3"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1</v>
      </c>
      <c r="W328" s="9">
        <f t="shared" si="15"/>
        <v>7.1710861704934254</v>
      </c>
      <c r="X328" s="12">
        <f t="shared" si="16"/>
        <v>0.99923210255042161</v>
      </c>
      <c r="Y328" s="12">
        <f t="shared" si="17"/>
        <v>-7.6819243384637181E-4</v>
      </c>
    </row>
    <row r="329" spans="2:25" x14ac:dyDescent="0.3"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 s="9">
        <f t="shared" si="15"/>
        <v>5.2484055552097546</v>
      </c>
      <c r="X329" s="12">
        <f t="shared" si="16"/>
        <v>0.99477158801709531</v>
      </c>
      <c r="Y329" s="12">
        <f t="shared" si="17"/>
        <v>-5.2421279582378728E-3</v>
      </c>
    </row>
    <row r="330" spans="2:25" x14ac:dyDescent="0.3"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 s="9">
        <f t="shared" si="15"/>
        <v>1.0820631045025306</v>
      </c>
      <c r="X330" s="12">
        <f t="shared" si="16"/>
        <v>0.74688420812683387</v>
      </c>
      <c r="Y330" s="12">
        <f t="shared" si="17"/>
        <v>-0.29184511506551319</v>
      </c>
    </row>
    <row r="331" spans="2:25" x14ac:dyDescent="0.3"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 s="9">
        <f t="shared" si="15"/>
        <v>2.9033339812534136</v>
      </c>
      <c r="X331" s="12">
        <f t="shared" si="16"/>
        <v>0.94801100164776664</v>
      </c>
      <c r="Y331" s="12">
        <f t="shared" si="17"/>
        <v>-5.3389171680776171E-2</v>
      </c>
    </row>
    <row r="332" spans="2:25" x14ac:dyDescent="0.3"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 s="9">
        <f t="shared" si="15"/>
        <v>5.7193062837749542</v>
      </c>
      <c r="X332" s="12">
        <f t="shared" si="16"/>
        <v>0.99672874932144917</v>
      </c>
      <c r="Y332" s="12">
        <f t="shared" si="17"/>
        <v>-3.2766129163946944E-3</v>
      </c>
    </row>
    <row r="333" spans="2:25" x14ac:dyDescent="0.3"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 s="9">
        <f t="shared" si="15"/>
        <v>0.80957493318318252</v>
      </c>
      <c r="X333" s="12">
        <f t="shared" si="16"/>
        <v>0.69201891774384994</v>
      </c>
      <c r="Y333" s="12">
        <f t="shared" si="17"/>
        <v>-0.36814198595800784</v>
      </c>
    </row>
    <row r="334" spans="2:25" x14ac:dyDescent="0.3"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1</v>
      </c>
      <c r="W334" s="9">
        <f t="shared" si="15"/>
        <v>2.7200159893138856</v>
      </c>
      <c r="X334" s="12">
        <f t="shared" si="16"/>
        <v>0.93819746085105937</v>
      </c>
      <c r="Y334" s="12">
        <f t="shared" si="17"/>
        <v>-6.3794839496196173E-2</v>
      </c>
    </row>
    <row r="335" spans="2:25" x14ac:dyDescent="0.3"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1</v>
      </c>
      <c r="W335" s="9">
        <f t="shared" si="15"/>
        <v>6.8416252842870477</v>
      </c>
      <c r="X335" s="12">
        <f t="shared" si="16"/>
        <v>0.99893277459689889</v>
      </c>
      <c r="Y335" s="12">
        <f t="shared" si="17"/>
        <v>-1.0677952936354765E-3</v>
      </c>
    </row>
    <row r="336" spans="2:25" x14ac:dyDescent="0.3"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 s="9">
        <f t="shared" si="15"/>
        <v>3.274981669042127</v>
      </c>
      <c r="X336" s="12">
        <f t="shared" si="16"/>
        <v>0.96356049095406293</v>
      </c>
      <c r="Y336" s="12">
        <f t="shared" si="17"/>
        <v>-3.7120010582562611E-2</v>
      </c>
    </row>
    <row r="337" spans="2:25" x14ac:dyDescent="0.3"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 s="9">
        <f t="shared" si="15"/>
        <v>4.1193252011039219</v>
      </c>
      <c r="X337" s="12">
        <f t="shared" si="16"/>
        <v>0.9840045340538327</v>
      </c>
      <c r="Y337" s="12">
        <f t="shared" si="17"/>
        <v>-1.6124774162214139E-2</v>
      </c>
    </row>
    <row r="338" spans="2:25" x14ac:dyDescent="0.3"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 s="9">
        <f t="shared" si="15"/>
        <v>6.2995383012067041</v>
      </c>
      <c r="X338" s="12">
        <f t="shared" si="16"/>
        <v>0.99816621614864598</v>
      </c>
      <c r="Y338" s="12">
        <f t="shared" si="17"/>
        <v>-1.8354672913189207E-3</v>
      </c>
    </row>
    <row r="339" spans="2:25" x14ac:dyDescent="0.3"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 s="9">
        <f t="shared" si="15"/>
        <v>-0.1837463258107434</v>
      </c>
      <c r="X339" s="12">
        <f t="shared" si="16"/>
        <v>0.45419222896432404</v>
      </c>
      <c r="Y339" s="12">
        <f t="shared" si="17"/>
        <v>-0.78923475873858551</v>
      </c>
    </row>
    <row r="340" spans="2:25" x14ac:dyDescent="0.3"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 s="9">
        <f t="shared" si="15"/>
        <v>1.8801640113570028</v>
      </c>
      <c r="X340" s="12">
        <f t="shared" si="16"/>
        <v>0.86762996400441172</v>
      </c>
      <c r="Y340" s="12">
        <f t="shared" si="17"/>
        <v>-0.141989963967874</v>
      </c>
    </row>
    <row r="341" spans="2:25" x14ac:dyDescent="0.3"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</v>
      </c>
      <c r="W341" s="9">
        <f t="shared" si="15"/>
        <v>3.7261172873216073</v>
      </c>
      <c r="X341" s="12">
        <f t="shared" si="16"/>
        <v>0.97648032478423219</v>
      </c>
      <c r="Y341" s="12">
        <f t="shared" si="17"/>
        <v>-2.380067757885513E-2</v>
      </c>
    </row>
    <row r="342" spans="2:25" x14ac:dyDescent="0.3"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 s="9">
        <f t="shared" si="15"/>
        <v>2.1784444699875944</v>
      </c>
      <c r="X342" s="12">
        <f t="shared" si="16"/>
        <v>0.89829704773935493</v>
      </c>
      <c r="Y342" s="12">
        <f t="shared" si="17"/>
        <v>-0.10725447724981077</v>
      </c>
    </row>
    <row r="343" spans="2:25" x14ac:dyDescent="0.3"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 s="9">
        <f t="shared" si="15"/>
        <v>5.3441756478452902</v>
      </c>
      <c r="X343" s="12">
        <f t="shared" si="16"/>
        <v>0.99524681408146531</v>
      </c>
      <c r="Y343" s="12">
        <f t="shared" si="17"/>
        <v>-4.7645182307071614E-3</v>
      </c>
    </row>
    <row r="344" spans="2:25" x14ac:dyDescent="0.3"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 s="9">
        <f t="shared" si="15"/>
        <v>3.1709429092198818</v>
      </c>
      <c r="X344" s="12">
        <f t="shared" si="16"/>
        <v>0.95972604567195607</v>
      </c>
      <c r="Y344" s="12">
        <f t="shared" si="17"/>
        <v>-4.1107404337474854E-2</v>
      </c>
    </row>
    <row r="345" spans="2:25" x14ac:dyDescent="0.3"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 s="9">
        <f t="shared" si="15"/>
        <v>3.9455574689096751</v>
      </c>
      <c r="X345" s="12">
        <f t="shared" si="16"/>
        <v>0.9810265235503699</v>
      </c>
      <c r="Y345" s="12">
        <f t="shared" si="17"/>
        <v>-1.9155782523996884E-2</v>
      </c>
    </row>
    <row r="346" spans="2:25" x14ac:dyDescent="0.3"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 s="9">
        <f t="shared" si="15"/>
        <v>6.1653427784465977</v>
      </c>
      <c r="X346" s="12">
        <f t="shared" si="16"/>
        <v>0.99790340687380752</v>
      </c>
      <c r="Y346" s="12">
        <f t="shared" si="17"/>
        <v>-2.0987940543995944E-3</v>
      </c>
    </row>
    <row r="347" spans="2:25" x14ac:dyDescent="0.3"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 s="9">
        <f t="shared" si="15"/>
        <v>-0.64495708949639141</v>
      </c>
      <c r="X347" s="12">
        <f t="shared" si="16"/>
        <v>0.34412684378079611</v>
      </c>
      <c r="Y347" s="12">
        <f t="shared" si="17"/>
        <v>-1.0667449576527279</v>
      </c>
    </row>
    <row r="348" spans="2:25" x14ac:dyDescent="0.3"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 s="9">
        <f t="shared" si="15"/>
        <v>7.2525449829717239</v>
      </c>
      <c r="X348" s="12">
        <f t="shared" si="16"/>
        <v>0.99929213212682932</v>
      </c>
      <c r="Y348" s="12">
        <f t="shared" si="17"/>
        <v>-7.0811852992850016E-4</v>
      </c>
    </row>
    <row r="349" spans="2:25" x14ac:dyDescent="0.3"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 s="9">
        <f t="shared" si="15"/>
        <v>-3.1017354776097363</v>
      </c>
      <c r="X349" s="12">
        <f t="shared" si="16"/>
        <v>4.303572492734032E-2</v>
      </c>
      <c r="Y349" s="12">
        <f t="shared" si="17"/>
        <v>-3.1457246959583185</v>
      </c>
    </row>
    <row r="350" spans="2:25" x14ac:dyDescent="0.3"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 s="9">
        <f t="shared" si="15"/>
        <v>1.714788061021111</v>
      </c>
      <c r="X350" s="12">
        <f t="shared" si="16"/>
        <v>0.84745628692942498</v>
      </c>
      <c r="Y350" s="12">
        <f t="shared" si="17"/>
        <v>-0.16551601990210235</v>
      </c>
    </row>
    <row r="351" spans="2:25" x14ac:dyDescent="0.3"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 s="9">
        <f t="shared" si="15"/>
        <v>-0.63752783253394574</v>
      </c>
      <c r="X351" s="12">
        <f t="shared" si="16"/>
        <v>0.34580558982224191</v>
      </c>
      <c r="Y351" s="12">
        <f t="shared" si="17"/>
        <v>-1.0618785409641125</v>
      </c>
    </row>
    <row r="352" spans="2:25" x14ac:dyDescent="0.3"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 s="9">
        <f t="shared" si="15"/>
        <v>5.0454462937296256</v>
      </c>
      <c r="X352" s="12">
        <f t="shared" si="16"/>
        <v>0.99360260396408873</v>
      </c>
      <c r="Y352" s="12">
        <f t="shared" si="17"/>
        <v>-6.4179470695525844E-3</v>
      </c>
    </row>
    <row r="353" spans="2:25" x14ac:dyDescent="0.3"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 s="9">
        <f t="shared" si="15"/>
        <v>0.97495088351907411</v>
      </c>
      <c r="X353" s="12">
        <f t="shared" si="16"/>
        <v>0.72610521325875421</v>
      </c>
      <c r="Y353" s="12">
        <f t="shared" si="17"/>
        <v>-0.32006035281348288</v>
      </c>
    </row>
    <row r="354" spans="2:25" x14ac:dyDescent="0.3"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 s="9">
        <f t="shared" si="15"/>
        <v>2.1784444699875944</v>
      </c>
      <c r="X354" s="12">
        <f t="shared" si="16"/>
        <v>0.89829704773935493</v>
      </c>
      <c r="Y354" s="12">
        <f t="shared" si="17"/>
        <v>-0.10725447724981077</v>
      </c>
    </row>
    <row r="355" spans="2:25" x14ac:dyDescent="0.3"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 s="9">
        <f t="shared" si="15"/>
        <v>4.1088616982412978</v>
      </c>
      <c r="X355" s="12">
        <f t="shared" si="16"/>
        <v>0.98383900580070871</v>
      </c>
      <c r="Y355" s="12">
        <f t="shared" si="17"/>
        <v>-1.6293007306935219E-2</v>
      </c>
    </row>
    <row r="356" spans="2:25" x14ac:dyDescent="0.3"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 s="9">
        <f t="shared" si="15"/>
        <v>1.4263825046338003</v>
      </c>
      <c r="X356" s="12">
        <f t="shared" si="16"/>
        <v>0.80633704224045621</v>
      </c>
      <c r="Y356" s="12">
        <f t="shared" si="17"/>
        <v>-0.21525345733134027</v>
      </c>
    </row>
    <row r="357" spans="2:25" x14ac:dyDescent="0.3"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1</v>
      </c>
      <c r="W357" s="9">
        <f t="shared" si="15"/>
        <v>3.6378557360200481</v>
      </c>
      <c r="X357" s="12">
        <f t="shared" si="16"/>
        <v>0.97436570847423831</v>
      </c>
      <c r="Y357" s="12">
        <f t="shared" si="17"/>
        <v>-2.5968575098320248E-2</v>
      </c>
    </row>
    <row r="358" spans="2:25" x14ac:dyDescent="0.3"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 s="9">
        <f t="shared" si="15"/>
        <v>5.033624030839646</v>
      </c>
      <c r="X358" s="12">
        <f t="shared" si="16"/>
        <v>0.99352701589851078</v>
      </c>
      <c r="Y358" s="12">
        <f t="shared" si="17"/>
        <v>-6.4940247092383453E-3</v>
      </c>
    </row>
    <row r="359" spans="2:25" x14ac:dyDescent="0.3"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 s="9">
        <f t="shared" si="15"/>
        <v>-2.0648936015817312</v>
      </c>
      <c r="X359" s="12">
        <f t="shared" si="16"/>
        <v>0.11255609425489449</v>
      </c>
      <c r="Y359" s="12">
        <f t="shared" si="17"/>
        <v>-2.1843035660060517</v>
      </c>
    </row>
    <row r="360" spans="2:25" x14ac:dyDescent="0.3"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 s="9">
        <f t="shared" si="15"/>
        <v>6.1653427784465977</v>
      </c>
      <c r="X360" s="12">
        <f t="shared" si="16"/>
        <v>0.99790340687380752</v>
      </c>
      <c r="Y360" s="12">
        <f t="shared" si="17"/>
        <v>-2.0987940543995944E-3</v>
      </c>
    </row>
    <row r="361" spans="2:25" x14ac:dyDescent="0.3"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 s="9">
        <f t="shared" si="15"/>
        <v>6.9248340007628375</v>
      </c>
      <c r="X361" s="12">
        <f t="shared" si="16"/>
        <v>0.99901789917735528</v>
      </c>
      <c r="Y361" s="12">
        <f t="shared" si="17"/>
        <v>-9.8258339964301918E-4</v>
      </c>
    </row>
    <row r="362" spans="2:25" x14ac:dyDescent="0.3"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1</v>
      </c>
      <c r="W362" s="9">
        <f t="shared" si="15"/>
        <v>7.4051914442471283</v>
      </c>
      <c r="X362" s="12">
        <f t="shared" si="16"/>
        <v>0.9993922818467047</v>
      </c>
      <c r="Y362" s="12">
        <f t="shared" si="17"/>
        <v>-6.0790288882076905E-4</v>
      </c>
    </row>
    <row r="363" spans="2:25" x14ac:dyDescent="0.3"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 s="9">
        <f t="shared" si="15"/>
        <v>1.8415543268187708</v>
      </c>
      <c r="X363" s="12">
        <f t="shared" si="16"/>
        <v>0.86313243123211547</v>
      </c>
      <c r="Y363" s="12">
        <f t="shared" si="17"/>
        <v>-0.14718714517325057</v>
      </c>
    </row>
    <row r="364" spans="2:25" x14ac:dyDescent="0.3"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W364" s="9">
        <f t="shared" si="15"/>
        <v>2.9956920566407086</v>
      </c>
      <c r="X364" s="12">
        <f t="shared" si="16"/>
        <v>0.95237912845147521</v>
      </c>
      <c r="Y364" s="12">
        <f t="shared" si="17"/>
        <v>-4.8792079297216892E-2</v>
      </c>
    </row>
    <row r="365" spans="2:25" x14ac:dyDescent="0.3"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 s="9">
        <f t="shared" si="15"/>
        <v>-1.3135012077688131</v>
      </c>
      <c r="X365" s="12">
        <f t="shared" si="16"/>
        <v>0.21190155514604117</v>
      </c>
      <c r="Y365" s="12">
        <f t="shared" si="17"/>
        <v>-1.5516334746784615</v>
      </c>
    </row>
    <row r="366" spans="2:25" x14ac:dyDescent="0.3"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 s="9">
        <f t="shared" si="15"/>
        <v>-0.34912227614663494</v>
      </c>
      <c r="X366" s="12">
        <f t="shared" si="16"/>
        <v>0.41359528300010162</v>
      </c>
      <c r="Y366" s="12">
        <f t="shared" si="17"/>
        <v>-0.88286736059158466</v>
      </c>
    </row>
    <row r="367" spans="2:25" x14ac:dyDescent="0.3"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 s="9">
        <f t="shared" si="15"/>
        <v>3.2057004538397709</v>
      </c>
      <c r="X367" s="12">
        <f t="shared" si="16"/>
        <v>0.96104823273210926</v>
      </c>
      <c r="Y367" s="12">
        <f t="shared" si="17"/>
        <v>-3.9730681123451447E-2</v>
      </c>
    </row>
    <row r="368" spans="2:25" x14ac:dyDescent="0.3"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 s="9">
        <f t="shared" si="15"/>
        <v>0.64337616308565204</v>
      </c>
      <c r="X368" s="12">
        <f t="shared" si="16"/>
        <v>0.65551624762501015</v>
      </c>
      <c r="Y368" s="12">
        <f t="shared" si="17"/>
        <v>-0.42233218947227774</v>
      </c>
    </row>
    <row r="369" spans="2:25" x14ac:dyDescent="0.3"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 s="9">
        <f t="shared" si="15"/>
        <v>6.1727720354090438</v>
      </c>
      <c r="X369" s="12">
        <f t="shared" si="16"/>
        <v>0.99791889299089653</v>
      </c>
      <c r="Y369" s="12">
        <f t="shared" si="17"/>
        <v>-2.0832755214216085E-3</v>
      </c>
    </row>
    <row r="370" spans="2:25" x14ac:dyDescent="0.3"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 s="9">
        <f t="shared" si="15"/>
        <v>2.1784444699875944</v>
      </c>
      <c r="X370" s="12">
        <f t="shared" si="16"/>
        <v>0.89829704773935493</v>
      </c>
      <c r="Y370" s="12">
        <f t="shared" si="17"/>
        <v>-0.10725447724981077</v>
      </c>
    </row>
    <row r="371" spans="2:25" x14ac:dyDescent="0.3"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 s="9">
        <f t="shared" si="15"/>
        <v>5.5559644639584258</v>
      </c>
      <c r="X371" s="12">
        <f t="shared" si="16"/>
        <v>0.99615053598105885</v>
      </c>
      <c r="Y371" s="12">
        <f t="shared" si="17"/>
        <v>-3.8568922748882192E-3</v>
      </c>
    </row>
    <row r="372" spans="2:25" x14ac:dyDescent="0.3"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 s="9">
        <f t="shared" si="15"/>
        <v>7.2638313055959873</v>
      </c>
      <c r="X372" s="12">
        <f t="shared" si="16"/>
        <v>0.9993000708762162</v>
      </c>
      <c r="Y372" s="12">
        <f t="shared" si="17"/>
        <v>-7.001741885316068E-4</v>
      </c>
    </row>
    <row r="373" spans="2:25" x14ac:dyDescent="0.3"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 s="9">
        <f t="shared" si="15"/>
        <v>2.1784444699875944</v>
      </c>
      <c r="X373" s="12">
        <f t="shared" si="16"/>
        <v>0.89829704773935493</v>
      </c>
      <c r="Y373" s="12">
        <f t="shared" si="17"/>
        <v>-0.10725447724981077</v>
      </c>
    </row>
    <row r="374" spans="2:25" x14ac:dyDescent="0.3"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1</v>
      </c>
      <c r="W374" s="9">
        <f t="shared" si="15"/>
        <v>0.80875211342154363</v>
      </c>
      <c r="X374" s="12">
        <f t="shared" si="16"/>
        <v>0.69184352350687017</v>
      </c>
      <c r="Y374" s="12">
        <f t="shared" si="17"/>
        <v>-0.36839547103382275</v>
      </c>
    </row>
    <row r="375" spans="2:25" x14ac:dyDescent="0.3"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 s="9">
        <f t="shared" si="15"/>
        <v>5.7634956127838484</v>
      </c>
      <c r="X375" s="12">
        <f t="shared" si="16"/>
        <v>0.9968697136991066</v>
      </c>
      <c r="Y375" s="12">
        <f t="shared" si="17"/>
        <v>-3.1351958953574955E-3</v>
      </c>
    </row>
    <row r="376" spans="2:25" x14ac:dyDescent="0.3"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 s="9">
        <f t="shared" si="15"/>
        <v>-0.97441797570276978</v>
      </c>
      <c r="X376" s="12">
        <f t="shared" si="16"/>
        <v>0.27400078231586483</v>
      </c>
      <c r="Y376" s="12">
        <f t="shared" si="17"/>
        <v>-1.294624317430753</v>
      </c>
    </row>
    <row r="377" spans="2:25" x14ac:dyDescent="0.3"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 s="9">
        <f t="shared" si="15"/>
        <v>4.2742376485771896</v>
      </c>
      <c r="X377" s="12">
        <f t="shared" si="16"/>
        <v>0.98626852007472243</v>
      </c>
      <c r="Y377" s="12">
        <f t="shared" si="17"/>
        <v>-1.3826628722344997E-2</v>
      </c>
    </row>
    <row r="378" spans="2:25" x14ac:dyDescent="0.3"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 s="9">
        <f t="shared" si="15"/>
        <v>-0.34912227614663494</v>
      </c>
      <c r="X378" s="12">
        <f t="shared" si="16"/>
        <v>0.41359528300010162</v>
      </c>
      <c r="Y378" s="12">
        <f t="shared" si="17"/>
        <v>-0.88286736059158466</v>
      </c>
    </row>
    <row r="379" spans="2:25" x14ac:dyDescent="0.3"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 s="9">
        <f t="shared" si="15"/>
        <v>4.3972672546286082</v>
      </c>
      <c r="X379" s="12">
        <f t="shared" si="16"/>
        <v>0.98783877938475162</v>
      </c>
      <c r="Y379" s="12">
        <f t="shared" si="17"/>
        <v>-1.2235773309744525E-2</v>
      </c>
    </row>
    <row r="380" spans="2:25" x14ac:dyDescent="0.3"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 s="9">
        <f t="shared" si="15"/>
        <v>1.2737360433583964</v>
      </c>
      <c r="X380" s="12">
        <f t="shared" si="16"/>
        <v>0.78138162608443806</v>
      </c>
      <c r="Y380" s="12">
        <f t="shared" si="17"/>
        <v>-0.24669161073484017</v>
      </c>
    </row>
    <row r="381" spans="2:25" x14ac:dyDescent="0.3"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1</v>
      </c>
      <c r="W381" s="9">
        <f t="shared" si="15"/>
        <v>8.1841012617095412</v>
      </c>
      <c r="X381" s="12">
        <f t="shared" si="16"/>
        <v>0.99972102273806163</v>
      </c>
      <c r="Y381" s="12">
        <f t="shared" si="17"/>
        <v>-2.7901618333367061E-4</v>
      </c>
    </row>
    <row r="382" spans="2:25" x14ac:dyDescent="0.3"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 s="9">
        <f t="shared" si="15"/>
        <v>8.3831856350437928</v>
      </c>
      <c r="X382" s="12">
        <f t="shared" si="16"/>
        <v>0.99977137199080401</v>
      </c>
      <c r="Y382" s="12">
        <f t="shared" si="17"/>
        <v>-2.2865414856348387E-4</v>
      </c>
    </row>
    <row r="383" spans="2:25" x14ac:dyDescent="0.3"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 s="9">
        <f t="shared" si="15"/>
        <v>-0.47215188219805421</v>
      </c>
      <c r="X383" s="12">
        <f t="shared" si="16"/>
        <v>0.38410704857761513</v>
      </c>
      <c r="Y383" s="12">
        <f t="shared" si="17"/>
        <v>-0.95683399290665894</v>
      </c>
    </row>
    <row r="384" spans="2:25" x14ac:dyDescent="0.3"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 s="9">
        <f t="shared" si="15"/>
        <v>3.9971428949817196</v>
      </c>
      <c r="X384" s="12">
        <f t="shared" si="16"/>
        <v>0.9819632562724423</v>
      </c>
      <c r="Y384" s="12">
        <f t="shared" si="17"/>
        <v>-1.8201388565552271E-2</v>
      </c>
    </row>
    <row r="385" spans="2:25" x14ac:dyDescent="0.3"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 s="9">
        <f t="shared" si="15"/>
        <v>0.46525553305191275</v>
      </c>
      <c r="X385" s="12">
        <f t="shared" si="16"/>
        <v>0.6142601917233953</v>
      </c>
      <c r="Y385" s="12">
        <f t="shared" si="17"/>
        <v>-0.48733667557621696</v>
      </c>
    </row>
    <row r="386" spans="2:25" x14ac:dyDescent="0.3"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 s="9">
        <f t="shared" si="15"/>
        <v>2.0621066018739773</v>
      </c>
      <c r="X386" s="12">
        <f t="shared" si="16"/>
        <v>0.88716521934556059</v>
      </c>
      <c r="Y386" s="12">
        <f t="shared" si="17"/>
        <v>-0.11972404643584157</v>
      </c>
    </row>
    <row r="387" spans="2:25" x14ac:dyDescent="0.3"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 s="9">
        <f t="shared" si="15"/>
        <v>4.3474843382801049</v>
      </c>
      <c r="X387" s="12">
        <f t="shared" si="16"/>
        <v>0.98722596473378155</v>
      </c>
      <c r="Y387" s="12">
        <f t="shared" si="17"/>
        <v>-1.285632478529527E-2</v>
      </c>
    </row>
    <row r="388" spans="2:25" x14ac:dyDescent="0.3"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 s="9">
        <f t="shared" si="15"/>
        <v>4.0603771114597844</v>
      </c>
      <c r="X388" s="12">
        <f t="shared" si="16"/>
        <v>0.9830497494200815</v>
      </c>
      <c r="Y388" s="12">
        <f t="shared" si="17"/>
        <v>-1.7095550329151367E-2</v>
      </c>
    </row>
    <row r="389" spans="2:25" x14ac:dyDescent="0.3"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 s="9">
        <f t="shared" si="15"/>
        <v>-0.97441797570276978</v>
      </c>
      <c r="X389" s="12">
        <f t="shared" si="16"/>
        <v>0.27400078231586483</v>
      </c>
      <c r="Y389" s="12">
        <f t="shared" si="17"/>
        <v>-1.294624317430753</v>
      </c>
    </row>
    <row r="390" spans="2:25" x14ac:dyDescent="0.3"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 s="9">
        <f t="shared" ref="W390:W453" si="18">SUMPRODUCT($B390:$U390,$B$2:$U$2)</f>
        <v>1.714788061021111</v>
      </c>
      <c r="X390" s="12">
        <f t="shared" ref="X390:X453" si="19">EXP(W390)/(1+EXP(W390))</f>
        <v>0.84745628692942498</v>
      </c>
      <c r="Y390" s="12">
        <f t="shared" ref="Y390:Y453" si="20">IFERROR(V390*LN(X390)+(1-V390)*LN(1-X390),0)</f>
        <v>-0.16551601990210235</v>
      </c>
    </row>
    <row r="391" spans="2:25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 s="9">
        <f t="shared" si="18"/>
        <v>-0.98184723266521545</v>
      </c>
      <c r="X391" s="12">
        <f t="shared" si="19"/>
        <v>0.27252540612866183</v>
      </c>
      <c r="Y391" s="12">
        <f t="shared" si="20"/>
        <v>-1.3000234357251343</v>
      </c>
    </row>
    <row r="392" spans="2:25" x14ac:dyDescent="0.3"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 s="9">
        <f t="shared" si="18"/>
        <v>2.1784444699875944</v>
      </c>
      <c r="X392" s="12">
        <f t="shared" si="19"/>
        <v>0.89829704773935493</v>
      </c>
      <c r="Y392" s="12">
        <f t="shared" si="20"/>
        <v>-0.10725447724981077</v>
      </c>
    </row>
    <row r="393" spans="2:25" x14ac:dyDescent="0.3"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 s="9">
        <f t="shared" si="18"/>
        <v>-0.34912227614663494</v>
      </c>
      <c r="X393" s="12">
        <f t="shared" si="19"/>
        <v>0.41359528300010162</v>
      </c>
      <c r="Y393" s="12">
        <f t="shared" si="20"/>
        <v>-0.88286736059158466</v>
      </c>
    </row>
    <row r="394" spans="2:25" x14ac:dyDescent="0.3"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 s="9">
        <f t="shared" si="18"/>
        <v>-0.34912227614663494</v>
      </c>
      <c r="X394" s="12">
        <f t="shared" si="19"/>
        <v>0.41359528300010162</v>
      </c>
      <c r="Y394" s="12">
        <f t="shared" si="20"/>
        <v>-0.88286736059158466</v>
      </c>
    </row>
    <row r="395" spans="2:25" x14ac:dyDescent="0.3"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 s="9">
        <f t="shared" si="18"/>
        <v>9.3454231442837479</v>
      </c>
      <c r="X395" s="12">
        <f t="shared" si="19"/>
        <v>0.99991264327234464</v>
      </c>
      <c r="Y395" s="12">
        <f t="shared" si="20"/>
        <v>-8.7360543476523337E-5</v>
      </c>
    </row>
    <row r="396" spans="2:25" x14ac:dyDescent="0.3"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 s="9">
        <f t="shared" si="18"/>
        <v>4.0446046127336484</v>
      </c>
      <c r="X396" s="12">
        <f t="shared" si="19"/>
        <v>0.98278492101528325</v>
      </c>
      <c r="Y396" s="12">
        <f t="shared" si="20"/>
        <v>-1.7364981335108397E-2</v>
      </c>
    </row>
    <row r="397" spans="2:25" x14ac:dyDescent="0.3"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 s="9">
        <f t="shared" si="18"/>
        <v>2.7208388090755244</v>
      </c>
      <c r="X397" s="12">
        <f t="shared" si="19"/>
        <v>0.93824515319868018</v>
      </c>
      <c r="Y397" s="12">
        <f t="shared" si="20"/>
        <v>-6.3744006769126352E-2</v>
      </c>
    </row>
    <row r="398" spans="2:25" x14ac:dyDescent="0.3"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 s="9">
        <f t="shared" si="18"/>
        <v>1.2737360433583964</v>
      </c>
      <c r="X398" s="12">
        <f t="shared" si="19"/>
        <v>0.78138162608443806</v>
      </c>
      <c r="Y398" s="12">
        <f t="shared" si="20"/>
        <v>-0.24669161073484017</v>
      </c>
    </row>
    <row r="399" spans="2:25" x14ac:dyDescent="0.3"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 s="9">
        <f t="shared" si="18"/>
        <v>6.1860169882235843</v>
      </c>
      <c r="X399" s="12">
        <f t="shared" si="19"/>
        <v>0.99794621917777249</v>
      </c>
      <c r="Y399" s="12">
        <f t="shared" si="20"/>
        <v>-2.0558927221421834E-3</v>
      </c>
    </row>
    <row r="400" spans="2:25" x14ac:dyDescent="0.3"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 s="9">
        <f t="shared" si="18"/>
        <v>4.4769768675150061</v>
      </c>
      <c r="X400" s="12">
        <f t="shared" si="19"/>
        <v>0.98876004533442574</v>
      </c>
      <c r="Y400" s="12">
        <f t="shared" si="20"/>
        <v>-1.130360032161588E-2</v>
      </c>
    </row>
    <row r="401" spans="2:25" x14ac:dyDescent="0.3"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 s="9">
        <f t="shared" si="18"/>
        <v>0.43072527429832358</v>
      </c>
      <c r="X401" s="12">
        <f t="shared" si="19"/>
        <v>0.6060468439319624</v>
      </c>
      <c r="Y401" s="12">
        <f t="shared" si="20"/>
        <v>-0.50079799568257077</v>
      </c>
    </row>
    <row r="402" spans="2:25" x14ac:dyDescent="0.3"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 s="9">
        <f t="shared" si="18"/>
        <v>5.5559644639584258</v>
      </c>
      <c r="X402" s="12">
        <f t="shared" si="19"/>
        <v>0.99615053598105885</v>
      </c>
      <c r="Y402" s="12">
        <f t="shared" si="20"/>
        <v>-3.8568922748882192E-3</v>
      </c>
    </row>
    <row r="403" spans="2:25" x14ac:dyDescent="0.3"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 s="9">
        <f t="shared" si="18"/>
        <v>0.32559574317355983</v>
      </c>
      <c r="X403" s="12">
        <f t="shared" si="19"/>
        <v>0.5806873690257931</v>
      </c>
      <c r="Y403" s="12">
        <f t="shared" si="20"/>
        <v>-0.54354275813087449</v>
      </c>
    </row>
    <row r="404" spans="2:25" x14ac:dyDescent="0.3"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 s="9">
        <f t="shared" si="18"/>
        <v>-0.98184723266521545</v>
      </c>
      <c r="X404" s="12">
        <f t="shared" si="19"/>
        <v>0.27252540612866183</v>
      </c>
      <c r="Y404" s="12">
        <f t="shared" si="20"/>
        <v>-1.3000234357251343</v>
      </c>
    </row>
    <row r="405" spans="2:25" x14ac:dyDescent="0.3"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 s="9">
        <f t="shared" si="18"/>
        <v>1.0894923614649763</v>
      </c>
      <c r="X405" s="12">
        <f t="shared" si="19"/>
        <v>0.74828611790848854</v>
      </c>
      <c r="Y405" s="12">
        <f t="shared" si="20"/>
        <v>-0.2899698635733331</v>
      </c>
    </row>
    <row r="406" spans="2:25" x14ac:dyDescent="0.3"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 s="9">
        <f t="shared" si="18"/>
        <v>1.2633564399063848</v>
      </c>
      <c r="X406" s="12">
        <f t="shared" si="19"/>
        <v>0.77960335906068901</v>
      </c>
      <c r="Y406" s="12">
        <f t="shared" si="20"/>
        <v>-0.24897000266036234</v>
      </c>
    </row>
    <row r="407" spans="2:25" x14ac:dyDescent="0.3"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 s="9">
        <f t="shared" si="18"/>
        <v>1.8900389136002842</v>
      </c>
      <c r="X407" s="12">
        <f t="shared" si="19"/>
        <v>0.86875996740155759</v>
      </c>
      <c r="Y407" s="12">
        <f t="shared" si="20"/>
        <v>-0.14068840890097264</v>
      </c>
    </row>
    <row r="408" spans="2:25" x14ac:dyDescent="0.3"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1</v>
      </c>
      <c r="W408" s="9">
        <f t="shared" si="18"/>
        <v>7.4491413148321044</v>
      </c>
      <c r="X408" s="12">
        <f t="shared" si="19"/>
        <v>0.99941839735657956</v>
      </c>
      <c r="Y408" s="12">
        <f t="shared" si="20"/>
        <v>-5.8177183984443144E-4</v>
      </c>
    </row>
    <row r="409" spans="2:25" x14ac:dyDescent="0.3"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  <c r="W409" s="9">
        <f t="shared" si="18"/>
        <v>2.6588019134718848</v>
      </c>
      <c r="X409" s="12">
        <f t="shared" si="19"/>
        <v>0.93455142368106203</v>
      </c>
      <c r="Y409" s="12">
        <f t="shared" si="20"/>
        <v>-6.7688625584387527E-2</v>
      </c>
    </row>
    <row r="410" spans="2:25" x14ac:dyDescent="0.3"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 s="9">
        <f t="shared" si="18"/>
        <v>1.0206925555889974</v>
      </c>
      <c r="X410" s="12">
        <f t="shared" si="19"/>
        <v>0.73510747894520767</v>
      </c>
      <c r="Y410" s="12">
        <f t="shared" si="20"/>
        <v>-0.30773856060241839</v>
      </c>
    </row>
    <row r="411" spans="2:25" x14ac:dyDescent="0.3"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 s="9">
        <f t="shared" si="18"/>
        <v>5.5412476603025382</v>
      </c>
      <c r="X411" s="12">
        <f t="shared" si="19"/>
        <v>0.99609368819167832</v>
      </c>
      <c r="Y411" s="12">
        <f t="shared" si="20"/>
        <v>-3.9139613718455124E-3</v>
      </c>
    </row>
    <row r="412" spans="2:25" x14ac:dyDescent="0.3"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1</v>
      </c>
      <c r="W412" s="9">
        <f t="shared" si="18"/>
        <v>3.4593484656071922</v>
      </c>
      <c r="X412" s="12">
        <f t="shared" si="19"/>
        <v>0.96950871224701574</v>
      </c>
      <c r="Y412" s="12">
        <f t="shared" si="20"/>
        <v>-3.0965818009724103E-2</v>
      </c>
    </row>
    <row r="413" spans="2:25" x14ac:dyDescent="0.3"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 s="9">
        <f t="shared" si="18"/>
        <v>9.9327581903813584</v>
      </c>
      <c r="X413" s="12">
        <f t="shared" si="19"/>
        <v>0.99995144467783481</v>
      </c>
      <c r="Y413" s="12">
        <f t="shared" si="20"/>
        <v>-4.8556501013004088E-5</v>
      </c>
    </row>
    <row r="414" spans="2:25" x14ac:dyDescent="0.3"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 s="9">
        <f t="shared" si="18"/>
        <v>7.191602822477253</v>
      </c>
      <c r="X414" s="12">
        <f t="shared" si="19"/>
        <v>0.9992476849863674</v>
      </c>
      <c r="Y414" s="12">
        <f t="shared" si="20"/>
        <v>-7.5259814458381665E-4</v>
      </c>
    </row>
    <row r="415" spans="2:25" x14ac:dyDescent="0.3"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 s="9">
        <f t="shared" si="18"/>
        <v>-0.34912227614663494</v>
      </c>
      <c r="X415" s="12">
        <f t="shared" si="19"/>
        <v>0.41359528300010162</v>
      </c>
      <c r="Y415" s="12">
        <f t="shared" si="20"/>
        <v>-0.88286736059158466</v>
      </c>
    </row>
    <row r="416" spans="2:25" x14ac:dyDescent="0.3"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 s="9">
        <f t="shared" si="18"/>
        <v>-0.63752783253394574</v>
      </c>
      <c r="X416" s="12">
        <f t="shared" si="19"/>
        <v>0.34580558982224191</v>
      </c>
      <c r="Y416" s="12">
        <f t="shared" si="20"/>
        <v>-1.0618785409641125</v>
      </c>
    </row>
    <row r="417" spans="2:25" x14ac:dyDescent="0.3"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 s="9">
        <f t="shared" si="18"/>
        <v>4.3972672546286082</v>
      </c>
      <c r="X417" s="12">
        <f t="shared" si="19"/>
        <v>0.98783877938475162</v>
      </c>
      <c r="Y417" s="12">
        <f t="shared" si="20"/>
        <v>-1.2235773309744525E-2</v>
      </c>
    </row>
    <row r="418" spans="2:25" x14ac:dyDescent="0.3"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 s="9">
        <f t="shared" si="18"/>
        <v>-0.68601241931545909</v>
      </c>
      <c r="X418" s="12">
        <f t="shared" si="19"/>
        <v>0.33492071669854434</v>
      </c>
      <c r="Y418" s="12">
        <f t="shared" si="20"/>
        <v>-1.0938614417385326</v>
      </c>
    </row>
    <row r="419" spans="2:25" x14ac:dyDescent="0.3"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 s="9">
        <f t="shared" si="18"/>
        <v>-0.68601241931545909</v>
      </c>
      <c r="X419" s="12">
        <f t="shared" si="19"/>
        <v>0.33492071669854434</v>
      </c>
      <c r="Y419" s="12">
        <f t="shared" si="20"/>
        <v>-1.0938614417385326</v>
      </c>
    </row>
    <row r="420" spans="2:25" x14ac:dyDescent="0.3"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 s="9">
        <f t="shared" si="18"/>
        <v>-0.64281877510176977</v>
      </c>
      <c r="X420" s="12">
        <f t="shared" si="19"/>
        <v>0.34460962968167769</v>
      </c>
      <c r="Y420" s="12">
        <f t="shared" si="20"/>
        <v>-1.0653430107585</v>
      </c>
    </row>
    <row r="421" spans="2:25" x14ac:dyDescent="0.3"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 s="9">
        <f t="shared" si="18"/>
        <v>-0.34912227614663494</v>
      </c>
      <c r="X421" s="12">
        <f t="shared" si="19"/>
        <v>0.41359528300010162</v>
      </c>
      <c r="Y421" s="12">
        <f t="shared" si="20"/>
        <v>-0.88286736059158466</v>
      </c>
    </row>
    <row r="422" spans="2:25" x14ac:dyDescent="0.3"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 s="9">
        <f t="shared" si="18"/>
        <v>3.0007562373573182</v>
      </c>
      <c r="X422" s="12">
        <f t="shared" si="19"/>
        <v>0.9526082794097317</v>
      </c>
      <c r="Y422" s="12">
        <f t="shared" si="20"/>
        <v>-4.8551499271946269E-2</v>
      </c>
    </row>
    <row r="423" spans="2:25" x14ac:dyDescent="0.3"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1</v>
      </c>
      <c r="W423" s="9">
        <f t="shared" si="18"/>
        <v>6.7883838727965102</v>
      </c>
      <c r="X423" s="12">
        <f t="shared" si="19"/>
        <v>0.99887447988619693</v>
      </c>
      <c r="Y423" s="12">
        <f t="shared" si="20"/>
        <v>-1.1261539872358594E-3</v>
      </c>
    </row>
    <row r="424" spans="2:25" x14ac:dyDescent="0.3"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 s="9">
        <f t="shared" si="18"/>
        <v>-0.34912227614663494</v>
      </c>
      <c r="X424" s="12">
        <f t="shared" si="19"/>
        <v>0.41359528300010162</v>
      </c>
      <c r="Y424" s="12">
        <f t="shared" si="20"/>
        <v>-0.88286736059158466</v>
      </c>
    </row>
    <row r="425" spans="2:25" x14ac:dyDescent="0.3">
      <c r="B425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 s="9">
        <f t="shared" si="18"/>
        <v>-1.190471601717394</v>
      </c>
      <c r="X425" s="12">
        <f t="shared" si="19"/>
        <v>0.23317460078991567</v>
      </c>
      <c r="Y425" s="12">
        <f t="shared" si="20"/>
        <v>-1.4559677464327934</v>
      </c>
    </row>
    <row r="426" spans="2:25" x14ac:dyDescent="0.3"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 s="9">
        <f t="shared" si="18"/>
        <v>9.9944877299774113</v>
      </c>
      <c r="X426" s="12">
        <f t="shared" si="19"/>
        <v>0.99995435120646292</v>
      </c>
      <c r="Y426" s="12">
        <f t="shared" si="20"/>
        <v>-4.5649835474963243E-5</v>
      </c>
    </row>
    <row r="427" spans="2:25" x14ac:dyDescent="0.3"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  <c r="W427" s="9">
        <f t="shared" si="18"/>
        <v>0.80050102070386919</v>
      </c>
      <c r="X427" s="12">
        <f t="shared" si="19"/>
        <v>0.69008164411218986</v>
      </c>
      <c r="Y427" s="12">
        <f t="shared" si="20"/>
        <v>-0.37094536359038383</v>
      </c>
    </row>
    <row r="428" spans="2:25" x14ac:dyDescent="0.3"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 s="9">
        <f t="shared" si="18"/>
        <v>2.3221836856505904</v>
      </c>
      <c r="X428" s="12">
        <f t="shared" si="19"/>
        <v>0.91069769349703289</v>
      </c>
      <c r="Y428" s="12">
        <f t="shared" si="20"/>
        <v>-9.354427708200852E-2</v>
      </c>
    </row>
    <row r="429" spans="2:25" x14ac:dyDescent="0.3"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 s="9">
        <f t="shared" si="18"/>
        <v>1.714788061021111</v>
      </c>
      <c r="X429" s="12">
        <f t="shared" si="19"/>
        <v>0.84745628692942498</v>
      </c>
      <c r="Y429" s="12">
        <f t="shared" si="20"/>
        <v>-0.16551601990210235</v>
      </c>
    </row>
    <row r="430" spans="2:25" x14ac:dyDescent="0.3">
      <c r="B430">
        <v>1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1</v>
      </c>
      <c r="W430" s="9">
        <f t="shared" si="18"/>
        <v>4.7533732711737837</v>
      </c>
      <c r="X430" s="12">
        <f t="shared" si="19"/>
        <v>0.9914511530867951</v>
      </c>
      <c r="Y430" s="12">
        <f t="shared" si="20"/>
        <v>-8.5855979072913344E-3</v>
      </c>
    </row>
    <row r="431" spans="2:25" x14ac:dyDescent="0.3"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 s="9">
        <f t="shared" si="18"/>
        <v>-0.63752783253394574</v>
      </c>
      <c r="X431" s="12">
        <f t="shared" si="19"/>
        <v>0.34580558982224191</v>
      </c>
      <c r="Y431" s="12">
        <f t="shared" si="20"/>
        <v>-1.0618785409641125</v>
      </c>
    </row>
    <row r="432" spans="2:25" x14ac:dyDescent="0.3"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 s="9">
        <f t="shared" si="18"/>
        <v>1.0832636859146059</v>
      </c>
      <c r="X432" s="12">
        <f t="shared" si="19"/>
        <v>0.74711110858547403</v>
      </c>
      <c r="Y432" s="12">
        <f t="shared" si="20"/>
        <v>-0.29154136517038765</v>
      </c>
    </row>
    <row r="433" spans="2:25" x14ac:dyDescent="0.3"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 s="9">
        <f t="shared" si="18"/>
        <v>2.1784444699875944</v>
      </c>
      <c r="X433" s="12">
        <f t="shared" si="19"/>
        <v>0.89829704773935493</v>
      </c>
      <c r="Y433" s="12">
        <f t="shared" si="20"/>
        <v>-0.10725447724981077</v>
      </c>
    </row>
    <row r="434" spans="2:25" x14ac:dyDescent="0.3"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 s="9">
        <f t="shared" si="18"/>
        <v>0.7676154174671479</v>
      </c>
      <c r="X434" s="12">
        <f t="shared" si="19"/>
        <v>0.68300483505488252</v>
      </c>
      <c r="Y434" s="12">
        <f t="shared" si="20"/>
        <v>-0.38125334029309138</v>
      </c>
    </row>
    <row r="435" spans="2:25" x14ac:dyDescent="0.3"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1</v>
      </c>
      <c r="W435" s="9">
        <f t="shared" si="18"/>
        <v>2.8430455953653047</v>
      </c>
      <c r="X435" s="12">
        <f t="shared" si="19"/>
        <v>0.94495808548113169</v>
      </c>
      <c r="Y435" s="12">
        <f t="shared" si="20"/>
        <v>-5.6614706460281952E-2</v>
      </c>
    </row>
    <row r="436" spans="2:25" x14ac:dyDescent="0.3"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 s="9">
        <f t="shared" si="18"/>
        <v>2.0904789288027801</v>
      </c>
      <c r="X436" s="12">
        <f t="shared" si="19"/>
        <v>0.88997433111559343</v>
      </c>
      <c r="Y436" s="12">
        <f t="shared" si="20"/>
        <v>-0.11656265811502739</v>
      </c>
    </row>
    <row r="437" spans="2:25" x14ac:dyDescent="0.3"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 s="9">
        <f t="shared" si="18"/>
        <v>6.1860169882235843</v>
      </c>
      <c r="X437" s="12">
        <f t="shared" si="19"/>
        <v>0.99794621917777249</v>
      </c>
      <c r="Y437" s="12">
        <f t="shared" si="20"/>
        <v>-2.0558927221421834E-3</v>
      </c>
    </row>
    <row r="438" spans="2:25" x14ac:dyDescent="0.3"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1</v>
      </c>
      <c r="W438" s="9">
        <f t="shared" si="18"/>
        <v>0.72944196626691382</v>
      </c>
      <c r="X438" s="12">
        <f t="shared" si="19"/>
        <v>0.67468280397741776</v>
      </c>
      <c r="Y438" s="12">
        <f t="shared" si="20"/>
        <v>-0.39351261859008352</v>
      </c>
    </row>
    <row r="439" spans="2:25" x14ac:dyDescent="0.3"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 s="9">
        <f t="shared" si="18"/>
        <v>3.7909231860406147</v>
      </c>
      <c r="X439" s="12">
        <f t="shared" si="19"/>
        <v>0.97792361732096533</v>
      </c>
      <c r="Y439" s="12">
        <f t="shared" si="20"/>
        <v>-2.2323712896162175E-2</v>
      </c>
    </row>
    <row r="440" spans="2:25" x14ac:dyDescent="0.3"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 s="9">
        <f t="shared" si="18"/>
        <v>0.93178171947296295</v>
      </c>
      <c r="X440" s="12">
        <f t="shared" si="19"/>
        <v>0.71743661789998703</v>
      </c>
      <c r="Y440" s="12">
        <f t="shared" si="20"/>
        <v>-0.33207067267196155</v>
      </c>
    </row>
    <row r="441" spans="2:25" x14ac:dyDescent="0.3"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 s="9">
        <f t="shared" si="18"/>
        <v>2.1784444699875944</v>
      </c>
      <c r="X441" s="12">
        <f t="shared" si="19"/>
        <v>0.89829704773935493</v>
      </c>
      <c r="Y441" s="12">
        <f t="shared" si="20"/>
        <v>-0.10725447724981077</v>
      </c>
    </row>
    <row r="442" spans="2:25" x14ac:dyDescent="0.3"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 s="9">
        <f t="shared" si="18"/>
        <v>-0.63752783253394574</v>
      </c>
      <c r="X442" s="12">
        <f t="shared" si="19"/>
        <v>0.34580558982224191</v>
      </c>
      <c r="Y442" s="12">
        <f t="shared" si="20"/>
        <v>-1.0618785409641125</v>
      </c>
    </row>
    <row r="443" spans="2:25" x14ac:dyDescent="0.3"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 s="9">
        <f t="shared" si="18"/>
        <v>-9.8326441398516318E-4</v>
      </c>
      <c r="X443" s="12">
        <f t="shared" si="19"/>
        <v>0.49975418391630844</v>
      </c>
      <c r="Y443" s="12">
        <f t="shared" si="20"/>
        <v>-0.69363893361804663</v>
      </c>
    </row>
    <row r="444" spans="2:25" x14ac:dyDescent="0.3"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 s="9">
        <f t="shared" si="18"/>
        <v>0.47268479001435842</v>
      </c>
      <c r="X444" s="12">
        <f t="shared" si="19"/>
        <v>0.61601901300910777</v>
      </c>
      <c r="Y444" s="12">
        <f t="shared" si="20"/>
        <v>-0.48447745065041448</v>
      </c>
    </row>
    <row r="445" spans="2:25" x14ac:dyDescent="0.3"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 s="9">
        <f t="shared" si="18"/>
        <v>0.80957493318318252</v>
      </c>
      <c r="X445" s="12">
        <f t="shared" si="19"/>
        <v>0.69201891774384994</v>
      </c>
      <c r="Y445" s="12">
        <f t="shared" si="20"/>
        <v>-0.36814198595800784</v>
      </c>
    </row>
    <row r="446" spans="2:25" x14ac:dyDescent="0.3"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 s="9">
        <f t="shared" si="18"/>
        <v>3.3371416793174125</v>
      </c>
      <c r="X446" s="12">
        <f t="shared" si="19"/>
        <v>0.96568124073861361</v>
      </c>
      <c r="Y446" s="12">
        <f t="shared" si="20"/>
        <v>-3.4921477755970182E-2</v>
      </c>
    </row>
    <row r="447" spans="2:25" x14ac:dyDescent="0.3">
      <c r="B447">
        <v>0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 s="9">
        <f t="shared" si="18"/>
        <v>5.5016220681020434</v>
      </c>
      <c r="X447" s="12">
        <f t="shared" si="19"/>
        <v>0.99593643216698491</v>
      </c>
      <c r="Y447" s="12">
        <f t="shared" si="20"/>
        <v>-4.0718465598383168E-3</v>
      </c>
    </row>
    <row r="448" spans="2:25" x14ac:dyDescent="0.3"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 s="9">
        <f t="shared" si="18"/>
        <v>6.1727720354090438</v>
      </c>
      <c r="X448" s="12">
        <f t="shared" si="19"/>
        <v>0.99791889299089653</v>
      </c>
      <c r="Y448" s="12">
        <f t="shared" si="20"/>
        <v>-2.0832755214216085E-3</v>
      </c>
    </row>
    <row r="449" spans="2:25" x14ac:dyDescent="0.3"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 s="9">
        <f t="shared" si="18"/>
        <v>1.439111993694288</v>
      </c>
      <c r="X449" s="12">
        <f t="shared" si="19"/>
        <v>0.8083171009082053</v>
      </c>
      <c r="Y449" s="12">
        <f t="shared" si="20"/>
        <v>-0.21280084583097006</v>
      </c>
    </row>
    <row r="450" spans="2:25" x14ac:dyDescent="0.3"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 s="9">
        <f t="shared" si="18"/>
        <v>0.30648601991682795</v>
      </c>
      <c r="X450" s="12">
        <f t="shared" si="19"/>
        <v>0.57602730754085851</v>
      </c>
      <c r="Y450" s="12">
        <f t="shared" si="20"/>
        <v>-0.55160021048491181</v>
      </c>
    </row>
    <row r="451" spans="2:25" x14ac:dyDescent="0.3"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 s="9">
        <f t="shared" si="18"/>
        <v>-0.63752783253394574</v>
      </c>
      <c r="X451" s="12">
        <f t="shared" si="19"/>
        <v>0.34580558982224191</v>
      </c>
      <c r="Y451" s="12">
        <f t="shared" si="20"/>
        <v>-1.0618785409641125</v>
      </c>
    </row>
    <row r="452" spans="2:25" x14ac:dyDescent="0.3"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 s="9">
        <f t="shared" si="18"/>
        <v>5.653104034543686</v>
      </c>
      <c r="X452" s="12">
        <f t="shared" si="19"/>
        <v>0.996505638172825</v>
      </c>
      <c r="Y452" s="12">
        <f t="shared" si="20"/>
        <v>-3.5004813695538334E-3</v>
      </c>
    </row>
    <row r="453" spans="2:25" x14ac:dyDescent="0.3"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 s="9">
        <f t="shared" si="18"/>
        <v>3.6108304320488354</v>
      </c>
      <c r="X453" s="12">
        <f t="shared" si="19"/>
        <v>0.97368196889462655</v>
      </c>
      <c r="Y453" s="12">
        <f t="shared" si="20"/>
        <v>-2.6670549301140919E-2</v>
      </c>
    </row>
    <row r="454" spans="2:25" x14ac:dyDescent="0.3"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 s="9">
        <f t="shared" ref="W454:W517" si="21">SUMPRODUCT($B454:$U454,$B$2:$U$2)</f>
        <v>-0.34912227614663494</v>
      </c>
      <c r="X454" s="12">
        <f t="shared" ref="X454:X517" si="22">EXP(W454)/(1+EXP(W454))</f>
        <v>0.41359528300010162</v>
      </c>
      <c r="Y454" s="12">
        <f t="shared" ref="Y454:Y517" si="23">IFERROR(V454*LN(X454)+(1-V454)*LN(1-X454),0)</f>
        <v>-0.88286736059158466</v>
      </c>
    </row>
    <row r="455" spans="2:25" x14ac:dyDescent="0.3"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 s="9">
        <f t="shared" si="21"/>
        <v>-0.63752783253394574</v>
      </c>
      <c r="X455" s="12">
        <f t="shared" si="22"/>
        <v>0.34580558982224191</v>
      </c>
      <c r="Y455" s="12">
        <f t="shared" si="23"/>
        <v>-1.0618785409641125</v>
      </c>
    </row>
    <row r="456" spans="2:25" x14ac:dyDescent="0.3"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s="9">
        <f t="shared" si="21"/>
        <v>1.5531487704314599</v>
      </c>
      <c r="X456" s="12">
        <f t="shared" si="22"/>
        <v>0.8253680469331961</v>
      </c>
      <c r="Y456" s="12">
        <f t="shared" si="23"/>
        <v>-0.19192587463349683</v>
      </c>
    </row>
    <row r="457" spans="2:25" x14ac:dyDescent="0.3">
      <c r="B457">
        <v>0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 s="9">
        <f t="shared" si="21"/>
        <v>2.156807735314699</v>
      </c>
      <c r="X457" s="12">
        <f t="shared" si="22"/>
        <v>0.89630322260754791</v>
      </c>
      <c r="Y457" s="12">
        <f t="shared" si="23"/>
        <v>-0.1094765051689108</v>
      </c>
    </row>
    <row r="458" spans="2:25" x14ac:dyDescent="0.3"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 s="9">
        <f t="shared" si="21"/>
        <v>4.5695610881554973</v>
      </c>
      <c r="X458" s="12">
        <f t="shared" si="22"/>
        <v>0.9897437732740324</v>
      </c>
      <c r="Y458" s="12">
        <f t="shared" si="23"/>
        <v>-1.0309184226565913E-2</v>
      </c>
    </row>
    <row r="459" spans="2:25" x14ac:dyDescent="0.3"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 s="9">
        <f t="shared" si="21"/>
        <v>-3.3901410339970468</v>
      </c>
      <c r="X459" s="12">
        <f t="shared" si="22"/>
        <v>3.2605006530452577E-2</v>
      </c>
      <c r="Y459" s="12">
        <f t="shared" si="23"/>
        <v>-3.4232894278470796</v>
      </c>
    </row>
    <row r="460" spans="2:25" x14ac:dyDescent="0.3"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 s="9">
        <f t="shared" si="21"/>
        <v>8.1841012617095412</v>
      </c>
      <c r="X460" s="12">
        <f t="shared" si="22"/>
        <v>0.99972102273806163</v>
      </c>
      <c r="Y460" s="12">
        <f t="shared" si="23"/>
        <v>-2.7901618333367061E-4</v>
      </c>
    </row>
    <row r="461" spans="2:25" x14ac:dyDescent="0.3"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1</v>
      </c>
      <c r="W461" s="9">
        <f t="shared" si="21"/>
        <v>2.7072865002533981</v>
      </c>
      <c r="X461" s="12">
        <f t="shared" si="22"/>
        <v>0.93745523694937438</v>
      </c>
      <c r="Y461" s="12">
        <f t="shared" si="23"/>
        <v>-6.4586269531508256E-2</v>
      </c>
    </row>
    <row r="462" spans="2:25" x14ac:dyDescent="0.3"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 s="9">
        <f t="shared" si="21"/>
        <v>1.5654565101383573</v>
      </c>
      <c r="X462" s="12">
        <f t="shared" si="22"/>
        <v>0.82713493292053064</v>
      </c>
      <c r="Y462" s="12">
        <f t="shared" si="23"/>
        <v>-0.18978743775054638</v>
      </c>
    </row>
    <row r="463" spans="2:25" x14ac:dyDescent="0.3"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 s="9">
        <f t="shared" si="21"/>
        <v>0.97495088351907411</v>
      </c>
      <c r="X463" s="12">
        <f t="shared" si="22"/>
        <v>0.72610521325875421</v>
      </c>
      <c r="Y463" s="12">
        <f t="shared" si="23"/>
        <v>-0.32006035281348288</v>
      </c>
    </row>
    <row r="464" spans="2:25" x14ac:dyDescent="0.3"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 s="9">
        <f t="shared" si="21"/>
        <v>8.8144611419822851</v>
      </c>
      <c r="X464" s="12">
        <f t="shared" si="22"/>
        <v>0.99985145308147128</v>
      </c>
      <c r="Y464" s="12">
        <f t="shared" si="23"/>
        <v>-1.4855795271496999E-4</v>
      </c>
    </row>
    <row r="465" spans="2:25" x14ac:dyDescent="0.3"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</v>
      </c>
      <c r="W465" s="9">
        <f t="shared" si="21"/>
        <v>1.714788061021111</v>
      </c>
      <c r="X465" s="12">
        <f t="shared" si="22"/>
        <v>0.84745628692942498</v>
      </c>
      <c r="Y465" s="12">
        <f t="shared" si="23"/>
        <v>-0.16551601990210235</v>
      </c>
    </row>
    <row r="466" spans="2:25" x14ac:dyDescent="0.3"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 s="9">
        <f t="shared" si="21"/>
        <v>1.5531487704314599</v>
      </c>
      <c r="X466" s="12">
        <f t="shared" si="22"/>
        <v>0.8253680469331961</v>
      </c>
      <c r="Y466" s="12">
        <f t="shared" si="23"/>
        <v>-0.19192587463349683</v>
      </c>
    </row>
    <row r="467" spans="2:25" x14ac:dyDescent="0.3"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  <c r="W467" s="9">
        <f t="shared" si="21"/>
        <v>5.3897656938608955</v>
      </c>
      <c r="X467" s="12">
        <f t="shared" si="22"/>
        <v>0.99545768441907656</v>
      </c>
      <c r="Y467" s="12">
        <f t="shared" si="23"/>
        <v>-4.5526632431298689E-3</v>
      </c>
    </row>
    <row r="468" spans="2:25" x14ac:dyDescent="0.3"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 s="9">
        <f t="shared" si="21"/>
        <v>1.44580373163209</v>
      </c>
      <c r="X468" s="12">
        <f t="shared" si="22"/>
        <v>0.8093517839714629</v>
      </c>
      <c r="Y468" s="12">
        <f t="shared" si="23"/>
        <v>-0.21152161840188735</v>
      </c>
    </row>
    <row r="469" spans="2:25" x14ac:dyDescent="0.3"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s="9">
        <f t="shared" si="21"/>
        <v>2.1784444699875944</v>
      </c>
      <c r="X469" s="12">
        <f t="shared" si="22"/>
        <v>0.89829704773935493</v>
      </c>
      <c r="Y469" s="12">
        <f t="shared" si="23"/>
        <v>-0.10725447724981077</v>
      </c>
    </row>
    <row r="470" spans="2:25" x14ac:dyDescent="0.3"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 s="9">
        <f t="shared" si="21"/>
        <v>3.2739402888800115</v>
      </c>
      <c r="X470" s="12">
        <f t="shared" si="22"/>
        <v>0.96352390869967885</v>
      </c>
      <c r="Y470" s="12">
        <f t="shared" si="23"/>
        <v>-3.7157977009352264E-2</v>
      </c>
    </row>
    <row r="471" spans="2:25" x14ac:dyDescent="0.3"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 s="9">
        <f t="shared" si="21"/>
        <v>-0.63752783253394574</v>
      </c>
      <c r="X471" s="12">
        <f t="shared" si="22"/>
        <v>0.34580558982224191</v>
      </c>
      <c r="Y471" s="12">
        <f t="shared" si="23"/>
        <v>-1.0618785409641125</v>
      </c>
    </row>
    <row r="472" spans="2:25" x14ac:dyDescent="0.3"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 s="9">
        <f t="shared" si="21"/>
        <v>0.76109034640166917</v>
      </c>
      <c r="X472" s="12">
        <f t="shared" si="22"/>
        <v>0.68159041296990097</v>
      </c>
      <c r="Y472" s="12">
        <f t="shared" si="23"/>
        <v>-0.3833263690443825</v>
      </c>
    </row>
    <row r="473" spans="2:25" x14ac:dyDescent="0.3"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>
        <v>1</v>
      </c>
      <c r="W473" s="9">
        <f t="shared" si="21"/>
        <v>4.5700657893642269</v>
      </c>
      <c r="X473" s="12">
        <f t="shared" si="22"/>
        <v>0.98974889524831466</v>
      </c>
      <c r="Y473" s="12">
        <f t="shared" si="23"/>
        <v>-1.0304009189180098E-2</v>
      </c>
    </row>
    <row r="474" spans="2:25" x14ac:dyDescent="0.3"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 s="9">
        <f t="shared" si="21"/>
        <v>1.0150238508743654</v>
      </c>
      <c r="X474" s="12">
        <f t="shared" si="22"/>
        <v>0.73400217326341555</v>
      </c>
      <c r="Y474" s="12">
        <f t="shared" si="23"/>
        <v>-0.30924328952266478</v>
      </c>
    </row>
    <row r="475" spans="2:25" x14ac:dyDescent="0.3"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 s="9">
        <f t="shared" si="21"/>
        <v>1.0971576698088545</v>
      </c>
      <c r="X475" s="12">
        <f t="shared" si="22"/>
        <v>0.7497271597923707</v>
      </c>
      <c r="Y475" s="12">
        <f t="shared" si="23"/>
        <v>-0.28804592558180914</v>
      </c>
    </row>
    <row r="476" spans="2:25" x14ac:dyDescent="0.3"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1</v>
      </c>
      <c r="W476" s="9">
        <f t="shared" si="21"/>
        <v>7.8088753077286164</v>
      </c>
      <c r="X476" s="12">
        <f t="shared" si="22"/>
        <v>0.99959405031711812</v>
      </c>
      <c r="Y476" s="12">
        <f t="shared" si="23"/>
        <v>-4.0603210276069851E-4</v>
      </c>
    </row>
    <row r="477" spans="2:25" x14ac:dyDescent="0.3"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1</v>
      </c>
      <c r="W477" s="9">
        <f t="shared" si="21"/>
        <v>1.1512219010610301</v>
      </c>
      <c r="X477" s="12">
        <f t="shared" si="22"/>
        <v>0.75973403139152729</v>
      </c>
      <c r="Y477" s="12">
        <f t="shared" si="23"/>
        <v>-0.2747868656469537</v>
      </c>
    </row>
    <row r="478" spans="2:25" x14ac:dyDescent="0.3"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 s="9">
        <f t="shared" si="21"/>
        <v>3.2057004538397709</v>
      </c>
      <c r="X478" s="12">
        <f t="shared" si="22"/>
        <v>0.96104823273210926</v>
      </c>
      <c r="Y478" s="12">
        <f t="shared" si="23"/>
        <v>-3.9730681123451447E-2</v>
      </c>
    </row>
    <row r="479" spans="2:25" x14ac:dyDescent="0.3"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1</v>
      </c>
      <c r="W479" s="9">
        <f t="shared" si="21"/>
        <v>5.678171250248206</v>
      </c>
      <c r="X479" s="12">
        <f t="shared" si="22"/>
        <v>0.99659184852020388</v>
      </c>
      <c r="Y479" s="12">
        <f t="shared" si="23"/>
        <v>-3.4139724576634418E-3</v>
      </c>
    </row>
    <row r="480" spans="2:25" x14ac:dyDescent="0.3"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 s="9">
        <f t="shared" si="21"/>
        <v>1.8900389136002842</v>
      </c>
      <c r="X480" s="12">
        <f t="shared" si="22"/>
        <v>0.86875996740155759</v>
      </c>
      <c r="Y480" s="12">
        <f t="shared" si="23"/>
        <v>-0.14068840890097264</v>
      </c>
    </row>
    <row r="481" spans="2:25" x14ac:dyDescent="0.3"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 s="9">
        <f t="shared" si="21"/>
        <v>5.3897656938608955</v>
      </c>
      <c r="X481" s="12">
        <f t="shared" si="22"/>
        <v>0.99545768441907656</v>
      </c>
      <c r="Y481" s="12">
        <f t="shared" si="23"/>
        <v>-4.5526632431298689E-3</v>
      </c>
    </row>
    <row r="482" spans="2:25" x14ac:dyDescent="0.3"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 s="9">
        <f t="shared" si="21"/>
        <v>-0.34912227614663494</v>
      </c>
      <c r="X482" s="12">
        <f t="shared" si="22"/>
        <v>0.41359528300010162</v>
      </c>
      <c r="Y482" s="12">
        <f t="shared" si="23"/>
        <v>-0.88286736059158466</v>
      </c>
    </row>
    <row r="483" spans="2:25" x14ac:dyDescent="0.3"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 s="9">
        <f t="shared" si="21"/>
        <v>-0.63752783253394574</v>
      </c>
      <c r="X483" s="12">
        <f t="shared" si="22"/>
        <v>0.34580558982224191</v>
      </c>
      <c r="Y483" s="12">
        <f t="shared" si="23"/>
        <v>-1.0618785409641125</v>
      </c>
    </row>
    <row r="484" spans="2:25" x14ac:dyDescent="0.3"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 s="9">
        <f t="shared" si="21"/>
        <v>2.0554148639361753</v>
      </c>
      <c r="X484" s="12">
        <f t="shared" si="22"/>
        <v>0.88649361819731642</v>
      </c>
      <c r="Y484" s="12">
        <f t="shared" si="23"/>
        <v>-0.12048135236878207</v>
      </c>
    </row>
    <row r="485" spans="2:25" x14ac:dyDescent="0.3"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 s="9">
        <f t="shared" si="21"/>
        <v>4.6843744814489288</v>
      </c>
      <c r="X485" s="12">
        <f t="shared" si="22"/>
        <v>0.99084605714223084</v>
      </c>
      <c r="Y485" s="12">
        <f t="shared" si="23"/>
        <v>-9.1960976449044652E-3</v>
      </c>
    </row>
    <row r="486" spans="2:25" x14ac:dyDescent="0.3"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 s="9">
        <f t="shared" si="21"/>
        <v>-0.63752783253394574</v>
      </c>
      <c r="X486" s="12">
        <f t="shared" si="22"/>
        <v>0.34580558982224191</v>
      </c>
      <c r="Y486" s="12">
        <f t="shared" si="23"/>
        <v>-1.0618785409641125</v>
      </c>
    </row>
    <row r="487" spans="2:25" x14ac:dyDescent="0.3"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1</v>
      </c>
      <c r="W487" s="9">
        <f t="shared" si="21"/>
        <v>-0.61779083586460293</v>
      </c>
      <c r="X487" s="12">
        <f t="shared" si="22"/>
        <v>0.35028405790784206</v>
      </c>
      <c r="Y487" s="12">
        <f t="shared" si="23"/>
        <v>-1.0490108596406138</v>
      </c>
    </row>
    <row r="488" spans="2:25" x14ac:dyDescent="0.3"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 s="9">
        <f t="shared" si="21"/>
        <v>-0.63752783253394574</v>
      </c>
      <c r="X488" s="12">
        <f t="shared" si="22"/>
        <v>0.34580558982224191</v>
      </c>
      <c r="Y488" s="12">
        <f t="shared" si="23"/>
        <v>-1.0618785409641125</v>
      </c>
    </row>
    <row r="489" spans="2:25" x14ac:dyDescent="0.3"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 s="9">
        <f t="shared" si="21"/>
        <v>0.47268479001435842</v>
      </c>
      <c r="X489" s="12">
        <f t="shared" si="22"/>
        <v>0.61601901300910777</v>
      </c>
      <c r="Y489" s="12">
        <f t="shared" si="23"/>
        <v>-0.48447745065041448</v>
      </c>
    </row>
    <row r="490" spans="2:25" x14ac:dyDescent="0.3"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 s="9">
        <f t="shared" si="21"/>
        <v>3.9465199938055844</v>
      </c>
      <c r="X490" s="12">
        <f t="shared" si="22"/>
        <v>0.98104443119914997</v>
      </c>
      <c r="Y490" s="12">
        <f t="shared" si="23"/>
        <v>-1.9137528700161187E-2</v>
      </c>
    </row>
    <row r="491" spans="2:25" x14ac:dyDescent="0.3"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 s="9">
        <f t="shared" si="21"/>
        <v>1.8900389136002842</v>
      </c>
      <c r="X491" s="12">
        <f t="shared" si="22"/>
        <v>0.86875996740155759</v>
      </c>
      <c r="Y491" s="12">
        <f t="shared" si="23"/>
        <v>-0.14068840890097264</v>
      </c>
    </row>
    <row r="492" spans="2:25" x14ac:dyDescent="0.3"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 s="9">
        <f t="shared" si="21"/>
        <v>0.12578300138367443</v>
      </c>
      <c r="X492" s="12">
        <f t="shared" si="22"/>
        <v>0.531404356282007</v>
      </c>
      <c r="Y492" s="12">
        <f t="shared" si="23"/>
        <v>-0.63223204794443433</v>
      </c>
    </row>
    <row r="493" spans="2:25" x14ac:dyDescent="0.3"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 s="9">
        <f t="shared" si="21"/>
        <v>1.2737360433583964</v>
      </c>
      <c r="X493" s="12">
        <f t="shared" si="22"/>
        <v>0.78138162608443806</v>
      </c>
      <c r="Y493" s="12">
        <f t="shared" si="23"/>
        <v>-0.24669161073484017</v>
      </c>
    </row>
    <row r="494" spans="2:25" x14ac:dyDescent="0.3"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 s="9">
        <f t="shared" si="21"/>
        <v>-0.34912227614663494</v>
      </c>
      <c r="X494" s="12">
        <f t="shared" si="22"/>
        <v>0.41359528300010162</v>
      </c>
      <c r="Y494" s="12">
        <f t="shared" si="23"/>
        <v>-0.88286736059158466</v>
      </c>
    </row>
    <row r="495" spans="2:25" x14ac:dyDescent="0.3"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 s="9">
        <f t="shared" si="21"/>
        <v>2.156807735314699</v>
      </c>
      <c r="X495" s="12">
        <f t="shared" si="22"/>
        <v>0.89630322260754791</v>
      </c>
      <c r="Y495" s="12">
        <f t="shared" si="23"/>
        <v>-0.1094765051689108</v>
      </c>
    </row>
    <row r="496" spans="2:25" x14ac:dyDescent="0.3"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 s="9">
        <f t="shared" si="21"/>
        <v>-0.68601241931545909</v>
      </c>
      <c r="X496" s="12">
        <f t="shared" si="22"/>
        <v>0.33492071669854434</v>
      </c>
      <c r="Y496" s="12">
        <f t="shared" si="23"/>
        <v>-1.0938614417385326</v>
      </c>
    </row>
    <row r="497" spans="2:25" x14ac:dyDescent="0.3"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1</v>
      </c>
      <c r="W497" s="9">
        <f t="shared" si="21"/>
        <v>2.2959278464939632</v>
      </c>
      <c r="X497" s="12">
        <f t="shared" si="22"/>
        <v>0.90853922299484657</v>
      </c>
      <c r="Y497" s="12">
        <f t="shared" si="23"/>
        <v>-9.5917218720840441E-2</v>
      </c>
    </row>
    <row r="498" spans="2:25" x14ac:dyDescent="0.3"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 s="9">
        <f t="shared" si="21"/>
        <v>1.8415543268187708</v>
      </c>
      <c r="X498" s="12">
        <f t="shared" si="22"/>
        <v>0.86313243123211547</v>
      </c>
      <c r="Y498" s="12">
        <f t="shared" si="23"/>
        <v>-0.14718714517325057</v>
      </c>
    </row>
    <row r="499" spans="2:25" x14ac:dyDescent="0.3"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1</v>
      </c>
      <c r="W499" s="9">
        <f t="shared" si="21"/>
        <v>1.714788061021111</v>
      </c>
      <c r="X499" s="12">
        <f t="shared" si="22"/>
        <v>0.84745628692942498</v>
      </c>
      <c r="Y499" s="12">
        <f t="shared" si="23"/>
        <v>-0.16551601990210235</v>
      </c>
    </row>
    <row r="500" spans="2:25" x14ac:dyDescent="0.3"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 s="9">
        <f t="shared" si="21"/>
        <v>0.93684590018957237</v>
      </c>
      <c r="X500" s="12">
        <f t="shared" si="22"/>
        <v>0.71846210389182064</v>
      </c>
      <c r="Y500" s="12">
        <f t="shared" si="23"/>
        <v>-0.33064231821963175</v>
      </c>
    </row>
    <row r="501" spans="2:25" x14ac:dyDescent="0.3"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 s="9">
        <f t="shared" si="21"/>
        <v>9.864851686725185</v>
      </c>
      <c r="X501" s="12">
        <f t="shared" si="22"/>
        <v>0.99994803310386893</v>
      </c>
      <c r="Y501" s="12">
        <f t="shared" si="23"/>
        <v>-5.1968246457001089E-5</v>
      </c>
    </row>
    <row r="502" spans="2:25" x14ac:dyDescent="0.3"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 s="9">
        <f t="shared" si="21"/>
        <v>-0.97441797570276978</v>
      </c>
      <c r="X502" s="12">
        <f t="shared" si="22"/>
        <v>0.27400078231586483</v>
      </c>
      <c r="Y502" s="12">
        <f t="shared" si="23"/>
        <v>-1.294624317430753</v>
      </c>
    </row>
    <row r="503" spans="2:25" x14ac:dyDescent="0.3"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 s="9">
        <f t="shared" si="21"/>
        <v>2.2959278464939632</v>
      </c>
      <c r="X503" s="12">
        <f t="shared" si="22"/>
        <v>0.90853922299484657</v>
      </c>
      <c r="Y503" s="12">
        <f t="shared" si="23"/>
        <v>-9.5917218720840441E-2</v>
      </c>
    </row>
    <row r="504" spans="2:25" x14ac:dyDescent="0.3"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 s="9">
        <f t="shared" si="21"/>
        <v>-0.97441797570276978</v>
      </c>
      <c r="X504" s="12">
        <f t="shared" si="22"/>
        <v>0.27400078231586483</v>
      </c>
      <c r="Y504" s="12">
        <f t="shared" si="23"/>
        <v>-1.294624317430753</v>
      </c>
    </row>
    <row r="505" spans="2:25" x14ac:dyDescent="0.3"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 s="9">
        <f t="shared" si="21"/>
        <v>1.3778979178522872</v>
      </c>
      <c r="X505" s="12">
        <f t="shared" si="22"/>
        <v>0.79865318445164157</v>
      </c>
      <c r="Y505" s="12">
        <f t="shared" si="23"/>
        <v>-1.6027264073132992</v>
      </c>
    </row>
    <row r="506" spans="2:25" x14ac:dyDescent="0.3"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 s="9">
        <f t="shared" si="21"/>
        <v>0.64337616308565204</v>
      </c>
      <c r="X506" s="12">
        <f t="shared" si="22"/>
        <v>0.65551624762501015</v>
      </c>
      <c r="Y506" s="12">
        <f t="shared" si="23"/>
        <v>-1.0657083525579301</v>
      </c>
    </row>
    <row r="507" spans="2:25" x14ac:dyDescent="0.3"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 s="9">
        <f t="shared" si="21"/>
        <v>-3.4386256207785602</v>
      </c>
      <c r="X507" s="12">
        <f t="shared" si="22"/>
        <v>3.1109884093537068E-2</v>
      </c>
      <c r="Y507" s="12">
        <f t="shared" si="23"/>
        <v>-3.1604072998912144E-2</v>
      </c>
    </row>
    <row r="508" spans="2:25" x14ac:dyDescent="0.3"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 s="9">
        <f t="shared" si="21"/>
        <v>-3.4386256207785602</v>
      </c>
      <c r="X508" s="12">
        <f t="shared" si="22"/>
        <v>3.1109884093537068E-2</v>
      </c>
      <c r="Y508" s="12">
        <f t="shared" si="23"/>
        <v>-3.1604072998912144E-2</v>
      </c>
    </row>
    <row r="509" spans="2:25" x14ac:dyDescent="0.3"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 s="9">
        <f t="shared" si="21"/>
        <v>-3.3975702909594925</v>
      </c>
      <c r="X509" s="12">
        <f t="shared" si="22"/>
        <v>3.2371485453175891E-2</v>
      </c>
      <c r="Y509" s="12">
        <f t="shared" si="23"/>
        <v>-3.2907031326587621E-2</v>
      </c>
    </row>
    <row r="510" spans="2:25" x14ac:dyDescent="0.3"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1</v>
      </c>
      <c r="V510">
        <v>0</v>
      </c>
      <c r="W510" s="9">
        <f t="shared" si="21"/>
        <v>0.76695926457783226</v>
      </c>
      <c r="X510" s="12">
        <f t="shared" si="22"/>
        <v>0.68286275484205328</v>
      </c>
      <c r="Y510" s="12">
        <f t="shared" si="23"/>
        <v>-1.1484206487756072</v>
      </c>
    </row>
    <row r="511" spans="2:25" x14ac:dyDescent="0.3"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 s="9">
        <f t="shared" si="21"/>
        <v>-0.97441797570276978</v>
      </c>
      <c r="X511" s="12">
        <f t="shared" si="22"/>
        <v>0.27400078231586483</v>
      </c>
      <c r="Y511" s="12">
        <f t="shared" si="23"/>
        <v>-0.32020634172798323</v>
      </c>
    </row>
    <row r="512" spans="2:25" x14ac:dyDescent="0.3"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 s="9">
        <f t="shared" si="21"/>
        <v>-3.4386256207785602</v>
      </c>
      <c r="X512" s="12">
        <f t="shared" si="22"/>
        <v>3.1109884093537068E-2</v>
      </c>
      <c r="Y512" s="12">
        <f t="shared" si="23"/>
        <v>-3.1604072998912144E-2</v>
      </c>
    </row>
    <row r="513" spans="2:25" x14ac:dyDescent="0.3"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 s="9">
        <f t="shared" si="21"/>
        <v>-0.34912227614663494</v>
      </c>
      <c r="X513" s="12">
        <f t="shared" si="22"/>
        <v>0.41359528300010162</v>
      </c>
      <c r="Y513" s="12">
        <f t="shared" si="23"/>
        <v>-0.53374508444494995</v>
      </c>
    </row>
    <row r="514" spans="2:25" x14ac:dyDescent="0.3"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 s="9">
        <f t="shared" si="21"/>
        <v>-0.97441797570276978</v>
      </c>
      <c r="X514" s="12">
        <f t="shared" si="22"/>
        <v>0.27400078231586483</v>
      </c>
      <c r="Y514" s="12">
        <f t="shared" si="23"/>
        <v>-0.32020634172798323</v>
      </c>
    </row>
    <row r="515" spans="2:25" x14ac:dyDescent="0.3"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 s="9">
        <f t="shared" si="21"/>
        <v>-1.03782514044199</v>
      </c>
      <c r="X515" s="12">
        <f t="shared" si="22"/>
        <v>0.26156985247103676</v>
      </c>
      <c r="Y515" s="12">
        <f t="shared" si="23"/>
        <v>-0.30322876844578939</v>
      </c>
    </row>
    <row r="516" spans="2:25" x14ac:dyDescent="0.3"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 s="9">
        <f t="shared" si="21"/>
        <v>-0.97441797570276978</v>
      </c>
      <c r="X516" s="12">
        <f t="shared" si="22"/>
        <v>0.27400078231586483</v>
      </c>
      <c r="Y516" s="12">
        <f t="shared" si="23"/>
        <v>-0.32020634172798323</v>
      </c>
    </row>
    <row r="517" spans="2:25" x14ac:dyDescent="0.3"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 s="9">
        <f t="shared" si="21"/>
        <v>-2.3636102935503214</v>
      </c>
      <c r="X517" s="12">
        <f t="shared" si="22"/>
        <v>8.5990016374650133E-2</v>
      </c>
      <c r="Y517" s="12">
        <f t="shared" si="23"/>
        <v>-8.9913784583977502E-2</v>
      </c>
    </row>
    <row r="518" spans="2:25" x14ac:dyDescent="0.3"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s="9">
        <f t="shared" ref="W518:W581" si="24">SUMPRODUCT($B518:$U518,$B$2:$U$2)</f>
        <v>-2.4017837447505554</v>
      </c>
      <c r="X518" s="12">
        <f t="shared" ref="X518:X581" si="25">EXP(W518)/(1+EXP(W518))</f>
        <v>8.3036778132836497E-2</v>
      </c>
      <c r="Y518" s="12">
        <f t="shared" ref="Y518:Y581" si="26">IFERROR(V518*LN(X518)+(1-V518)*LN(1-X518),0)</f>
        <v>-8.6687914545068911E-2</v>
      </c>
    </row>
    <row r="519" spans="2:25" x14ac:dyDescent="0.3"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s="9">
        <f t="shared" si="24"/>
        <v>-0.97441797570276978</v>
      </c>
      <c r="X519" s="12">
        <f t="shared" si="25"/>
        <v>0.27400078231586483</v>
      </c>
      <c r="Y519" s="12">
        <f t="shared" si="26"/>
        <v>-0.32020634172798323</v>
      </c>
    </row>
    <row r="520" spans="2:25" x14ac:dyDescent="0.3"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 s="9">
        <f t="shared" si="24"/>
        <v>-0.95499674870448037</v>
      </c>
      <c r="X520" s="12">
        <f t="shared" si="25"/>
        <v>0.27788104656543888</v>
      </c>
      <c r="Y520" s="12">
        <f t="shared" si="26"/>
        <v>-0.3255653982104687</v>
      </c>
    </row>
    <row r="521" spans="2:25" x14ac:dyDescent="0.3"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s="9">
        <f t="shared" si="24"/>
        <v>-2.0648936015817312</v>
      </c>
      <c r="X521" s="12">
        <f t="shared" si="25"/>
        <v>0.11255609425489449</v>
      </c>
      <c r="Y521" s="12">
        <f t="shared" si="26"/>
        <v>-0.11940996442432061</v>
      </c>
    </row>
    <row r="522" spans="2:25" x14ac:dyDescent="0.3"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s="9">
        <f t="shared" si="24"/>
        <v>-6.6786052577010961</v>
      </c>
      <c r="X522" s="12">
        <f t="shared" si="25"/>
        <v>1.2559512839493696E-3</v>
      </c>
      <c r="Y522" s="12">
        <f t="shared" si="26"/>
        <v>-1.2567406517707985E-3</v>
      </c>
    </row>
    <row r="523" spans="2:25" x14ac:dyDescent="0.3"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s="9">
        <f t="shared" si="24"/>
        <v>-0.34912227614663494</v>
      </c>
      <c r="X523" s="12">
        <f t="shared" si="25"/>
        <v>0.41359528300010162</v>
      </c>
      <c r="Y523" s="12">
        <f t="shared" si="26"/>
        <v>-0.53374508444494995</v>
      </c>
    </row>
    <row r="524" spans="2:25" x14ac:dyDescent="0.3"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s="9">
        <f t="shared" si="24"/>
        <v>-4.2936263936446082</v>
      </c>
      <c r="X524" s="12">
        <f t="shared" si="25"/>
        <v>1.3471360171365422E-2</v>
      </c>
      <c r="Y524" s="12">
        <f t="shared" si="26"/>
        <v>-1.3562922183521391E-2</v>
      </c>
    </row>
    <row r="525" spans="2:25" x14ac:dyDescent="0.3"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 s="9">
        <f t="shared" si="24"/>
        <v>-0.63752783253394574</v>
      </c>
      <c r="X525" s="12">
        <f t="shared" si="25"/>
        <v>0.34580558982224191</v>
      </c>
      <c r="Y525" s="12">
        <f t="shared" si="26"/>
        <v>-0.42435070843016648</v>
      </c>
    </row>
    <row r="526" spans="2:25" x14ac:dyDescent="0.3"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s="9">
        <f t="shared" si="24"/>
        <v>-3.1017354776097363</v>
      </c>
      <c r="X526" s="12">
        <f t="shared" si="25"/>
        <v>4.303572492734032E-2</v>
      </c>
      <c r="Y526" s="12">
        <f t="shared" si="26"/>
        <v>-4.3989218348581813E-2</v>
      </c>
    </row>
    <row r="527" spans="2:25" x14ac:dyDescent="0.3"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 s="9">
        <f t="shared" si="24"/>
        <v>-2.5778550682095118</v>
      </c>
      <c r="X527" s="12">
        <f t="shared" si="25"/>
        <v>7.0577300619917405E-2</v>
      </c>
      <c r="Y527" s="12">
        <f t="shared" si="26"/>
        <v>-7.3191638936718789E-2</v>
      </c>
    </row>
    <row r="528" spans="2:25" x14ac:dyDescent="0.3"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 s="9">
        <f t="shared" si="24"/>
        <v>-0.63752783253394574</v>
      </c>
      <c r="X528" s="12">
        <f t="shared" si="25"/>
        <v>0.34580558982224191</v>
      </c>
      <c r="Y528" s="12">
        <f t="shared" si="26"/>
        <v>-0.42435070843016648</v>
      </c>
    </row>
    <row r="529" spans="2:25" x14ac:dyDescent="0.3"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 s="9">
        <f t="shared" si="24"/>
        <v>0.93178171947296295</v>
      </c>
      <c r="X529" s="12">
        <f t="shared" si="25"/>
        <v>0.71743661789998703</v>
      </c>
      <c r="Y529" s="12">
        <f t="shared" si="26"/>
        <v>-1.2638523921449247</v>
      </c>
    </row>
    <row r="530" spans="2:25" x14ac:dyDescent="0.3"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s="9">
        <f t="shared" si="24"/>
        <v>-3.6683306940884735</v>
      </c>
      <c r="X530" s="12">
        <f t="shared" si="25"/>
        <v>2.4884017410929014E-2</v>
      </c>
      <c r="Y530" s="12">
        <f t="shared" si="26"/>
        <v>-2.5198858557442229E-2</v>
      </c>
    </row>
    <row r="531" spans="2:25" x14ac:dyDescent="0.3"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s="9">
        <f t="shared" si="24"/>
        <v>-3.1656803630419721</v>
      </c>
      <c r="X531" s="12">
        <f t="shared" si="25"/>
        <v>4.0477854899937028E-2</v>
      </c>
      <c r="Y531" s="12">
        <f t="shared" si="26"/>
        <v>-4.1319883967405616E-2</v>
      </c>
    </row>
    <row r="532" spans="2:25" x14ac:dyDescent="0.3"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s="9">
        <f t="shared" si="24"/>
        <v>0.59489157630413891</v>
      </c>
      <c r="X532" s="12">
        <f t="shared" si="25"/>
        <v>0.64448671166903582</v>
      </c>
      <c r="Y532" s="12">
        <f t="shared" si="26"/>
        <v>-1.0341926511660811</v>
      </c>
    </row>
    <row r="533" spans="2:25" x14ac:dyDescent="0.3"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 s="9">
        <f t="shared" si="24"/>
        <v>-2.8662606245968227</v>
      </c>
      <c r="X533" s="12">
        <f t="shared" si="25"/>
        <v>5.38468457947942E-2</v>
      </c>
      <c r="Y533" s="12">
        <f t="shared" si="26"/>
        <v>-5.5350826411263564E-2</v>
      </c>
    </row>
    <row r="534" spans="2:25" x14ac:dyDescent="0.3"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 s="9">
        <f t="shared" si="24"/>
        <v>-0.97441797570276978</v>
      </c>
      <c r="X534" s="12">
        <f t="shared" si="25"/>
        <v>0.27400078231586483</v>
      </c>
      <c r="Y534" s="12">
        <f t="shared" si="26"/>
        <v>-0.32020634172798323</v>
      </c>
    </row>
    <row r="535" spans="2:25" x14ac:dyDescent="0.3"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 s="9">
        <f t="shared" si="24"/>
        <v>-0.34912227614663494</v>
      </c>
      <c r="X535" s="12">
        <f t="shared" si="25"/>
        <v>0.41359528300010162</v>
      </c>
      <c r="Y535" s="12">
        <f t="shared" si="26"/>
        <v>-0.53374508444494995</v>
      </c>
    </row>
    <row r="536" spans="2:25" x14ac:dyDescent="0.3"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s="9">
        <f t="shared" si="24"/>
        <v>-2.1133781883632445</v>
      </c>
      <c r="X536" s="12">
        <f t="shared" si="25"/>
        <v>0.10780331590370802</v>
      </c>
      <c r="Y536" s="12">
        <f t="shared" si="26"/>
        <v>-0.11406867284241105</v>
      </c>
    </row>
    <row r="537" spans="2:25" x14ac:dyDescent="0.3"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 s="9">
        <f t="shared" si="24"/>
        <v>0.2866018210935421</v>
      </c>
      <c r="X537" s="12">
        <f t="shared" si="25"/>
        <v>0.57116399968669151</v>
      </c>
      <c r="Y537" s="12">
        <f t="shared" si="26"/>
        <v>-0.8466807167951047</v>
      </c>
    </row>
    <row r="538" spans="2:25" x14ac:dyDescent="0.3"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 s="9">
        <f t="shared" si="24"/>
        <v>-0.97441797570276978</v>
      </c>
      <c r="X538" s="12">
        <f t="shared" si="25"/>
        <v>0.27400078231586483</v>
      </c>
      <c r="Y538" s="12">
        <f t="shared" si="26"/>
        <v>-0.32020634172798323</v>
      </c>
    </row>
    <row r="539" spans="2:25" x14ac:dyDescent="0.3">
      <c r="B539">
        <v>0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s="9">
        <f t="shared" si="24"/>
        <v>-4.8175068030448323</v>
      </c>
      <c r="X539" s="12">
        <f t="shared" si="25"/>
        <v>8.0220506046444814E-3</v>
      </c>
      <c r="Y539" s="12">
        <f t="shared" si="26"/>
        <v>-8.0544003764207762E-3</v>
      </c>
    </row>
    <row r="540" spans="2:25" x14ac:dyDescent="0.3"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 s="9">
        <f t="shared" si="24"/>
        <v>-1.7383145939941862</v>
      </c>
      <c r="X540" s="12">
        <f t="shared" si="25"/>
        <v>0.14952713896683106</v>
      </c>
      <c r="Y540" s="12">
        <f t="shared" si="26"/>
        <v>-0.16196277708135848</v>
      </c>
    </row>
    <row r="541" spans="2:25" x14ac:dyDescent="0.3"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 s="9">
        <f t="shared" si="24"/>
        <v>-0.46546014426025223</v>
      </c>
      <c r="X541" s="12">
        <f t="shared" si="25"/>
        <v>0.38569132788752014</v>
      </c>
      <c r="Y541" s="12">
        <f t="shared" si="26"/>
        <v>-0.48725775384779491</v>
      </c>
    </row>
    <row r="542" spans="2:25" x14ac:dyDescent="0.3"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 s="9">
        <f t="shared" si="24"/>
        <v>-2.0752047371630105</v>
      </c>
      <c r="X542" s="12">
        <f t="shared" si="25"/>
        <v>0.11153025090704483</v>
      </c>
      <c r="Y542" s="12">
        <f t="shared" si="26"/>
        <v>-0.11825467913310952</v>
      </c>
    </row>
    <row r="543" spans="2:25" x14ac:dyDescent="0.3"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 s="9">
        <f t="shared" si="24"/>
        <v>-2.0755889747047962</v>
      </c>
      <c r="X543" s="12">
        <f t="shared" si="25"/>
        <v>0.11149218200998957</v>
      </c>
      <c r="Y543" s="12">
        <f t="shared" si="26"/>
        <v>-0.11821183233777988</v>
      </c>
    </row>
    <row r="544" spans="2:25" x14ac:dyDescent="0.3">
      <c r="B544">
        <v>0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 s="9">
        <f t="shared" si="24"/>
        <v>-3.2100237998376895</v>
      </c>
      <c r="X544" s="12">
        <f t="shared" si="25"/>
        <v>3.8790247060128902E-2</v>
      </c>
      <c r="Y544" s="12">
        <f t="shared" si="26"/>
        <v>-3.9562628542220521E-2</v>
      </c>
    </row>
    <row r="545" spans="2:25" x14ac:dyDescent="0.3"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s="9">
        <f t="shared" si="24"/>
        <v>-0.63752783253394574</v>
      </c>
      <c r="X545" s="12">
        <f t="shared" si="25"/>
        <v>0.34580558982224191</v>
      </c>
      <c r="Y545" s="12">
        <f t="shared" si="26"/>
        <v>-0.42435070843016648</v>
      </c>
    </row>
    <row r="546" spans="2:25" x14ac:dyDescent="0.3"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s="9">
        <f t="shared" si="24"/>
        <v>-5.1543969462136561</v>
      </c>
      <c r="X546" s="12">
        <f t="shared" si="25"/>
        <v>5.7408137992696054E-3</v>
      </c>
      <c r="Y546" s="12">
        <f t="shared" si="26"/>
        <v>-5.7573556101595249E-3</v>
      </c>
    </row>
    <row r="547" spans="2:25" x14ac:dyDescent="0.3"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 s="9">
        <f t="shared" si="24"/>
        <v>-0.63752783253394574</v>
      </c>
      <c r="X547" s="12">
        <f t="shared" si="25"/>
        <v>0.34580558982224191</v>
      </c>
      <c r="Y547" s="12">
        <f t="shared" si="26"/>
        <v>-0.42435070843016648</v>
      </c>
    </row>
    <row r="548" spans="2:25" x14ac:dyDescent="0.3"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s="9">
        <f t="shared" si="24"/>
        <v>-3.9567362504757839</v>
      </c>
      <c r="X548" s="12">
        <f t="shared" si="25"/>
        <v>1.8766515426590552E-2</v>
      </c>
      <c r="Y548" s="12">
        <f t="shared" si="26"/>
        <v>-1.8944841035152267E-2</v>
      </c>
    </row>
    <row r="549" spans="2:25" x14ac:dyDescent="0.3"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 s="9">
        <f t="shared" si="24"/>
        <v>-3.4386256207785602</v>
      </c>
      <c r="X549" s="12">
        <f t="shared" si="25"/>
        <v>3.1109884093537068E-2</v>
      </c>
      <c r="Y549" s="12">
        <f t="shared" si="26"/>
        <v>-3.1604072998912144E-2</v>
      </c>
    </row>
    <row r="550" spans="2:25" x14ac:dyDescent="0.3"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 s="9">
        <f t="shared" si="24"/>
        <v>-0.98184723266521545</v>
      </c>
      <c r="X550" s="12">
        <f t="shared" si="25"/>
        <v>0.27252540612866183</v>
      </c>
      <c r="Y550" s="12">
        <f t="shared" si="26"/>
        <v>-0.31817620305991917</v>
      </c>
    </row>
    <row r="551" spans="2:25" x14ac:dyDescent="0.3"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s="9">
        <f t="shared" si="24"/>
        <v>-4.8659913898263447</v>
      </c>
      <c r="X551" s="12">
        <f t="shared" si="25"/>
        <v>7.6452858436164509E-3</v>
      </c>
      <c r="Y551" s="12">
        <f t="shared" si="26"/>
        <v>-7.674660857462148E-3</v>
      </c>
    </row>
    <row r="552" spans="2:25" x14ac:dyDescent="0.3"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 s="9">
        <f t="shared" si="24"/>
        <v>3.3272667770741307</v>
      </c>
      <c r="X552" s="12">
        <f t="shared" si="25"/>
        <v>0.965352467570467</v>
      </c>
      <c r="Y552" s="12">
        <f t="shared" si="26"/>
        <v>-3.362528770036965</v>
      </c>
    </row>
    <row r="553" spans="2:25" x14ac:dyDescent="0.3"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 s="9">
        <f t="shared" si="24"/>
        <v>-3.7344604341283167</v>
      </c>
      <c r="X553" s="12">
        <f t="shared" si="25"/>
        <v>2.3328822147773539E-2</v>
      </c>
      <c r="Y553" s="12">
        <f t="shared" si="26"/>
        <v>-2.3605246688477105E-2</v>
      </c>
    </row>
    <row r="554" spans="2:25" x14ac:dyDescent="0.3"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 s="9">
        <f t="shared" si="24"/>
        <v>-0.34912227614663494</v>
      </c>
      <c r="X554" s="12">
        <f t="shared" si="25"/>
        <v>0.41359528300010162</v>
      </c>
      <c r="Y554" s="12">
        <f t="shared" si="26"/>
        <v>-0.53374508444494995</v>
      </c>
    </row>
    <row r="555" spans="2:25" x14ac:dyDescent="0.3"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 s="9">
        <f t="shared" si="24"/>
        <v>-2.2409649250406876</v>
      </c>
      <c r="X555" s="12">
        <f t="shared" si="25"/>
        <v>9.6131666337838789E-2</v>
      </c>
      <c r="Y555" s="12">
        <f t="shared" si="26"/>
        <v>-0.1010715778015524</v>
      </c>
    </row>
    <row r="556" spans="2:25" x14ac:dyDescent="0.3"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 s="9">
        <f t="shared" si="24"/>
        <v>1.0979804895704934</v>
      </c>
      <c r="X556" s="12">
        <f t="shared" si="25"/>
        <v>0.74988151895908439</v>
      </c>
      <c r="Y556" s="12">
        <f t="shared" si="26"/>
        <v>-1.3858205492228155</v>
      </c>
    </row>
    <row r="557" spans="2:25" x14ac:dyDescent="0.3"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s="9">
        <f t="shared" si="24"/>
        <v>-1.8995176512458396</v>
      </c>
      <c r="X557" s="12">
        <f t="shared" si="25"/>
        <v>0.13016307646091677</v>
      </c>
      <c r="Y557" s="12">
        <f t="shared" si="26"/>
        <v>-0.13944952911131908</v>
      </c>
    </row>
    <row r="558" spans="2:25" x14ac:dyDescent="0.3"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s="9">
        <f t="shared" si="24"/>
        <v>-0.63752783253394574</v>
      </c>
      <c r="X558" s="12">
        <f t="shared" si="25"/>
        <v>0.34580558982224191</v>
      </c>
      <c r="Y558" s="12">
        <f t="shared" si="26"/>
        <v>-0.42435070843016648</v>
      </c>
    </row>
    <row r="559" spans="2:25" x14ac:dyDescent="0.3"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s="9">
        <f t="shared" si="24"/>
        <v>-3.0913070799256941</v>
      </c>
      <c r="X559" s="12">
        <f t="shared" si="25"/>
        <v>4.3467256935318624E-2</v>
      </c>
      <c r="Y559" s="12">
        <f t="shared" si="26"/>
        <v>-4.4440258523929639E-2</v>
      </c>
    </row>
    <row r="560" spans="2:25" x14ac:dyDescent="0.3"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 s="9">
        <f t="shared" si="24"/>
        <v>-2.8662606245968227</v>
      </c>
      <c r="X560" s="12">
        <f t="shared" si="25"/>
        <v>5.38468457947942E-2</v>
      </c>
      <c r="Y560" s="12">
        <f t="shared" si="26"/>
        <v>-5.5350826411263564E-2</v>
      </c>
    </row>
    <row r="561" spans="2:25" x14ac:dyDescent="0.3"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s="9">
        <f t="shared" si="24"/>
        <v>-2.4092130017130011</v>
      </c>
      <c r="X561" s="12">
        <f t="shared" si="25"/>
        <v>8.2472851573150041E-2</v>
      </c>
      <c r="Y561" s="12">
        <f t="shared" si="26"/>
        <v>-8.6073109925125346E-2</v>
      </c>
    </row>
    <row r="562" spans="2:25" x14ac:dyDescent="0.3"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 s="9">
        <f t="shared" si="24"/>
        <v>-0.97441797570276978</v>
      </c>
      <c r="X562" s="12">
        <f t="shared" si="25"/>
        <v>0.27400078231586483</v>
      </c>
      <c r="Y562" s="12">
        <f t="shared" si="26"/>
        <v>-0.32020634172798323</v>
      </c>
    </row>
    <row r="563" spans="2:25" x14ac:dyDescent="0.3"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 s="9">
        <f t="shared" si="24"/>
        <v>0.93178171947296295</v>
      </c>
      <c r="X563" s="12">
        <f t="shared" si="25"/>
        <v>0.71743661789998703</v>
      </c>
      <c r="Y563" s="12">
        <f t="shared" si="26"/>
        <v>-1.2638523921449247</v>
      </c>
    </row>
    <row r="564" spans="2:25" x14ac:dyDescent="0.3"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 s="9">
        <f t="shared" si="24"/>
        <v>-5.1236527519758681</v>
      </c>
      <c r="X564" s="12">
        <f t="shared" si="25"/>
        <v>5.9189907303237857E-3</v>
      </c>
      <c r="Y564" s="12">
        <f t="shared" si="26"/>
        <v>-5.9365773871340888E-3</v>
      </c>
    </row>
    <row r="565" spans="2:25" x14ac:dyDescent="0.3"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 s="9">
        <f t="shared" si="24"/>
        <v>-2.3639945310921071</v>
      </c>
      <c r="X565" s="12">
        <f t="shared" si="25"/>
        <v>8.5959821746909054E-2</v>
      </c>
      <c r="Y565" s="12">
        <f t="shared" si="26"/>
        <v>-8.9880749792730058E-2</v>
      </c>
    </row>
    <row r="566" spans="2:25" x14ac:dyDescent="0.3"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 s="9">
        <f t="shared" si="24"/>
        <v>-3.6301572428882394</v>
      </c>
      <c r="X566" s="12">
        <f t="shared" si="25"/>
        <v>2.5827281961890412E-2</v>
      </c>
      <c r="Y566" s="12">
        <f t="shared" si="26"/>
        <v>-2.6166662479235017E-2</v>
      </c>
    </row>
    <row r="567" spans="2:25" x14ac:dyDescent="0.3"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s="9">
        <f t="shared" si="24"/>
        <v>-2.0648936015817312</v>
      </c>
      <c r="X567" s="12">
        <f t="shared" si="25"/>
        <v>0.11255609425489449</v>
      </c>
      <c r="Y567" s="12">
        <f t="shared" si="26"/>
        <v>-0.11940996442432061</v>
      </c>
    </row>
    <row r="568" spans="2:25" x14ac:dyDescent="0.3"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 s="9">
        <f t="shared" si="24"/>
        <v>-1.2137089411885114</v>
      </c>
      <c r="X568" s="12">
        <f t="shared" si="25"/>
        <v>0.22904545454593653</v>
      </c>
      <c r="Y568" s="12">
        <f t="shared" si="26"/>
        <v>-0.26012586246923902</v>
      </c>
    </row>
    <row r="569" spans="2:25" x14ac:dyDescent="0.3"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 s="9">
        <f t="shared" si="24"/>
        <v>-2.8736898815592684</v>
      </c>
      <c r="X569" s="12">
        <f t="shared" si="25"/>
        <v>5.3469596902769527E-2</v>
      </c>
      <c r="Y569" s="12">
        <f t="shared" si="26"/>
        <v>-5.4952187245656696E-2</v>
      </c>
    </row>
    <row r="570" spans="2:25" x14ac:dyDescent="0.3"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 s="9">
        <f t="shared" si="24"/>
        <v>-2.3636102935503214</v>
      </c>
      <c r="X570" s="12">
        <f t="shared" si="25"/>
        <v>8.5990016374650133E-2</v>
      </c>
      <c r="Y570" s="12">
        <f t="shared" si="26"/>
        <v>-8.9913784583977502E-2</v>
      </c>
    </row>
    <row r="571" spans="2:25" x14ac:dyDescent="0.3"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 s="9">
        <f t="shared" si="24"/>
        <v>-0.97441797570276978</v>
      </c>
      <c r="X571" s="12">
        <f t="shared" si="25"/>
        <v>0.27400078231586483</v>
      </c>
      <c r="Y571" s="12">
        <f t="shared" si="26"/>
        <v>-0.32020634172798323</v>
      </c>
    </row>
    <row r="572" spans="2:25" x14ac:dyDescent="0.3"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 s="9">
        <f t="shared" si="24"/>
        <v>1.1512219010610301</v>
      </c>
      <c r="X572" s="12">
        <f t="shared" si="25"/>
        <v>0.75973403139152729</v>
      </c>
      <c r="Y572" s="12">
        <f t="shared" si="26"/>
        <v>-1.4260087667079833</v>
      </c>
    </row>
    <row r="573" spans="2:25" x14ac:dyDescent="0.3"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 s="9">
        <f t="shared" si="24"/>
        <v>-0.63752783253394574</v>
      </c>
      <c r="X573" s="12">
        <f t="shared" si="25"/>
        <v>0.34580558982224191</v>
      </c>
      <c r="Y573" s="12">
        <f t="shared" si="26"/>
        <v>-0.42435070843016648</v>
      </c>
    </row>
    <row r="574" spans="2:25" x14ac:dyDescent="0.3"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 s="9">
        <f t="shared" si="24"/>
        <v>-0.63752783253394574</v>
      </c>
      <c r="X574" s="12">
        <f t="shared" si="25"/>
        <v>0.34580558982224191</v>
      </c>
      <c r="Y574" s="12">
        <f t="shared" si="26"/>
        <v>-0.42435070843016648</v>
      </c>
    </row>
    <row r="575" spans="2:25" x14ac:dyDescent="0.3"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 s="9">
        <f t="shared" si="24"/>
        <v>-0.34912227614663494</v>
      </c>
      <c r="X575" s="12">
        <f t="shared" si="25"/>
        <v>0.41359528300010162</v>
      </c>
      <c r="Y575" s="12">
        <f t="shared" si="26"/>
        <v>-0.53374508444494995</v>
      </c>
    </row>
    <row r="576" spans="2:25" x14ac:dyDescent="0.3"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 s="9">
        <f t="shared" si="24"/>
        <v>-0.64495708949639141</v>
      </c>
      <c r="X576" s="12">
        <f t="shared" si="25"/>
        <v>0.34412684378079611</v>
      </c>
      <c r="Y576" s="12">
        <f t="shared" si="26"/>
        <v>-0.42178786815633634</v>
      </c>
    </row>
    <row r="577" spans="2:25" x14ac:dyDescent="0.3">
      <c r="B577">
        <v>1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 s="9">
        <f t="shared" si="24"/>
        <v>-3.7270311771658711</v>
      </c>
      <c r="X577" s="12">
        <f t="shared" si="25"/>
        <v>2.3498695501661893E-2</v>
      </c>
      <c r="Y577" s="12">
        <f t="shared" si="26"/>
        <v>-2.3779192774500378E-2</v>
      </c>
    </row>
    <row r="578" spans="2:25" x14ac:dyDescent="0.3"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s="9">
        <f t="shared" si="24"/>
        <v>-1.7764880451944203</v>
      </c>
      <c r="X578" s="12">
        <f t="shared" si="25"/>
        <v>0.14473733130444982</v>
      </c>
      <c r="Y578" s="12">
        <f t="shared" si="26"/>
        <v>-0.15634664237759882</v>
      </c>
    </row>
    <row r="579" spans="2:25" x14ac:dyDescent="0.3"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 s="9">
        <f t="shared" si="24"/>
        <v>-0.97441797570276978</v>
      </c>
      <c r="X579" s="12">
        <f t="shared" si="25"/>
        <v>0.27400078231586483</v>
      </c>
      <c r="Y579" s="12">
        <f t="shared" si="26"/>
        <v>-0.32020634172798323</v>
      </c>
    </row>
    <row r="580" spans="2:25" x14ac:dyDescent="0.3"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 s="9">
        <f t="shared" si="24"/>
        <v>-0.47215188219805421</v>
      </c>
      <c r="X580" s="12">
        <f t="shared" si="25"/>
        <v>0.38410704857761513</v>
      </c>
      <c r="Y580" s="12">
        <f t="shared" si="26"/>
        <v>-0.48468211070860473</v>
      </c>
    </row>
    <row r="581" spans="2:25" x14ac:dyDescent="0.3"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 s="9">
        <f t="shared" si="24"/>
        <v>-2.0267201503814971</v>
      </c>
      <c r="X581" s="12">
        <f t="shared" si="25"/>
        <v>0.11642589893960516</v>
      </c>
      <c r="Y581" s="12">
        <f t="shared" si="26"/>
        <v>-0.12378011857149716</v>
      </c>
    </row>
    <row r="582" spans="2:25" x14ac:dyDescent="0.3"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 s="9">
        <f t="shared" ref="W582:W645" si="27">SUMPRODUCT($B582:$U582,$B$2:$U$2)</f>
        <v>-0.98184723266521545</v>
      </c>
      <c r="X582" s="12">
        <f t="shared" ref="X582:X645" si="28">EXP(W582)/(1+EXP(W582))</f>
        <v>0.27252540612866183</v>
      </c>
      <c r="Y582" s="12">
        <f t="shared" ref="Y582:Y645" si="29">IFERROR(V582*LN(X582)+(1-V582)*LN(1-X582),0)</f>
        <v>-0.31817620305991917</v>
      </c>
    </row>
    <row r="583" spans="2:25" x14ac:dyDescent="0.3"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 s="9">
        <f t="shared" si="27"/>
        <v>-2.5293704814279985</v>
      </c>
      <c r="X583" s="12">
        <f t="shared" si="28"/>
        <v>7.3824678133743604E-2</v>
      </c>
      <c r="Y583" s="12">
        <f t="shared" si="29"/>
        <v>-7.6691729788128174E-2</v>
      </c>
    </row>
    <row r="584" spans="2:25" x14ac:dyDescent="0.3">
      <c r="B584">
        <v>1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 s="9">
        <f t="shared" si="27"/>
        <v>-2.4461271815462733</v>
      </c>
      <c r="X584" s="12">
        <f t="shared" si="28"/>
        <v>7.9722222588615083E-2</v>
      </c>
      <c r="Y584" s="12">
        <f t="shared" si="29"/>
        <v>-8.3079722542438381E-2</v>
      </c>
    </row>
    <row r="585" spans="2:25" x14ac:dyDescent="0.3"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s="9">
        <f t="shared" si="27"/>
        <v>-3.6683306940884735</v>
      </c>
      <c r="X585" s="12">
        <f t="shared" si="28"/>
        <v>2.4884017410929014E-2</v>
      </c>
      <c r="Y585" s="12">
        <f t="shared" si="29"/>
        <v>-2.5198858557442229E-2</v>
      </c>
    </row>
    <row r="586" spans="2:25" x14ac:dyDescent="0.3">
      <c r="B586">
        <v>0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0</v>
      </c>
      <c r="W586" s="9">
        <f t="shared" si="27"/>
        <v>-4.532670120970278E-2</v>
      </c>
      <c r="X586" s="12">
        <f t="shared" si="28"/>
        <v>0.48867026438560129</v>
      </c>
      <c r="Y586" s="12">
        <f t="shared" si="29"/>
        <v>-0.67074062170399329</v>
      </c>
    </row>
    <row r="587" spans="2:25" x14ac:dyDescent="0.3"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 s="9">
        <f t="shared" si="27"/>
        <v>-0.57486055995534535</v>
      </c>
      <c r="X587" s="12">
        <f t="shared" si="28"/>
        <v>0.36011603415024412</v>
      </c>
      <c r="Y587" s="12">
        <f t="shared" si="29"/>
        <v>-0.4464684224256168</v>
      </c>
    </row>
    <row r="588" spans="2:25" x14ac:dyDescent="0.3"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 s="9">
        <f t="shared" si="27"/>
        <v>-0.63752783253394574</v>
      </c>
      <c r="X588" s="12">
        <f t="shared" si="28"/>
        <v>0.34580558982224191</v>
      </c>
      <c r="Y588" s="12">
        <f t="shared" si="29"/>
        <v>-0.42435070843016648</v>
      </c>
    </row>
    <row r="589" spans="2:25" x14ac:dyDescent="0.3"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 s="9">
        <f t="shared" si="27"/>
        <v>-3.3975702909594925</v>
      </c>
      <c r="X589" s="12">
        <f t="shared" si="28"/>
        <v>3.2371485453175891E-2</v>
      </c>
      <c r="Y589" s="12">
        <f t="shared" si="29"/>
        <v>-3.2907031326587621E-2</v>
      </c>
    </row>
    <row r="590" spans="2:25" x14ac:dyDescent="0.3">
      <c r="B590">
        <v>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s="9">
        <f t="shared" si="27"/>
        <v>-4.5291012466575218</v>
      </c>
      <c r="X590" s="12">
        <f t="shared" si="28"/>
        <v>1.0675180454175733E-2</v>
      </c>
      <c r="Y590" s="12">
        <f t="shared" si="29"/>
        <v>-1.0732568980370172E-2</v>
      </c>
    </row>
    <row r="591" spans="2:25" x14ac:dyDescent="0.3">
      <c r="B591">
        <v>1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s="9">
        <f t="shared" si="27"/>
        <v>-3.7270311771658711</v>
      </c>
      <c r="X591" s="12">
        <f t="shared" si="28"/>
        <v>2.3498695501661893E-2</v>
      </c>
      <c r="Y591" s="12">
        <f t="shared" si="29"/>
        <v>-2.3779192774500378E-2</v>
      </c>
    </row>
    <row r="592" spans="2:25" x14ac:dyDescent="0.3"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 s="9">
        <f t="shared" si="27"/>
        <v>-0.97441797570276978</v>
      </c>
      <c r="X592" s="12">
        <f t="shared" si="28"/>
        <v>0.27400078231586483</v>
      </c>
      <c r="Y592" s="12">
        <f t="shared" si="29"/>
        <v>-0.32020634172798323</v>
      </c>
    </row>
    <row r="593" spans="2:25" x14ac:dyDescent="0.3"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 s="9">
        <f t="shared" si="27"/>
        <v>-0.63752783253394574</v>
      </c>
      <c r="X593" s="12">
        <f t="shared" si="28"/>
        <v>0.34580558982224191</v>
      </c>
      <c r="Y593" s="12">
        <f t="shared" si="29"/>
        <v>-0.42435070843016648</v>
      </c>
    </row>
    <row r="594" spans="2:25" x14ac:dyDescent="0.3"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 s="9">
        <f t="shared" si="27"/>
        <v>5.678171250248206</v>
      </c>
      <c r="X594" s="12">
        <f t="shared" si="28"/>
        <v>0.99659184852020388</v>
      </c>
      <c r="Y594" s="12">
        <f t="shared" si="29"/>
        <v>-5.6815852227058814</v>
      </c>
    </row>
    <row r="595" spans="2:25" x14ac:dyDescent="0.3">
      <c r="B595">
        <v>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 s="9">
        <f t="shared" si="27"/>
        <v>-3.1017354776097363</v>
      </c>
      <c r="X595" s="12">
        <f t="shared" si="28"/>
        <v>4.303572492734032E-2</v>
      </c>
      <c r="Y595" s="12">
        <f t="shared" si="29"/>
        <v>-4.3989218348581813E-2</v>
      </c>
    </row>
    <row r="596" spans="2:25" x14ac:dyDescent="0.3">
      <c r="B596">
        <v>0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 s="9">
        <f t="shared" si="27"/>
        <v>-4.9935781265037882</v>
      </c>
      <c r="X596" s="12">
        <f t="shared" si="28"/>
        <v>6.7356794348730998E-3</v>
      </c>
      <c r="Y596" s="12">
        <f t="shared" si="29"/>
        <v>-6.7584665055089909E-3</v>
      </c>
    </row>
    <row r="597" spans="2:25" x14ac:dyDescent="0.3"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 s="9">
        <f t="shared" si="27"/>
        <v>-3.4386256207785602</v>
      </c>
      <c r="X597" s="12">
        <f t="shared" si="28"/>
        <v>3.1109884093537068E-2</v>
      </c>
      <c r="Y597" s="12">
        <f t="shared" si="29"/>
        <v>-3.1604072998912144E-2</v>
      </c>
    </row>
    <row r="598" spans="2:25" x14ac:dyDescent="0.3"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 s="9">
        <f t="shared" si="27"/>
        <v>-0.63752783253394574</v>
      </c>
      <c r="X598" s="12">
        <f t="shared" si="28"/>
        <v>0.34580558982224191</v>
      </c>
      <c r="Y598" s="12">
        <f t="shared" si="29"/>
        <v>-0.42435070843016648</v>
      </c>
    </row>
    <row r="599" spans="2:25" x14ac:dyDescent="0.3"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 s="9">
        <f t="shared" si="27"/>
        <v>-0.97441797570276978</v>
      </c>
      <c r="X599" s="12">
        <f t="shared" si="28"/>
        <v>0.27400078231586483</v>
      </c>
      <c r="Y599" s="12">
        <f t="shared" si="29"/>
        <v>-0.32020634172798323</v>
      </c>
    </row>
    <row r="600" spans="2:25" x14ac:dyDescent="0.3"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 s="9">
        <f t="shared" si="27"/>
        <v>-0.97441797570276978</v>
      </c>
      <c r="X600" s="12">
        <f t="shared" si="28"/>
        <v>0.27400078231586483</v>
      </c>
      <c r="Y600" s="12">
        <f t="shared" si="29"/>
        <v>-0.32020634172798323</v>
      </c>
    </row>
    <row r="601" spans="2:25" x14ac:dyDescent="0.3"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 s="9">
        <f t="shared" si="27"/>
        <v>-2.0267201503814971</v>
      </c>
      <c r="X601" s="12">
        <f t="shared" si="28"/>
        <v>0.11642589893960516</v>
      </c>
      <c r="Y601" s="12">
        <f t="shared" si="29"/>
        <v>-0.12378011857149716</v>
      </c>
    </row>
    <row r="602" spans="2:25" x14ac:dyDescent="0.3"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 s="9">
        <f t="shared" si="27"/>
        <v>-0.34912227614663494</v>
      </c>
      <c r="X602" s="12">
        <f t="shared" si="28"/>
        <v>0.41359528300010162</v>
      </c>
      <c r="Y602" s="12">
        <f t="shared" si="29"/>
        <v>-0.53374508444494995</v>
      </c>
    </row>
    <row r="603" spans="2:25" x14ac:dyDescent="0.3"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s="9">
        <f t="shared" si="27"/>
        <v>-0.63752783253394574</v>
      </c>
      <c r="X603" s="12">
        <f t="shared" si="28"/>
        <v>0.34580558982224191</v>
      </c>
      <c r="Y603" s="12">
        <f t="shared" si="29"/>
        <v>-0.42435070843016648</v>
      </c>
    </row>
    <row r="604" spans="2:25" x14ac:dyDescent="0.3"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 s="9">
        <f t="shared" si="27"/>
        <v>-0.68601241931545909</v>
      </c>
      <c r="X604" s="12">
        <f t="shared" si="28"/>
        <v>0.33492071669854434</v>
      </c>
      <c r="Y604" s="12">
        <f t="shared" si="29"/>
        <v>-0.40784902242307342</v>
      </c>
    </row>
    <row r="605" spans="2:25" x14ac:dyDescent="0.3"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 s="9">
        <f t="shared" si="27"/>
        <v>-0.68601241931545909</v>
      </c>
      <c r="X605" s="12">
        <f t="shared" si="28"/>
        <v>0.33492071669854434</v>
      </c>
      <c r="Y605" s="12">
        <f t="shared" si="29"/>
        <v>-0.40784902242307342</v>
      </c>
    </row>
    <row r="606" spans="2:25" x14ac:dyDescent="0.3"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s="9">
        <f t="shared" si="27"/>
        <v>-4.8175068030448323</v>
      </c>
      <c r="X606" s="12">
        <f t="shared" si="28"/>
        <v>8.0220506046444814E-3</v>
      </c>
      <c r="Y606" s="12">
        <f t="shared" si="29"/>
        <v>-8.0544003764207762E-3</v>
      </c>
    </row>
    <row r="607" spans="2:25" x14ac:dyDescent="0.3"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s="9">
        <f t="shared" si="27"/>
        <v>-3.1017354776097363</v>
      </c>
      <c r="X607" s="12">
        <f t="shared" si="28"/>
        <v>4.303572492734032E-2</v>
      </c>
      <c r="Y607" s="12">
        <f t="shared" si="29"/>
        <v>-4.3989218348581813E-2</v>
      </c>
    </row>
    <row r="608" spans="2:25" x14ac:dyDescent="0.3"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 s="9">
        <f t="shared" si="27"/>
        <v>-0.68601241931545909</v>
      </c>
      <c r="X608" s="12">
        <f t="shared" si="28"/>
        <v>0.33492071669854434</v>
      </c>
      <c r="Y608" s="12">
        <f t="shared" si="29"/>
        <v>-0.40784902242307342</v>
      </c>
    </row>
    <row r="609" spans="2:25" x14ac:dyDescent="0.3"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 s="9">
        <f t="shared" si="27"/>
        <v>-0.63752783253394574</v>
      </c>
      <c r="X609" s="12">
        <f t="shared" si="28"/>
        <v>0.34580558982224191</v>
      </c>
      <c r="Y609" s="12">
        <f t="shared" si="29"/>
        <v>-0.42435070843016648</v>
      </c>
    </row>
    <row r="610" spans="2:25" x14ac:dyDescent="0.3"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 s="9">
        <f t="shared" si="27"/>
        <v>-3.7344604341283167</v>
      </c>
      <c r="X610" s="12">
        <f t="shared" si="28"/>
        <v>2.3328822147773539E-2</v>
      </c>
      <c r="Y610" s="12">
        <f t="shared" si="29"/>
        <v>-2.3605246688477105E-2</v>
      </c>
    </row>
    <row r="611" spans="2:25" x14ac:dyDescent="0.3"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 s="9">
        <f t="shared" si="27"/>
        <v>-0.97441797570276978</v>
      </c>
      <c r="X611" s="12">
        <f t="shared" si="28"/>
        <v>0.27400078231586483</v>
      </c>
      <c r="Y611" s="12">
        <f t="shared" si="29"/>
        <v>-0.32020634172798323</v>
      </c>
    </row>
    <row r="612" spans="2:25" x14ac:dyDescent="0.3"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 s="9">
        <f t="shared" si="27"/>
        <v>3.1708473735809344</v>
      </c>
      <c r="X612" s="12">
        <f t="shared" si="28"/>
        <v>0.95972235286979501</v>
      </c>
      <c r="Y612" s="12">
        <f t="shared" si="29"/>
        <v>-3.2119586256927639</v>
      </c>
    </row>
    <row r="613" spans="2:25" x14ac:dyDescent="0.3">
      <c r="B613">
        <v>0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 s="9">
        <f t="shared" si="27"/>
        <v>-3.3901410339970468</v>
      </c>
      <c r="X613" s="12">
        <f t="shared" si="28"/>
        <v>3.2605006530452577E-2</v>
      </c>
      <c r="Y613" s="12">
        <f t="shared" si="29"/>
        <v>-3.3148393850032876E-2</v>
      </c>
    </row>
    <row r="614" spans="2:25" x14ac:dyDescent="0.3"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 s="9">
        <f t="shared" si="27"/>
        <v>-0.97441797570276978</v>
      </c>
      <c r="X614" s="12">
        <f t="shared" si="28"/>
        <v>0.27400078231586483</v>
      </c>
      <c r="Y614" s="12">
        <f t="shared" si="29"/>
        <v>-0.32020634172798323</v>
      </c>
    </row>
    <row r="615" spans="2:25" x14ac:dyDescent="0.3"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s="9">
        <f t="shared" si="27"/>
        <v>-4.8659913898263447</v>
      </c>
      <c r="X615" s="12">
        <f t="shared" si="28"/>
        <v>7.6452858436164509E-3</v>
      </c>
      <c r="Y615" s="12">
        <f t="shared" si="29"/>
        <v>-7.674660857462148E-3</v>
      </c>
    </row>
    <row r="616" spans="2:25" x14ac:dyDescent="0.3"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 s="9">
        <f t="shared" si="27"/>
        <v>-0.63752783253394574</v>
      </c>
      <c r="X616" s="12">
        <f t="shared" si="28"/>
        <v>0.34580558982224191</v>
      </c>
      <c r="Y616" s="12">
        <f t="shared" si="29"/>
        <v>-0.42435070843016648</v>
      </c>
    </row>
    <row r="617" spans="2:25" x14ac:dyDescent="0.3"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 s="9">
        <f t="shared" si="27"/>
        <v>-2.2409649250406876</v>
      </c>
      <c r="X617" s="12">
        <f t="shared" si="28"/>
        <v>9.6131666337838789E-2</v>
      </c>
      <c r="Y617" s="12">
        <f t="shared" si="29"/>
        <v>-0.1010715778015524</v>
      </c>
    </row>
    <row r="618" spans="2:25" x14ac:dyDescent="0.3">
      <c r="B618">
        <v>1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s="9">
        <f t="shared" si="27"/>
        <v>-5.1543969462136561</v>
      </c>
      <c r="X618" s="12">
        <f t="shared" si="28"/>
        <v>5.7408137992696054E-3</v>
      </c>
      <c r="Y618" s="12">
        <f t="shared" si="29"/>
        <v>-5.7573556101595249E-3</v>
      </c>
    </row>
    <row r="619" spans="2:25" x14ac:dyDescent="0.3"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s="9">
        <f t="shared" si="27"/>
        <v>-1.2068936879940868</v>
      </c>
      <c r="X619" s="12">
        <f t="shared" si="28"/>
        <v>0.23025113850162884</v>
      </c>
      <c r="Y619" s="12">
        <f t="shared" si="29"/>
        <v>-0.26169097123237728</v>
      </c>
    </row>
    <row r="620" spans="2:25" x14ac:dyDescent="0.3"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 s="9">
        <f t="shared" si="27"/>
        <v>-4.4909277954572868</v>
      </c>
      <c r="X620" s="12">
        <f t="shared" si="28"/>
        <v>1.1085961901811601E-2</v>
      </c>
      <c r="Y620" s="12">
        <f t="shared" si="29"/>
        <v>-1.1147869136822629E-2</v>
      </c>
    </row>
    <row r="621" spans="2:25" x14ac:dyDescent="0.3"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 s="9">
        <f t="shared" si="27"/>
        <v>-1.7383145939941862</v>
      </c>
      <c r="X621" s="12">
        <f t="shared" si="28"/>
        <v>0.14952713896683106</v>
      </c>
      <c r="Y621" s="12">
        <f t="shared" si="29"/>
        <v>-0.16196277708135848</v>
      </c>
    </row>
    <row r="622" spans="2:25" x14ac:dyDescent="0.3"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 s="9">
        <f t="shared" si="27"/>
        <v>-3.4386256207785602</v>
      </c>
      <c r="X622" s="12">
        <f t="shared" si="28"/>
        <v>3.1109884093537068E-2</v>
      </c>
      <c r="Y622" s="12">
        <f t="shared" si="29"/>
        <v>-3.1604072998912144E-2</v>
      </c>
    </row>
    <row r="623" spans="2:25" x14ac:dyDescent="0.3"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s="9">
        <f t="shared" si="27"/>
        <v>-0.63752783253394574</v>
      </c>
      <c r="X623" s="12">
        <f t="shared" si="28"/>
        <v>0.34580558982224191</v>
      </c>
      <c r="Y623" s="12">
        <f t="shared" si="29"/>
        <v>-0.42435070843016648</v>
      </c>
    </row>
    <row r="624" spans="2:25" x14ac:dyDescent="0.3"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 s="9">
        <f t="shared" si="27"/>
        <v>-3.7270311771658711</v>
      </c>
      <c r="X624" s="12">
        <f t="shared" si="28"/>
        <v>2.3498695501661893E-2</v>
      </c>
      <c r="Y624" s="12">
        <f t="shared" si="29"/>
        <v>-2.3779192774500378E-2</v>
      </c>
    </row>
    <row r="625" spans="2:25" x14ac:dyDescent="0.3"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s="9">
        <f t="shared" si="27"/>
        <v>-3.9567362504757839</v>
      </c>
      <c r="X625" s="12">
        <f t="shared" si="28"/>
        <v>1.8766515426590552E-2</v>
      </c>
      <c r="Y625" s="12">
        <f t="shared" si="29"/>
        <v>-1.8944841035152267E-2</v>
      </c>
    </row>
    <row r="626" spans="2:25" x14ac:dyDescent="0.3">
      <c r="B626">
        <v>0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s="9">
        <f t="shared" si="27"/>
        <v>-3.1017354776097363</v>
      </c>
      <c r="X626" s="12">
        <f t="shared" si="28"/>
        <v>4.303572492734032E-2</v>
      </c>
      <c r="Y626" s="12">
        <f t="shared" si="29"/>
        <v>-4.3989218348581813E-2</v>
      </c>
    </row>
    <row r="627" spans="2:25" x14ac:dyDescent="0.3"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 s="9">
        <f t="shared" si="27"/>
        <v>-0.34912227614663494</v>
      </c>
      <c r="X627" s="12">
        <f t="shared" si="28"/>
        <v>0.41359528300010162</v>
      </c>
      <c r="Y627" s="12">
        <f t="shared" si="29"/>
        <v>-0.53374508444494995</v>
      </c>
    </row>
    <row r="628" spans="2:25" x14ac:dyDescent="0.3"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s="9">
        <f t="shared" si="27"/>
        <v>-3.5025705062107959</v>
      </c>
      <c r="X628" s="12">
        <f t="shared" si="28"/>
        <v>2.9239180500905047E-2</v>
      </c>
      <c r="Y628" s="12">
        <f t="shared" si="29"/>
        <v>-2.9675164927351304E-2</v>
      </c>
    </row>
    <row r="629" spans="2:25" x14ac:dyDescent="0.3"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s="9">
        <f t="shared" si="27"/>
        <v>-1.7764880451944203</v>
      </c>
      <c r="X629" s="12">
        <f t="shared" si="28"/>
        <v>0.14473733130444982</v>
      </c>
      <c r="Y629" s="12">
        <f t="shared" si="29"/>
        <v>-0.15634664237759882</v>
      </c>
    </row>
    <row r="630" spans="2:25" x14ac:dyDescent="0.3"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 s="9">
        <f t="shared" si="27"/>
        <v>-3.8427487563562708</v>
      </c>
      <c r="X630" s="12">
        <f t="shared" si="28"/>
        <v>2.0984800944585387E-2</v>
      </c>
      <c r="Y630" s="12">
        <f t="shared" si="29"/>
        <v>-2.1208111490000018E-2</v>
      </c>
    </row>
    <row r="631" spans="2:25" x14ac:dyDescent="0.3"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s="9">
        <f t="shared" si="27"/>
        <v>-2.0723228585441769</v>
      </c>
      <c r="X631" s="12">
        <f t="shared" si="28"/>
        <v>0.11181613973453268</v>
      </c>
      <c r="Y631" s="12">
        <f t="shared" si="29"/>
        <v>-0.11857650757332933</v>
      </c>
    </row>
    <row r="632" spans="2:25" x14ac:dyDescent="0.3"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s="9">
        <f t="shared" si="27"/>
        <v>-4.0052208372572968</v>
      </c>
      <c r="X632" s="12">
        <f t="shared" si="28"/>
        <v>1.7894227531576982E-2</v>
      </c>
      <c r="Y632" s="12">
        <f t="shared" si="29"/>
        <v>-1.8056265156807107E-2</v>
      </c>
    </row>
    <row r="633" spans="2:25" x14ac:dyDescent="0.3"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 s="9">
        <f t="shared" si="27"/>
        <v>0.76109034640166917</v>
      </c>
      <c r="X633" s="12">
        <f t="shared" si="28"/>
        <v>0.68159041296990097</v>
      </c>
      <c r="Y633" s="12">
        <f t="shared" si="29"/>
        <v>-1.1444167154460514</v>
      </c>
    </row>
    <row r="634" spans="2:25" x14ac:dyDescent="0.3"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 s="9">
        <f t="shared" si="27"/>
        <v>-2.2409649250406876</v>
      </c>
      <c r="X634" s="12">
        <f t="shared" si="28"/>
        <v>9.6131666337838789E-2</v>
      </c>
      <c r="Y634" s="12">
        <f t="shared" si="29"/>
        <v>-0.1010715778015524</v>
      </c>
    </row>
    <row r="635" spans="2:25" x14ac:dyDescent="0.3"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 s="9">
        <f t="shared" si="27"/>
        <v>-3.4386256207785602</v>
      </c>
      <c r="X635" s="12">
        <f t="shared" si="28"/>
        <v>3.1109884093537068E-2</v>
      </c>
      <c r="Y635" s="12">
        <f t="shared" si="29"/>
        <v>-3.1604072998912144E-2</v>
      </c>
    </row>
    <row r="636" spans="2:25" x14ac:dyDescent="0.3"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 s="9">
        <f t="shared" si="27"/>
        <v>-0.97441797570276978</v>
      </c>
      <c r="X636" s="12">
        <f t="shared" si="28"/>
        <v>0.27400078231586483</v>
      </c>
      <c r="Y636" s="12">
        <f t="shared" si="29"/>
        <v>-0.32020634172798323</v>
      </c>
    </row>
    <row r="637" spans="2:25" x14ac:dyDescent="0.3"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 s="9">
        <f t="shared" si="27"/>
        <v>-2.8662606245968227</v>
      </c>
      <c r="X637" s="12">
        <f t="shared" si="28"/>
        <v>5.38468457947942E-2</v>
      </c>
      <c r="Y637" s="12">
        <f t="shared" si="29"/>
        <v>-5.5350826411263564E-2</v>
      </c>
    </row>
    <row r="638" spans="2:25" x14ac:dyDescent="0.3"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s="9">
        <f t="shared" si="27"/>
        <v>-2.3636102935503214</v>
      </c>
      <c r="X638" s="12">
        <f t="shared" si="28"/>
        <v>8.5990016374650133E-2</v>
      </c>
      <c r="Y638" s="12">
        <f t="shared" si="29"/>
        <v>-8.9913784583977502E-2</v>
      </c>
    </row>
    <row r="639" spans="2:25" x14ac:dyDescent="0.3"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 s="9">
        <f t="shared" si="27"/>
        <v>-3.4386256207785602</v>
      </c>
      <c r="X639" s="12">
        <f t="shared" si="28"/>
        <v>3.1109884093537068E-2</v>
      </c>
      <c r="Y639" s="12">
        <f t="shared" si="29"/>
        <v>-3.1604072998912144E-2</v>
      </c>
    </row>
    <row r="640" spans="2:25" x14ac:dyDescent="0.3"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 s="9">
        <f t="shared" si="27"/>
        <v>-0.63752783253394574</v>
      </c>
      <c r="X640" s="12">
        <f t="shared" si="28"/>
        <v>0.34580558982224191</v>
      </c>
      <c r="Y640" s="12">
        <f t="shared" si="29"/>
        <v>-0.42435070843016648</v>
      </c>
    </row>
    <row r="641" spans="2:25" x14ac:dyDescent="0.3"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 s="9">
        <f t="shared" si="27"/>
        <v>-0.97441797570276978</v>
      </c>
      <c r="X641" s="12">
        <f t="shared" si="28"/>
        <v>0.27400078231586483</v>
      </c>
      <c r="Y641" s="12">
        <f t="shared" si="29"/>
        <v>-0.32020634172798323</v>
      </c>
    </row>
    <row r="642" spans="2:25" x14ac:dyDescent="0.3"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s="9">
        <f t="shared" si="27"/>
        <v>-0.97441797570276978</v>
      </c>
      <c r="X642" s="12">
        <f t="shared" si="28"/>
        <v>0.27400078231586483</v>
      </c>
      <c r="Y642" s="12">
        <f t="shared" si="29"/>
        <v>-0.32020634172798323</v>
      </c>
    </row>
    <row r="643" spans="2:25" x14ac:dyDescent="0.3"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 s="9">
        <f t="shared" si="27"/>
        <v>-0.97441797570276978</v>
      </c>
      <c r="X643" s="12">
        <f t="shared" si="28"/>
        <v>0.27400078231586483</v>
      </c>
      <c r="Y643" s="12">
        <f t="shared" si="29"/>
        <v>-0.32020634172798323</v>
      </c>
    </row>
    <row r="644" spans="2:25" x14ac:dyDescent="0.3"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 s="9">
        <f t="shared" si="27"/>
        <v>1.0832636859146059</v>
      </c>
      <c r="X644" s="12">
        <f t="shared" si="28"/>
        <v>0.74711110858547403</v>
      </c>
      <c r="Y644" s="12">
        <f t="shared" si="29"/>
        <v>-1.3748050510849936</v>
      </c>
    </row>
    <row r="645" spans="2:25" x14ac:dyDescent="0.3"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s="9">
        <f t="shared" si="27"/>
        <v>-2.0648936015817312</v>
      </c>
      <c r="X645" s="12">
        <f t="shared" si="28"/>
        <v>0.11255609425489449</v>
      </c>
      <c r="Y645" s="12">
        <f t="shared" si="29"/>
        <v>-0.11940996442432061</v>
      </c>
    </row>
    <row r="646" spans="2:25" x14ac:dyDescent="0.3"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s="9">
        <f t="shared" ref="W646:W709" si="30">SUMPRODUCT($B646:$U646,$B$2:$U$2)</f>
        <v>-2.1133781883632445</v>
      </c>
      <c r="X646" s="12">
        <f t="shared" ref="X646:X709" si="31">EXP(W646)/(1+EXP(W646))</f>
        <v>0.10780331590370802</v>
      </c>
      <c r="Y646" s="12">
        <f t="shared" ref="Y646:Y709" si="32">IFERROR(V646*LN(X646)+(1-V646)*LN(1-X646),0)</f>
        <v>-0.11406867284241105</v>
      </c>
    </row>
    <row r="647" spans="2:25" x14ac:dyDescent="0.3"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s="9">
        <f t="shared" si="30"/>
        <v>-4.0052208372572968</v>
      </c>
      <c r="X647" s="12">
        <f t="shared" si="31"/>
        <v>1.7894227531576982E-2</v>
      </c>
      <c r="Y647" s="12">
        <f t="shared" si="32"/>
        <v>-1.8056265156807107E-2</v>
      </c>
    </row>
    <row r="648" spans="2:25" x14ac:dyDescent="0.3"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 s="9">
        <f t="shared" si="30"/>
        <v>-3.3901410339970468</v>
      </c>
      <c r="X648" s="12">
        <f t="shared" si="31"/>
        <v>3.2605006530452577E-2</v>
      </c>
      <c r="Y648" s="12">
        <f t="shared" si="32"/>
        <v>-3.3148393850032876E-2</v>
      </c>
    </row>
    <row r="649" spans="2:25" x14ac:dyDescent="0.3"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 s="9">
        <f t="shared" si="30"/>
        <v>-0.63752783253394574</v>
      </c>
      <c r="X649" s="12">
        <f t="shared" si="31"/>
        <v>0.34580558982224191</v>
      </c>
      <c r="Y649" s="12">
        <f t="shared" si="32"/>
        <v>-0.42435070843016648</v>
      </c>
    </row>
    <row r="650" spans="2:25" x14ac:dyDescent="0.3"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 s="9">
        <f t="shared" si="30"/>
        <v>-3.4386256207785602</v>
      </c>
      <c r="X650" s="12">
        <f t="shared" si="31"/>
        <v>3.1109884093537068E-2</v>
      </c>
      <c r="Y650" s="12">
        <f t="shared" si="32"/>
        <v>-3.1604072998912144E-2</v>
      </c>
    </row>
    <row r="651" spans="2:25" x14ac:dyDescent="0.3"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s="9">
        <f t="shared" si="30"/>
        <v>-3.7909760625981068</v>
      </c>
      <c r="X651" s="12">
        <f t="shared" si="31"/>
        <v>2.2075241155036236E-2</v>
      </c>
      <c r="Y651" s="12">
        <f t="shared" si="32"/>
        <v>-2.232254560322439E-2</v>
      </c>
    </row>
    <row r="652" spans="2:25" x14ac:dyDescent="0.3"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 s="9">
        <f t="shared" si="30"/>
        <v>-1.7278861963101442</v>
      </c>
      <c r="X652" s="12">
        <f t="shared" si="31"/>
        <v>0.15085815815183073</v>
      </c>
      <c r="Y652" s="12">
        <f t="shared" si="32"/>
        <v>-0.1635290373106264</v>
      </c>
    </row>
    <row r="653" spans="2:25" x14ac:dyDescent="0.3"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 s="9">
        <f t="shared" si="30"/>
        <v>-2.8662606245968227</v>
      </c>
      <c r="X653" s="12">
        <f t="shared" si="31"/>
        <v>5.38468457947942E-2</v>
      </c>
      <c r="Y653" s="12">
        <f t="shared" si="32"/>
        <v>-5.5350826411263564E-2</v>
      </c>
    </row>
    <row r="654" spans="2:25" x14ac:dyDescent="0.3"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 s="9">
        <f t="shared" si="30"/>
        <v>-3.4386256207785602</v>
      </c>
      <c r="X654" s="12">
        <f t="shared" si="31"/>
        <v>3.1109884093537068E-2</v>
      </c>
      <c r="Y654" s="12">
        <f t="shared" si="32"/>
        <v>-3.1604072998912144E-2</v>
      </c>
    </row>
    <row r="655" spans="2:25" x14ac:dyDescent="0.3"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 s="9">
        <f t="shared" si="30"/>
        <v>-0.64495708949639141</v>
      </c>
      <c r="X655" s="12">
        <f t="shared" si="31"/>
        <v>0.34412684378079611</v>
      </c>
      <c r="Y655" s="12">
        <f t="shared" si="32"/>
        <v>-0.42178786815633634</v>
      </c>
    </row>
    <row r="656" spans="2:25" x14ac:dyDescent="0.3"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s="9">
        <f t="shared" si="30"/>
        <v>-3.4540859194292826</v>
      </c>
      <c r="X656" s="12">
        <f t="shared" si="31"/>
        <v>3.0647241848809428E-2</v>
      </c>
      <c r="Y656" s="12">
        <f t="shared" si="32"/>
        <v>-3.1126689839447396E-2</v>
      </c>
    </row>
    <row r="657" spans="2:25" x14ac:dyDescent="0.3"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s="9">
        <f t="shared" si="30"/>
        <v>-2.1133781883632445</v>
      </c>
      <c r="X657" s="12">
        <f t="shared" si="31"/>
        <v>0.10780331590370802</v>
      </c>
      <c r="Y657" s="12">
        <f t="shared" si="32"/>
        <v>-0.11406867284241105</v>
      </c>
    </row>
    <row r="658" spans="2:25" x14ac:dyDescent="0.3"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 s="9">
        <f t="shared" si="30"/>
        <v>4.1088616982412978</v>
      </c>
      <c r="X658" s="12">
        <f t="shared" si="31"/>
        <v>0.98383900580070871</v>
      </c>
      <c r="Y658" s="12">
        <f t="shared" si="32"/>
        <v>-4.1251547055482307</v>
      </c>
    </row>
    <row r="659" spans="2:25" x14ac:dyDescent="0.3"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s="9">
        <f t="shared" si="30"/>
        <v>-0.32938527947729207</v>
      </c>
      <c r="X659" s="12">
        <f t="shared" si="31"/>
        <v>0.41839020164365676</v>
      </c>
      <c r="Y659" s="12">
        <f t="shared" si="32"/>
        <v>-0.54195550566205963</v>
      </c>
    </row>
    <row r="660" spans="2:25" x14ac:dyDescent="0.3"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s="9">
        <f t="shared" si="30"/>
        <v>-2.0648936015817312</v>
      </c>
      <c r="X660" s="12">
        <f t="shared" si="31"/>
        <v>0.11255609425489449</v>
      </c>
      <c r="Y660" s="12">
        <f t="shared" si="32"/>
        <v>-0.11940996442432061</v>
      </c>
    </row>
    <row r="661" spans="2:25" x14ac:dyDescent="0.3"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 s="9">
        <f t="shared" si="30"/>
        <v>-2.8662606245968227</v>
      </c>
      <c r="X661" s="12">
        <f t="shared" si="31"/>
        <v>5.38468457947942E-2</v>
      </c>
      <c r="Y661" s="12">
        <f t="shared" si="32"/>
        <v>-5.5350826411263564E-2</v>
      </c>
    </row>
    <row r="662" spans="2:25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 s="9">
        <f t="shared" si="30"/>
        <v>-2.5293704814279985</v>
      </c>
      <c r="X662" s="12">
        <f t="shared" si="31"/>
        <v>7.3824678133743604E-2</v>
      </c>
      <c r="Y662" s="12">
        <f t="shared" si="32"/>
        <v>-7.6691729788128174E-2</v>
      </c>
    </row>
    <row r="663" spans="2:25" x14ac:dyDescent="0.3"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s="9">
        <f t="shared" si="30"/>
        <v>-2.4017837447505554</v>
      </c>
      <c r="X663" s="12">
        <f t="shared" si="31"/>
        <v>8.3036778132836497E-2</v>
      </c>
      <c r="Y663" s="12">
        <f t="shared" si="32"/>
        <v>-8.6687914545068911E-2</v>
      </c>
    </row>
    <row r="664" spans="2:25" x14ac:dyDescent="0.3"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 s="9">
        <f t="shared" si="30"/>
        <v>-3.4386256207785602</v>
      </c>
      <c r="X664" s="12">
        <f t="shared" si="31"/>
        <v>3.1109884093537068E-2</v>
      </c>
      <c r="Y664" s="12">
        <f t="shared" si="32"/>
        <v>-3.1604072998912144E-2</v>
      </c>
    </row>
    <row r="665" spans="2:25" x14ac:dyDescent="0.3"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s="9">
        <f t="shared" si="30"/>
        <v>-5.1543969462136561</v>
      </c>
      <c r="X665" s="12">
        <f t="shared" si="31"/>
        <v>5.7408137992696054E-3</v>
      </c>
      <c r="Y665" s="12">
        <f t="shared" si="32"/>
        <v>-5.7573556101595249E-3</v>
      </c>
    </row>
    <row r="666" spans="2:25" x14ac:dyDescent="0.3"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 s="9">
        <f t="shared" si="30"/>
        <v>-0.68601241931545909</v>
      </c>
      <c r="X666" s="12">
        <f t="shared" si="31"/>
        <v>0.33492071669854434</v>
      </c>
      <c r="Y666" s="12">
        <f t="shared" si="32"/>
        <v>-0.40784902242307342</v>
      </c>
    </row>
    <row r="667" spans="2:25" x14ac:dyDescent="0.3"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 s="9">
        <f t="shared" si="30"/>
        <v>-0.64495708949639141</v>
      </c>
      <c r="X667" s="12">
        <f t="shared" si="31"/>
        <v>0.34412684378079611</v>
      </c>
      <c r="Y667" s="12">
        <f t="shared" si="32"/>
        <v>-0.42178786815633634</v>
      </c>
    </row>
    <row r="668" spans="2:25" x14ac:dyDescent="0.3"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 s="9">
        <f t="shared" si="30"/>
        <v>-2.8662606245968227</v>
      </c>
      <c r="X668" s="12">
        <f t="shared" si="31"/>
        <v>5.38468457947942E-2</v>
      </c>
      <c r="Y668" s="12">
        <f t="shared" si="32"/>
        <v>-5.5350826411263564E-2</v>
      </c>
    </row>
    <row r="669" spans="2:25" x14ac:dyDescent="0.3"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s="9">
        <f t="shared" si="30"/>
        <v>-3.4540859194292826</v>
      </c>
      <c r="X669" s="12">
        <f t="shared" si="31"/>
        <v>3.0647241848809428E-2</v>
      </c>
      <c r="Y669" s="12">
        <f t="shared" si="32"/>
        <v>-3.1126689839447396E-2</v>
      </c>
    </row>
    <row r="670" spans="2:25" x14ac:dyDescent="0.3"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s="9">
        <f t="shared" si="30"/>
        <v>-2.4017837447505554</v>
      </c>
      <c r="X670" s="12">
        <f t="shared" si="31"/>
        <v>8.3036778132836497E-2</v>
      </c>
      <c r="Y670" s="12">
        <f t="shared" si="32"/>
        <v>-8.6687914545068911E-2</v>
      </c>
    </row>
    <row r="671" spans="2:25" x14ac:dyDescent="0.3"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 s="9">
        <f t="shared" si="30"/>
        <v>-2.9363595272738445</v>
      </c>
      <c r="X671" s="12">
        <f t="shared" si="31"/>
        <v>5.0385172260981187E-2</v>
      </c>
      <c r="Y671" s="12">
        <f t="shared" si="32"/>
        <v>-5.1698821087632282E-2</v>
      </c>
    </row>
    <row r="672" spans="2:25" x14ac:dyDescent="0.3"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 s="9">
        <f t="shared" si="30"/>
        <v>-0.1837463258107434</v>
      </c>
      <c r="X672" s="12">
        <f t="shared" si="31"/>
        <v>0.45419222896432404</v>
      </c>
      <c r="Y672" s="12">
        <f t="shared" si="32"/>
        <v>-0.60548843292784238</v>
      </c>
    </row>
    <row r="673" spans="2:25" x14ac:dyDescent="0.3"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 s="9">
        <f t="shared" si="30"/>
        <v>-3.8431329938980565</v>
      </c>
      <c r="X673" s="12">
        <f t="shared" si="31"/>
        <v>2.0976908452572898E-2</v>
      </c>
      <c r="Y673" s="12">
        <f t="shared" si="32"/>
        <v>-2.1200049858059091E-2</v>
      </c>
    </row>
    <row r="674" spans="2:25" x14ac:dyDescent="0.3"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s="9">
        <f t="shared" si="30"/>
        <v>-4.2936263936446082</v>
      </c>
      <c r="X674" s="12">
        <f t="shared" si="31"/>
        <v>1.3471360171365422E-2</v>
      </c>
      <c r="Y674" s="12">
        <f t="shared" si="32"/>
        <v>-1.3562922183521391E-2</v>
      </c>
    </row>
    <row r="675" spans="2:25" x14ac:dyDescent="0.3"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 s="9">
        <f t="shared" si="30"/>
        <v>-2.3636102935503214</v>
      </c>
      <c r="X675" s="12">
        <f t="shared" si="31"/>
        <v>8.5990016374650133E-2</v>
      </c>
      <c r="Y675" s="12">
        <f t="shared" si="32"/>
        <v>-8.9913784583977502E-2</v>
      </c>
    </row>
    <row r="676" spans="2:25" x14ac:dyDescent="0.3"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 s="9">
        <f t="shared" si="30"/>
        <v>-0.63752783253394574</v>
      </c>
      <c r="X676" s="12">
        <f t="shared" si="31"/>
        <v>0.34580558982224191</v>
      </c>
      <c r="Y676" s="12">
        <f t="shared" si="32"/>
        <v>-0.42435070843016648</v>
      </c>
    </row>
    <row r="677" spans="2:25" x14ac:dyDescent="0.3"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 s="9">
        <f t="shared" si="30"/>
        <v>-0.63752783253394574</v>
      </c>
      <c r="X677" s="12">
        <f t="shared" si="31"/>
        <v>0.34580558982224191</v>
      </c>
      <c r="Y677" s="12">
        <f t="shared" si="32"/>
        <v>-0.42435070843016648</v>
      </c>
    </row>
    <row r="678" spans="2:25" x14ac:dyDescent="0.3"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s="9">
        <f t="shared" si="30"/>
        <v>-2.0648936015817312</v>
      </c>
      <c r="X678" s="12">
        <f t="shared" si="31"/>
        <v>0.11255609425489449</v>
      </c>
      <c r="Y678" s="12">
        <f t="shared" si="32"/>
        <v>-0.11940996442432061</v>
      </c>
    </row>
    <row r="679" spans="2:25" x14ac:dyDescent="0.3"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s="9">
        <f t="shared" si="30"/>
        <v>-2.5293704814279985</v>
      </c>
      <c r="X679" s="12">
        <f t="shared" si="31"/>
        <v>7.3824678133743604E-2</v>
      </c>
      <c r="Y679" s="12">
        <f t="shared" si="32"/>
        <v>-7.6691729788128174E-2</v>
      </c>
    </row>
    <row r="680" spans="2:25" x14ac:dyDescent="0.3"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 s="9">
        <f t="shared" si="30"/>
        <v>-0.1837463258107434</v>
      </c>
      <c r="X680" s="12">
        <f t="shared" si="31"/>
        <v>0.45419222896432404</v>
      </c>
      <c r="Y680" s="12">
        <f t="shared" si="32"/>
        <v>-0.60548843292784238</v>
      </c>
    </row>
    <row r="681" spans="2:25" x14ac:dyDescent="0.3"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 s="9">
        <f t="shared" si="30"/>
        <v>-0.34912227614663494</v>
      </c>
      <c r="X681" s="12">
        <f t="shared" si="31"/>
        <v>0.41359528300010162</v>
      </c>
      <c r="Y681" s="12">
        <f t="shared" si="32"/>
        <v>-0.53374508444494995</v>
      </c>
    </row>
    <row r="682" spans="2:25" x14ac:dyDescent="0.3"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s="9">
        <f t="shared" si="30"/>
        <v>-1.7764880451944203</v>
      </c>
      <c r="X682" s="12">
        <f t="shared" si="31"/>
        <v>0.14473733130444982</v>
      </c>
      <c r="Y682" s="12">
        <f t="shared" si="32"/>
        <v>-0.15634664237759882</v>
      </c>
    </row>
    <row r="683" spans="2:25" x14ac:dyDescent="0.3"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s="9">
        <f t="shared" si="30"/>
        <v>-0.68601241931545909</v>
      </c>
      <c r="X683" s="12">
        <f t="shared" si="31"/>
        <v>0.33492071669854434</v>
      </c>
      <c r="Y683" s="12">
        <f t="shared" si="32"/>
        <v>-0.40784902242307342</v>
      </c>
    </row>
    <row r="684" spans="2:25" x14ac:dyDescent="0.3"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 s="9">
        <f t="shared" si="30"/>
        <v>-0.63752783253394574</v>
      </c>
      <c r="X684" s="12">
        <f t="shared" si="31"/>
        <v>0.34580558982224191</v>
      </c>
      <c r="Y684" s="12">
        <f t="shared" si="32"/>
        <v>-0.42435070843016648</v>
      </c>
    </row>
    <row r="685" spans="2:25" x14ac:dyDescent="0.3"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 s="9">
        <f t="shared" si="30"/>
        <v>-0.63752783253394574</v>
      </c>
      <c r="X685" s="12">
        <f t="shared" si="31"/>
        <v>0.34580558982224191</v>
      </c>
      <c r="Y685" s="12">
        <f t="shared" si="32"/>
        <v>-0.42435070843016648</v>
      </c>
    </row>
    <row r="686" spans="2:25" x14ac:dyDescent="0.3"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 s="9">
        <f t="shared" si="30"/>
        <v>-1.5219975279187856</v>
      </c>
      <c r="X686" s="12">
        <f t="shared" si="31"/>
        <v>0.17916756158333225</v>
      </c>
      <c r="Y686" s="12">
        <f t="shared" si="32"/>
        <v>-0.19743628485840289</v>
      </c>
    </row>
    <row r="687" spans="2:25" x14ac:dyDescent="0.3"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 s="9">
        <f t="shared" si="30"/>
        <v>-1.3909960531413199</v>
      </c>
      <c r="X687" s="12">
        <f t="shared" si="31"/>
        <v>0.19924879024748854</v>
      </c>
      <c r="Y687" s="12">
        <f t="shared" si="32"/>
        <v>-0.22220497971972231</v>
      </c>
    </row>
    <row r="688" spans="2:25" x14ac:dyDescent="0.3"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 s="9">
        <f t="shared" si="30"/>
        <v>-0.68601241931545909</v>
      </c>
      <c r="X688" s="12">
        <f t="shared" si="31"/>
        <v>0.33492071669854434</v>
      </c>
      <c r="Y688" s="12">
        <f t="shared" si="32"/>
        <v>-0.40784902242307342</v>
      </c>
    </row>
    <row r="689" spans="2:25" x14ac:dyDescent="0.3"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 s="9">
        <f t="shared" si="30"/>
        <v>-3.2247650836611554</v>
      </c>
      <c r="X689" s="12">
        <f t="shared" si="31"/>
        <v>3.8244331451640252E-2</v>
      </c>
      <c r="Y689" s="12">
        <f t="shared" si="32"/>
        <v>-3.8994843373486569E-2</v>
      </c>
    </row>
    <row r="690" spans="2:25" x14ac:dyDescent="0.3"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 s="9">
        <f t="shared" si="30"/>
        <v>-0.64495708949639141</v>
      </c>
      <c r="X690" s="12">
        <f t="shared" si="31"/>
        <v>0.34412684378079611</v>
      </c>
      <c r="Y690" s="12">
        <f t="shared" si="32"/>
        <v>-0.42178786815633634</v>
      </c>
    </row>
    <row r="691" spans="2:25" x14ac:dyDescent="0.3"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 s="9">
        <f t="shared" si="30"/>
        <v>-2.3636102935503214</v>
      </c>
      <c r="X691" s="12">
        <f t="shared" si="31"/>
        <v>8.5990016374650133E-2</v>
      </c>
      <c r="Y691" s="12">
        <f t="shared" si="32"/>
        <v>-8.9913784583977502E-2</v>
      </c>
    </row>
    <row r="692" spans="2:25" x14ac:dyDescent="0.3"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 s="9">
        <f t="shared" si="30"/>
        <v>-3.2665579325048673</v>
      </c>
      <c r="X692" s="12">
        <f t="shared" si="31"/>
        <v>3.6736438240117228E-2</v>
      </c>
      <c r="Y692" s="12">
        <f t="shared" si="32"/>
        <v>-3.7428216405623986E-2</v>
      </c>
    </row>
    <row r="693" spans="2:25" x14ac:dyDescent="0.3"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 s="9">
        <f t="shared" si="30"/>
        <v>-2.8662606245968227</v>
      </c>
      <c r="X693" s="12">
        <f t="shared" si="31"/>
        <v>5.38468457947942E-2</v>
      </c>
      <c r="Y693" s="12">
        <f t="shared" si="32"/>
        <v>-5.5350826411263564E-2</v>
      </c>
    </row>
    <row r="694" spans="2:25" x14ac:dyDescent="0.3"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 s="9">
        <f t="shared" si="30"/>
        <v>-0.86257428786281687</v>
      </c>
      <c r="X694" s="12">
        <f t="shared" si="31"/>
        <v>0.2968017838902739</v>
      </c>
      <c r="Y694" s="12">
        <f t="shared" si="32"/>
        <v>-0.35211646943218317</v>
      </c>
    </row>
    <row r="695" spans="2:25" x14ac:dyDescent="0.3"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s="9">
        <f t="shared" si="30"/>
        <v>-2.0648936015817312</v>
      </c>
      <c r="X695" s="12">
        <f t="shared" si="31"/>
        <v>0.11255609425489449</v>
      </c>
      <c r="Y695" s="12">
        <f t="shared" si="32"/>
        <v>-0.11940996442432061</v>
      </c>
    </row>
    <row r="696" spans="2:25" x14ac:dyDescent="0.3"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 s="9">
        <f t="shared" si="30"/>
        <v>-0.34912227614663494</v>
      </c>
      <c r="X696" s="12">
        <f t="shared" si="31"/>
        <v>0.41359528300010162</v>
      </c>
      <c r="Y696" s="12">
        <f t="shared" si="32"/>
        <v>-0.53374508444494995</v>
      </c>
    </row>
    <row r="697" spans="2:25" x14ac:dyDescent="0.3"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 s="9">
        <f t="shared" si="30"/>
        <v>-6.67117600073865</v>
      </c>
      <c r="X697" s="12">
        <f t="shared" si="31"/>
        <v>1.2653049649093756E-3</v>
      </c>
      <c r="Y697" s="12">
        <f t="shared" si="32"/>
        <v>-1.2661061391276282E-3</v>
      </c>
    </row>
    <row r="698" spans="2:25" x14ac:dyDescent="0.3"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 s="9">
        <f t="shared" si="30"/>
        <v>-0.63752783253394574</v>
      </c>
      <c r="X698" s="12">
        <f t="shared" si="31"/>
        <v>0.34580558982224191</v>
      </c>
      <c r="Y698" s="12">
        <f t="shared" si="32"/>
        <v>-0.42435070843016648</v>
      </c>
    </row>
    <row r="699" spans="2:25" x14ac:dyDescent="0.3"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s="9">
        <f t="shared" si="30"/>
        <v>1.2633564399063848</v>
      </c>
      <c r="X699" s="12">
        <f t="shared" si="31"/>
        <v>0.77960335906068901</v>
      </c>
      <c r="Y699" s="12">
        <f t="shared" si="32"/>
        <v>-1.5123264425667469</v>
      </c>
    </row>
    <row r="700" spans="2:25" x14ac:dyDescent="0.3"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 s="9">
        <f t="shared" si="30"/>
        <v>-3.9185627992755498</v>
      </c>
      <c r="X700" s="12">
        <f t="shared" si="31"/>
        <v>1.9482520392442422E-2</v>
      </c>
      <c r="Y700" s="12">
        <f t="shared" si="32"/>
        <v>-1.9674806265926992E-2</v>
      </c>
    </row>
    <row r="701" spans="2:25" x14ac:dyDescent="0.3"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 s="9">
        <f t="shared" si="30"/>
        <v>-4.2554529424443741</v>
      </c>
      <c r="X701" s="12">
        <f t="shared" si="31"/>
        <v>1.3988217413958547E-2</v>
      </c>
      <c r="Y701" s="12">
        <f t="shared" si="32"/>
        <v>-1.4086974566477511E-2</v>
      </c>
    </row>
    <row r="702" spans="2:25" x14ac:dyDescent="0.3"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 s="9">
        <f t="shared" si="30"/>
        <v>-2.5293704814279985</v>
      </c>
      <c r="X702" s="12">
        <f t="shared" si="31"/>
        <v>7.3824678133743604E-2</v>
      </c>
      <c r="Y702" s="12">
        <f t="shared" si="32"/>
        <v>-7.6691729788128174E-2</v>
      </c>
    </row>
    <row r="703" spans="2:25" x14ac:dyDescent="0.3"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 s="9">
        <f t="shared" si="30"/>
        <v>-2.8662606245968227</v>
      </c>
      <c r="X703" s="12">
        <f t="shared" si="31"/>
        <v>5.38468457947942E-2</v>
      </c>
      <c r="Y703" s="12">
        <f t="shared" si="32"/>
        <v>-5.5350826411263564E-2</v>
      </c>
    </row>
    <row r="704" spans="2:25" x14ac:dyDescent="0.3"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 s="9">
        <f t="shared" si="30"/>
        <v>-0.97441797570276978</v>
      </c>
      <c r="X704" s="12">
        <f t="shared" si="31"/>
        <v>0.27400078231586483</v>
      </c>
      <c r="Y704" s="12">
        <f t="shared" si="32"/>
        <v>-0.32020634172798323</v>
      </c>
    </row>
    <row r="705" spans="2:25" x14ac:dyDescent="0.3"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 s="9">
        <f t="shared" si="30"/>
        <v>-0.7938621593235593</v>
      </c>
      <c r="X705" s="12">
        <f t="shared" si="31"/>
        <v>0.31133999110021554</v>
      </c>
      <c r="Y705" s="12">
        <f t="shared" si="32"/>
        <v>-0.37300758563629416</v>
      </c>
    </row>
    <row r="706" spans="2:25" x14ac:dyDescent="0.3"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 s="9">
        <f t="shared" si="30"/>
        <v>-2.2409649250406876</v>
      </c>
      <c r="X706" s="12">
        <f t="shared" si="31"/>
        <v>9.6131666337838789E-2</v>
      </c>
      <c r="Y706" s="12">
        <f t="shared" si="32"/>
        <v>-0.1010715778015524</v>
      </c>
    </row>
    <row r="707" spans="2:25" x14ac:dyDescent="0.3"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s="9">
        <f t="shared" si="30"/>
        <v>-2.1133781883632445</v>
      </c>
      <c r="X707" s="12">
        <f t="shared" si="31"/>
        <v>0.10780331590370802</v>
      </c>
      <c r="Y707" s="12">
        <f t="shared" si="32"/>
        <v>-0.11406867284241105</v>
      </c>
    </row>
    <row r="708" spans="2:25" x14ac:dyDescent="0.3"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 s="9">
        <f t="shared" si="30"/>
        <v>-1.6044203569207272</v>
      </c>
      <c r="X708" s="12">
        <f t="shared" si="31"/>
        <v>0.16736471541180295</v>
      </c>
      <c r="Y708" s="12">
        <f t="shared" si="32"/>
        <v>-0.18315956632003821</v>
      </c>
    </row>
    <row r="709" spans="2:25" x14ac:dyDescent="0.3"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 s="9">
        <f t="shared" si="30"/>
        <v>-0.34912227614663494</v>
      </c>
      <c r="X709" s="12">
        <f t="shared" si="31"/>
        <v>0.41359528300010162</v>
      </c>
      <c r="Y709" s="12">
        <f t="shared" si="32"/>
        <v>-0.53374508444494995</v>
      </c>
    </row>
    <row r="710" spans="2:25" x14ac:dyDescent="0.3"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 s="9">
        <f t="shared" ref="W710:W773" si="33">SUMPRODUCT($B710:$U710,$B$2:$U$2)</f>
        <v>-2.0752047371630105</v>
      </c>
      <c r="X710" s="12">
        <f t="shared" ref="X710:X773" si="34">EXP(W710)/(1+EXP(W710))</f>
        <v>0.11153025090704483</v>
      </c>
      <c r="Y710" s="12">
        <f t="shared" ref="Y710:Y773" si="35">IFERROR(V710*LN(X710)+(1-V710)*LN(1-X710),0)</f>
        <v>-0.11825467913310952</v>
      </c>
    </row>
    <row r="711" spans="2:25" x14ac:dyDescent="0.3"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 s="9">
        <f t="shared" si="33"/>
        <v>-0.47215188219805421</v>
      </c>
      <c r="X711" s="12">
        <f t="shared" si="34"/>
        <v>0.38410704857761513</v>
      </c>
      <c r="Y711" s="12">
        <f t="shared" si="35"/>
        <v>-0.48468211070860473</v>
      </c>
    </row>
    <row r="712" spans="2:25" x14ac:dyDescent="0.3"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 s="9">
        <f t="shared" si="33"/>
        <v>0.29905676295438227</v>
      </c>
      <c r="X712" s="12">
        <f t="shared" si="34"/>
        <v>0.57421191850115239</v>
      </c>
      <c r="Y712" s="12">
        <f t="shared" si="35"/>
        <v>-0.85381351775798564</v>
      </c>
    </row>
    <row r="713" spans="2:25" x14ac:dyDescent="0.3"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 s="9">
        <f t="shared" si="33"/>
        <v>-4.3255518451213959</v>
      </c>
      <c r="X713" s="12">
        <f t="shared" si="34"/>
        <v>1.3053599086130361E-2</v>
      </c>
      <c r="Y713" s="12">
        <f t="shared" si="35"/>
        <v>-1.3139546075031981E-2</v>
      </c>
    </row>
    <row r="714" spans="2:25" x14ac:dyDescent="0.3"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s="9">
        <f t="shared" si="33"/>
        <v>-2.4092130017130011</v>
      </c>
      <c r="X714" s="12">
        <f t="shared" si="34"/>
        <v>8.2472851573150041E-2</v>
      </c>
      <c r="Y714" s="12">
        <f t="shared" si="35"/>
        <v>-8.6073109925125346E-2</v>
      </c>
    </row>
    <row r="715" spans="2:25" x14ac:dyDescent="0.3"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 s="9">
        <f t="shared" si="33"/>
        <v>-2.3639945310921071</v>
      </c>
      <c r="X715" s="12">
        <f t="shared" si="34"/>
        <v>8.5959821746909054E-2</v>
      </c>
      <c r="Y715" s="12">
        <f t="shared" si="35"/>
        <v>-8.9880749792730058E-2</v>
      </c>
    </row>
    <row r="716" spans="2:25" x14ac:dyDescent="0.3"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s="9">
        <f t="shared" si="33"/>
        <v>-0.64495708949639141</v>
      </c>
      <c r="X716" s="12">
        <f t="shared" si="34"/>
        <v>0.34412684378079611</v>
      </c>
      <c r="Y716" s="12">
        <f t="shared" si="35"/>
        <v>-0.42178786815633634</v>
      </c>
    </row>
    <row r="717" spans="2:25" x14ac:dyDescent="0.3"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 s="9">
        <f t="shared" si="33"/>
        <v>-0.34912227614663494</v>
      </c>
      <c r="X717" s="12">
        <f t="shared" si="34"/>
        <v>0.41359528300010162</v>
      </c>
      <c r="Y717" s="12">
        <f t="shared" si="35"/>
        <v>-0.53374508444494995</v>
      </c>
    </row>
    <row r="718" spans="2:25" x14ac:dyDescent="0.3"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s="9">
        <f t="shared" si="33"/>
        <v>-2.2799284114487426</v>
      </c>
      <c r="X718" s="12">
        <f t="shared" si="34"/>
        <v>9.2798979790398667E-2</v>
      </c>
      <c r="Y718" s="12">
        <f t="shared" si="35"/>
        <v>-9.7391221439615358E-2</v>
      </c>
    </row>
    <row r="719" spans="2:25" x14ac:dyDescent="0.3"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s="9">
        <f t="shared" si="33"/>
        <v>-0.34912227614663494</v>
      </c>
      <c r="X719" s="12">
        <f t="shared" si="34"/>
        <v>0.41359528300010162</v>
      </c>
      <c r="Y719" s="12">
        <f t="shared" si="35"/>
        <v>-0.53374508444494995</v>
      </c>
    </row>
    <row r="720" spans="2:25" x14ac:dyDescent="0.3"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 s="9">
        <f t="shared" si="33"/>
        <v>-0.34912227614663494</v>
      </c>
      <c r="X720" s="12">
        <f t="shared" si="34"/>
        <v>0.41359528300010162</v>
      </c>
      <c r="Y720" s="12">
        <f t="shared" si="35"/>
        <v>-0.53374508444494995</v>
      </c>
    </row>
    <row r="721" spans="2:25" x14ac:dyDescent="0.3"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s="9">
        <f t="shared" si="33"/>
        <v>-2.1133781883632445</v>
      </c>
      <c r="X721" s="12">
        <f t="shared" si="34"/>
        <v>0.10780331590370802</v>
      </c>
      <c r="Y721" s="12">
        <f t="shared" si="35"/>
        <v>-0.11406867284241105</v>
      </c>
    </row>
    <row r="722" spans="2:25" x14ac:dyDescent="0.3"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s="9">
        <f t="shared" si="33"/>
        <v>-4.9935781265037882</v>
      </c>
      <c r="X722" s="12">
        <f t="shared" si="34"/>
        <v>6.7356794348730998E-3</v>
      </c>
      <c r="Y722" s="12">
        <f t="shared" si="35"/>
        <v>-6.7584665055089909E-3</v>
      </c>
    </row>
    <row r="723" spans="2:25" x14ac:dyDescent="0.3"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s="9">
        <f t="shared" si="33"/>
        <v>-3.4540859194292826</v>
      </c>
      <c r="X723" s="12">
        <f t="shared" si="34"/>
        <v>3.0647241848809428E-2</v>
      </c>
      <c r="Y723" s="12">
        <f t="shared" si="35"/>
        <v>-3.1126689839447396E-2</v>
      </c>
    </row>
    <row r="724" spans="2:25" x14ac:dyDescent="0.3"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s="9">
        <f t="shared" si="33"/>
        <v>-3.6683306940884735</v>
      </c>
      <c r="X724" s="12">
        <f t="shared" si="34"/>
        <v>2.4884017410929014E-2</v>
      </c>
      <c r="Y724" s="12">
        <f t="shared" si="35"/>
        <v>-2.5198858557442229E-2</v>
      </c>
    </row>
    <row r="725" spans="2:25" x14ac:dyDescent="0.3"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s="9">
        <f t="shared" si="33"/>
        <v>-0.47215188219805421</v>
      </c>
      <c r="X725" s="12">
        <f t="shared" si="34"/>
        <v>0.38410704857761513</v>
      </c>
      <c r="Y725" s="12">
        <f t="shared" si="35"/>
        <v>-0.48468211070860473</v>
      </c>
    </row>
    <row r="726" spans="2:25" x14ac:dyDescent="0.3"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 s="9">
        <f t="shared" si="33"/>
        <v>2.1784444699875944</v>
      </c>
      <c r="X726" s="12">
        <f t="shared" si="34"/>
        <v>0.89829704773935493</v>
      </c>
      <c r="Y726" s="12">
        <f t="shared" si="35"/>
        <v>-2.285698947237405</v>
      </c>
    </row>
    <row r="727" spans="2:25" x14ac:dyDescent="0.3"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 s="9">
        <f t="shared" si="33"/>
        <v>-5.3304682696726129</v>
      </c>
      <c r="X727" s="12">
        <f t="shared" si="34"/>
        <v>4.8184721231972179E-3</v>
      </c>
      <c r="Y727" s="12">
        <f t="shared" si="35"/>
        <v>-4.8301183865225548E-3</v>
      </c>
    </row>
    <row r="728" spans="2:25" x14ac:dyDescent="0.3"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 s="9">
        <f t="shared" si="33"/>
        <v>-6.7196605875201643</v>
      </c>
      <c r="X728" s="12">
        <f t="shared" si="34"/>
        <v>1.2054928306732304E-3</v>
      </c>
      <c r="Y728" s="12">
        <f t="shared" si="35"/>
        <v>-1.2062200216300884E-3</v>
      </c>
    </row>
    <row r="729" spans="2:25" x14ac:dyDescent="0.3"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 s="9">
        <f t="shared" si="33"/>
        <v>-0.97441797570276978</v>
      </c>
      <c r="X729" s="12">
        <f t="shared" si="34"/>
        <v>0.27400078231586483</v>
      </c>
      <c r="Y729" s="12">
        <f t="shared" si="35"/>
        <v>-0.32020634172798323</v>
      </c>
    </row>
    <row r="730" spans="2:25" x14ac:dyDescent="0.3"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s="9">
        <f t="shared" si="33"/>
        <v>-4.8659913898263447</v>
      </c>
      <c r="X730" s="12">
        <f t="shared" si="34"/>
        <v>7.6452858436164509E-3</v>
      </c>
      <c r="Y730" s="12">
        <f t="shared" si="35"/>
        <v>-7.674660857462148E-3</v>
      </c>
    </row>
    <row r="731" spans="2:25" x14ac:dyDescent="0.3"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s="9">
        <f t="shared" si="33"/>
        <v>-0.34912227614663494</v>
      </c>
      <c r="X731" s="12">
        <f t="shared" si="34"/>
        <v>0.41359528300010162</v>
      </c>
      <c r="Y731" s="12">
        <f t="shared" si="35"/>
        <v>-0.53374508444494995</v>
      </c>
    </row>
    <row r="732" spans="2:25" x14ac:dyDescent="0.3"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 s="9">
        <f t="shared" si="33"/>
        <v>-3.3975702909594925</v>
      </c>
      <c r="X732" s="12">
        <f t="shared" si="34"/>
        <v>3.2371485453175891E-2</v>
      </c>
      <c r="Y732" s="12">
        <f t="shared" si="35"/>
        <v>-3.2907031326587621E-2</v>
      </c>
    </row>
    <row r="733" spans="2:25" x14ac:dyDescent="0.3"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 s="9">
        <f t="shared" si="33"/>
        <v>-2.0267201503814971</v>
      </c>
      <c r="X733" s="12">
        <f t="shared" si="34"/>
        <v>0.11642589893960516</v>
      </c>
      <c r="Y733" s="12">
        <f t="shared" si="35"/>
        <v>-0.12378011857149716</v>
      </c>
    </row>
    <row r="734" spans="2:25" x14ac:dyDescent="0.3"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 s="9">
        <f t="shared" si="33"/>
        <v>-5.3304682696726129</v>
      </c>
      <c r="X734" s="12">
        <f t="shared" si="34"/>
        <v>4.8184721231972179E-3</v>
      </c>
      <c r="Y734" s="12">
        <f t="shared" si="35"/>
        <v>-4.8301183865225548E-3</v>
      </c>
    </row>
    <row r="735" spans="2:25" x14ac:dyDescent="0.3"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s="9">
        <f t="shared" si="33"/>
        <v>-3.4386256207785602</v>
      </c>
      <c r="X735" s="12">
        <f t="shared" si="34"/>
        <v>3.1109884093537068E-2</v>
      </c>
      <c r="Y735" s="12">
        <f t="shared" si="35"/>
        <v>-3.1604072998912144E-2</v>
      </c>
    </row>
    <row r="736" spans="2:25" x14ac:dyDescent="0.3">
      <c r="B736">
        <v>0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s="9">
        <f t="shared" si="33"/>
        <v>-5.2819836828910987</v>
      </c>
      <c r="X736" s="12">
        <f t="shared" si="34"/>
        <v>5.0566394813567096E-3</v>
      </c>
      <c r="Y736" s="12">
        <f t="shared" si="35"/>
        <v>-5.0694675456484928E-3</v>
      </c>
    </row>
    <row r="737" spans="2:25" x14ac:dyDescent="0.3"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 s="9">
        <f t="shared" si="33"/>
        <v>-2.5293704814279985</v>
      </c>
      <c r="X737" s="12">
        <f t="shared" si="34"/>
        <v>7.3824678133743604E-2</v>
      </c>
      <c r="Y737" s="12">
        <f t="shared" si="35"/>
        <v>-7.6691729788128174E-2</v>
      </c>
    </row>
    <row r="738" spans="2:25" x14ac:dyDescent="0.3"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 s="9">
        <f t="shared" si="33"/>
        <v>-2.2409649250406876</v>
      </c>
      <c r="X738" s="12">
        <f t="shared" si="34"/>
        <v>9.6131666337838789E-2</v>
      </c>
      <c r="Y738" s="12">
        <f t="shared" si="35"/>
        <v>-0.1010715778015524</v>
      </c>
    </row>
    <row r="739" spans="2:25" x14ac:dyDescent="0.3"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 s="9">
        <f t="shared" si="33"/>
        <v>-0.63752783253394574</v>
      </c>
      <c r="X739" s="12">
        <f t="shared" si="34"/>
        <v>0.34580558982224191</v>
      </c>
      <c r="Y739" s="12">
        <f t="shared" si="35"/>
        <v>-0.42435070843016648</v>
      </c>
    </row>
    <row r="740" spans="2:25" x14ac:dyDescent="0.3"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 s="9">
        <f t="shared" si="33"/>
        <v>-0.63752783253394574</v>
      </c>
      <c r="X740" s="12">
        <f t="shared" si="34"/>
        <v>0.34580558982224191</v>
      </c>
      <c r="Y740" s="12">
        <f t="shared" si="35"/>
        <v>-0.42435070843016648</v>
      </c>
    </row>
    <row r="741" spans="2:25" x14ac:dyDescent="0.3"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 s="9">
        <f t="shared" si="33"/>
        <v>-2.0755889747047962</v>
      </c>
      <c r="X741" s="12">
        <f t="shared" si="34"/>
        <v>0.11149218200998957</v>
      </c>
      <c r="Y741" s="12">
        <f t="shared" si="35"/>
        <v>-0.11821183233777988</v>
      </c>
    </row>
    <row r="742" spans="2:25" x14ac:dyDescent="0.3"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 s="9">
        <f t="shared" si="33"/>
        <v>-2.5778550682095118</v>
      </c>
      <c r="X742" s="12">
        <f t="shared" si="34"/>
        <v>7.0577300619917405E-2</v>
      </c>
      <c r="Y742" s="12">
        <f t="shared" si="35"/>
        <v>-7.3191638936718789E-2</v>
      </c>
    </row>
    <row r="743" spans="2:25" x14ac:dyDescent="0.3">
      <c r="B743">
        <v>1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 s="9">
        <f t="shared" si="33"/>
        <v>-0.91105887464433022</v>
      </c>
      <c r="X743" s="12">
        <f t="shared" si="34"/>
        <v>0.28678320762277731</v>
      </c>
      <c r="Y743" s="12">
        <f t="shared" si="35"/>
        <v>-0.3379698481536445</v>
      </c>
    </row>
    <row r="744" spans="2:25" x14ac:dyDescent="0.3"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s="9">
        <f t="shared" si="33"/>
        <v>-5.3944131551048482</v>
      </c>
      <c r="X744" s="12">
        <f t="shared" si="34"/>
        <v>4.5213495492044033E-3</v>
      </c>
      <c r="Y744" s="12">
        <f t="shared" si="35"/>
        <v>-4.5316017643144465E-3</v>
      </c>
    </row>
    <row r="745" spans="2:25" x14ac:dyDescent="0.3"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 s="9">
        <f t="shared" si="33"/>
        <v>-2.0267201503814971</v>
      </c>
      <c r="X745" s="12">
        <f t="shared" si="34"/>
        <v>0.11642589893960516</v>
      </c>
      <c r="Y745" s="12">
        <f t="shared" si="35"/>
        <v>-0.12378011857149716</v>
      </c>
    </row>
    <row r="746" spans="2:25" x14ac:dyDescent="0.3"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 s="9">
        <f t="shared" si="33"/>
        <v>-0.45234641765797906</v>
      </c>
      <c r="X746" s="12">
        <f t="shared" si="34"/>
        <v>0.38880302927652355</v>
      </c>
      <c r="Y746" s="12">
        <f t="shared" si="35"/>
        <v>-0.4923359974191433</v>
      </c>
    </row>
    <row r="747" spans="2:25" x14ac:dyDescent="0.3"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 s="9">
        <f t="shared" si="33"/>
        <v>-0.34912227614663494</v>
      </c>
      <c r="X747" s="12">
        <f t="shared" si="34"/>
        <v>0.41359528300010162</v>
      </c>
      <c r="Y747" s="12">
        <f t="shared" si="35"/>
        <v>-0.53374508444494995</v>
      </c>
    </row>
    <row r="748" spans="2:25" x14ac:dyDescent="0.3"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0</v>
      </c>
      <c r="W748" s="9">
        <f t="shared" si="33"/>
        <v>0.80801459439689993</v>
      </c>
      <c r="X748" s="12">
        <f t="shared" si="34"/>
        <v>0.69168626511171905</v>
      </c>
      <c r="Y748" s="12">
        <f t="shared" si="35"/>
        <v>-1.1766373946824986</v>
      </c>
    </row>
    <row r="749" spans="2:25" x14ac:dyDescent="0.3"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s="9">
        <f t="shared" si="33"/>
        <v>-2.0648936015817312</v>
      </c>
      <c r="X749" s="12">
        <f t="shared" si="34"/>
        <v>0.11255609425489449</v>
      </c>
      <c r="Y749" s="12">
        <f t="shared" si="35"/>
        <v>-0.11940996442432061</v>
      </c>
    </row>
    <row r="750" spans="2:25" x14ac:dyDescent="0.3"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 s="9">
        <f t="shared" si="33"/>
        <v>-5.3304682696726129</v>
      </c>
      <c r="X750" s="12">
        <f t="shared" si="34"/>
        <v>4.8184721231972179E-3</v>
      </c>
      <c r="Y750" s="12">
        <f t="shared" si="35"/>
        <v>-4.8301183865225548E-3</v>
      </c>
    </row>
    <row r="751" spans="2:25" x14ac:dyDescent="0.3"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 s="9">
        <f t="shared" si="33"/>
        <v>-0.68601241931545909</v>
      </c>
      <c r="X751" s="12">
        <f t="shared" si="34"/>
        <v>0.33492071669854434</v>
      </c>
      <c r="Y751" s="12">
        <f t="shared" si="35"/>
        <v>-0.40784902242307342</v>
      </c>
    </row>
    <row r="752" spans="2:25" x14ac:dyDescent="0.3"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 s="9">
        <f t="shared" si="33"/>
        <v>-0.97441797570276978</v>
      </c>
      <c r="X752" s="12">
        <f t="shared" si="34"/>
        <v>0.27400078231586483</v>
      </c>
      <c r="Y752" s="12">
        <f t="shared" si="35"/>
        <v>-0.32020634172798323</v>
      </c>
    </row>
    <row r="753" spans="2:25" x14ac:dyDescent="0.3"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 s="9">
        <f t="shared" si="33"/>
        <v>-0.98184723266521545</v>
      </c>
      <c r="X753" s="12">
        <f t="shared" si="34"/>
        <v>0.27252540612866183</v>
      </c>
      <c r="Y753" s="12">
        <f t="shared" si="35"/>
        <v>-0.31817620305991917</v>
      </c>
    </row>
    <row r="754" spans="2:25" x14ac:dyDescent="0.3"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s="9">
        <f t="shared" si="33"/>
        <v>-3.6683306940884735</v>
      </c>
      <c r="X754" s="12">
        <f t="shared" si="34"/>
        <v>2.4884017410929014E-2</v>
      </c>
      <c r="Y754" s="12">
        <f t="shared" si="35"/>
        <v>-2.5198858557442229E-2</v>
      </c>
    </row>
    <row r="755" spans="2:25" x14ac:dyDescent="0.3"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s="9">
        <f t="shared" si="33"/>
        <v>-2.0157790106801619</v>
      </c>
      <c r="X755" s="12">
        <f t="shared" si="34"/>
        <v>0.11755615604377591</v>
      </c>
      <c r="Y755" s="12">
        <f t="shared" si="35"/>
        <v>-0.125060125110139</v>
      </c>
    </row>
    <row r="756" spans="2:25" x14ac:dyDescent="0.3">
      <c r="B756">
        <v>0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s="9">
        <f t="shared" si="33"/>
        <v>-5.2819836828910987</v>
      </c>
      <c r="X756" s="12">
        <f t="shared" si="34"/>
        <v>5.0566394813567096E-3</v>
      </c>
      <c r="Y756" s="12">
        <f t="shared" si="35"/>
        <v>-5.0694675456484928E-3</v>
      </c>
    </row>
    <row r="757" spans="2:25" x14ac:dyDescent="0.3">
      <c r="B757">
        <v>1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 s="9">
        <f t="shared" si="33"/>
        <v>-3.7270311771658711</v>
      </c>
      <c r="X757" s="12">
        <f t="shared" si="34"/>
        <v>2.3498695501661893E-2</v>
      </c>
      <c r="Y757" s="12">
        <f t="shared" si="35"/>
        <v>-2.3779192774500378E-2</v>
      </c>
    </row>
    <row r="758" spans="2:25" x14ac:dyDescent="0.3"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s="9">
        <f t="shared" si="33"/>
        <v>-4.5291012466575218</v>
      </c>
      <c r="X758" s="12">
        <f t="shared" si="34"/>
        <v>1.0675180454175733E-2</v>
      </c>
      <c r="Y758" s="12">
        <f t="shared" si="35"/>
        <v>-1.0732568980370172E-2</v>
      </c>
    </row>
    <row r="759" spans="2:25" x14ac:dyDescent="0.3"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s="9">
        <f t="shared" si="33"/>
        <v>-2.9363595272738445</v>
      </c>
      <c r="X759" s="12">
        <f t="shared" si="34"/>
        <v>5.0385172260981187E-2</v>
      </c>
      <c r="Y759" s="12">
        <f t="shared" si="35"/>
        <v>-5.1698821087632282E-2</v>
      </c>
    </row>
    <row r="760" spans="2:25" x14ac:dyDescent="0.3"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s="9">
        <f t="shared" si="33"/>
        <v>-0.64495708949639141</v>
      </c>
      <c r="X760" s="12">
        <f t="shared" si="34"/>
        <v>0.34412684378079611</v>
      </c>
      <c r="Y760" s="12">
        <f t="shared" si="35"/>
        <v>-0.42178786815633634</v>
      </c>
    </row>
    <row r="761" spans="2:25" x14ac:dyDescent="0.3"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s="9">
        <f t="shared" si="33"/>
        <v>0.13477583069792159</v>
      </c>
      <c r="X761" s="12">
        <f t="shared" si="34"/>
        <v>0.53364304725541678</v>
      </c>
      <c r="Y761" s="12">
        <f t="shared" si="35"/>
        <v>-0.76280394506528471</v>
      </c>
    </row>
    <row r="762" spans="2:25" x14ac:dyDescent="0.3"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s="9">
        <f t="shared" si="33"/>
        <v>-0.47215188219805421</v>
      </c>
      <c r="X762" s="12">
        <f t="shared" si="34"/>
        <v>0.38410704857761513</v>
      </c>
      <c r="Y762" s="12">
        <f t="shared" si="35"/>
        <v>-0.48468211070860473</v>
      </c>
    </row>
    <row r="763" spans="2:25" x14ac:dyDescent="0.3"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 s="9">
        <f t="shared" si="33"/>
        <v>-2.0752047371630105</v>
      </c>
      <c r="X763" s="12">
        <f t="shared" si="34"/>
        <v>0.11153025090704483</v>
      </c>
      <c r="Y763" s="12">
        <f t="shared" si="35"/>
        <v>-0.11825467913310952</v>
      </c>
    </row>
    <row r="764" spans="2:25" x14ac:dyDescent="0.3"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 s="9">
        <f t="shared" si="33"/>
        <v>-1.1454691061482709</v>
      </c>
      <c r="X764" s="12">
        <f t="shared" si="34"/>
        <v>0.24131764213292137</v>
      </c>
      <c r="Y764" s="12">
        <f t="shared" si="35"/>
        <v>-0.27617209001630982</v>
      </c>
    </row>
    <row r="765" spans="2:25" x14ac:dyDescent="0.3"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s="9">
        <f t="shared" si="33"/>
        <v>-2.4017837447505554</v>
      </c>
      <c r="X765" s="12">
        <f t="shared" si="34"/>
        <v>8.3036778132836497E-2</v>
      </c>
      <c r="Y765" s="12">
        <f t="shared" si="35"/>
        <v>-8.6687914545068911E-2</v>
      </c>
    </row>
    <row r="766" spans="2:25" x14ac:dyDescent="0.3"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 s="9">
        <f t="shared" si="33"/>
        <v>-0.97441797570276978</v>
      </c>
      <c r="X766" s="12">
        <f t="shared" si="34"/>
        <v>0.27400078231586483</v>
      </c>
      <c r="Y766" s="12">
        <f t="shared" si="35"/>
        <v>-0.32020634172798323</v>
      </c>
    </row>
    <row r="767" spans="2:25" x14ac:dyDescent="0.3"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s="9">
        <f t="shared" si="33"/>
        <v>-2.4017837447505554</v>
      </c>
      <c r="X767" s="12">
        <f t="shared" si="34"/>
        <v>8.3036778132836497E-2</v>
      </c>
      <c r="Y767" s="12">
        <f t="shared" si="35"/>
        <v>-8.6687914545068911E-2</v>
      </c>
    </row>
    <row r="768" spans="2:25" x14ac:dyDescent="0.3"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 s="9">
        <f t="shared" si="33"/>
        <v>-0.34912227614663494</v>
      </c>
      <c r="X768" s="12">
        <f t="shared" si="34"/>
        <v>0.41359528300010162</v>
      </c>
      <c r="Y768" s="12">
        <f t="shared" si="35"/>
        <v>-0.53374508444494995</v>
      </c>
    </row>
    <row r="769" spans="2:25" x14ac:dyDescent="0.3"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 s="9">
        <f t="shared" si="33"/>
        <v>-0.47215188219805421</v>
      </c>
      <c r="X769" s="12">
        <f t="shared" si="34"/>
        <v>0.38410704857761513</v>
      </c>
      <c r="Y769" s="12">
        <f t="shared" si="35"/>
        <v>-0.48468211070860473</v>
      </c>
    </row>
    <row r="770" spans="2:25" x14ac:dyDescent="0.3"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 s="9">
        <f t="shared" si="33"/>
        <v>-0.68601241931545909</v>
      </c>
      <c r="X770" s="12">
        <f t="shared" si="34"/>
        <v>0.33492071669854434</v>
      </c>
      <c r="Y770" s="12">
        <f t="shared" si="35"/>
        <v>-0.40784902242307342</v>
      </c>
    </row>
    <row r="771" spans="2:25" x14ac:dyDescent="0.3"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 s="9">
        <f t="shared" si="33"/>
        <v>-2.5293704814279985</v>
      </c>
      <c r="X771" s="12">
        <f t="shared" si="34"/>
        <v>7.3824678133743604E-2</v>
      </c>
      <c r="Y771" s="12">
        <f t="shared" si="35"/>
        <v>-7.6691729788128174E-2</v>
      </c>
    </row>
    <row r="772" spans="2:25" x14ac:dyDescent="0.3"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s="9">
        <f t="shared" si="33"/>
        <v>-3.7344604341283167</v>
      </c>
      <c r="X772" s="12">
        <f t="shared" si="34"/>
        <v>2.3328822147773539E-2</v>
      </c>
      <c r="Y772" s="12">
        <f t="shared" si="35"/>
        <v>-2.3605246688477105E-2</v>
      </c>
    </row>
    <row r="773" spans="2:25" x14ac:dyDescent="0.3">
      <c r="B773">
        <v>0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 s="9">
        <f t="shared" si="33"/>
        <v>-3.3901410339970468</v>
      </c>
      <c r="X773" s="12">
        <f t="shared" si="34"/>
        <v>3.2605006530452577E-2</v>
      </c>
      <c r="Y773" s="12">
        <f t="shared" si="35"/>
        <v>-3.3148393850032876E-2</v>
      </c>
    </row>
    <row r="774" spans="2:25" x14ac:dyDescent="0.3"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s="9">
        <f t="shared" ref="W774:W837" si="36">SUMPRODUCT($B774:$U774,$B$2:$U$2)</f>
        <v>-4.2936263936446082</v>
      </c>
      <c r="X774" s="12">
        <f t="shared" ref="X774:X837" si="37">EXP(W774)/(1+EXP(W774))</f>
        <v>1.3471360171365422E-2</v>
      </c>
      <c r="Y774" s="12">
        <f t="shared" ref="Y774:Y837" si="38">IFERROR(V774*LN(X774)+(1-V774)*LN(1-X774),0)</f>
        <v>-1.3562922183521391E-2</v>
      </c>
    </row>
    <row r="775" spans="2:25" x14ac:dyDescent="0.3"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 s="9">
        <f t="shared" si="36"/>
        <v>-2.8662606245968227</v>
      </c>
      <c r="X775" s="12">
        <f t="shared" si="37"/>
        <v>5.38468457947942E-2</v>
      </c>
      <c r="Y775" s="12">
        <f t="shared" si="38"/>
        <v>-5.5350826411263564E-2</v>
      </c>
    </row>
    <row r="776" spans="2:25" x14ac:dyDescent="0.3"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 s="9">
        <f t="shared" si="36"/>
        <v>-0.64495708949639141</v>
      </c>
      <c r="X776" s="12">
        <f t="shared" si="37"/>
        <v>0.34412684378079611</v>
      </c>
      <c r="Y776" s="12">
        <f t="shared" si="38"/>
        <v>-0.42178786815633634</v>
      </c>
    </row>
    <row r="777" spans="2:25" x14ac:dyDescent="0.3"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 s="9">
        <f t="shared" si="36"/>
        <v>-0.68601241931545909</v>
      </c>
      <c r="X777" s="12">
        <f t="shared" si="37"/>
        <v>0.33492071669854434</v>
      </c>
      <c r="Y777" s="12">
        <f t="shared" si="38"/>
        <v>-0.40784902242307342</v>
      </c>
    </row>
    <row r="778" spans="2:25" x14ac:dyDescent="0.3"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s="9">
        <f t="shared" si="36"/>
        <v>-2.1133781883632445</v>
      </c>
      <c r="X778" s="12">
        <f t="shared" si="37"/>
        <v>0.10780331590370802</v>
      </c>
      <c r="Y778" s="12">
        <f t="shared" si="38"/>
        <v>-0.11406867284241105</v>
      </c>
    </row>
    <row r="779" spans="2:25" x14ac:dyDescent="0.3"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 s="9">
        <f t="shared" si="36"/>
        <v>-1.1294399995264215E-2</v>
      </c>
      <c r="X779" s="12">
        <f t="shared" si="37"/>
        <v>0.49717643001648582</v>
      </c>
      <c r="Y779" s="12">
        <f t="shared" si="38"/>
        <v>-0.68751592591146826</v>
      </c>
    </row>
    <row r="780" spans="2:25" x14ac:dyDescent="0.3"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 s="9">
        <f t="shared" si="36"/>
        <v>-0.63752783253394574</v>
      </c>
      <c r="X780" s="12">
        <f t="shared" si="37"/>
        <v>0.34580558982224191</v>
      </c>
      <c r="Y780" s="12">
        <f t="shared" si="38"/>
        <v>-0.42435070843016648</v>
      </c>
    </row>
    <row r="781" spans="2:25" x14ac:dyDescent="0.3"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 s="9">
        <f t="shared" si="36"/>
        <v>-1.7375893505887354</v>
      </c>
      <c r="X781" s="12">
        <f t="shared" si="37"/>
        <v>0.14961939072565733</v>
      </c>
      <c r="Y781" s="12">
        <f t="shared" si="38"/>
        <v>-0.16207125410248599</v>
      </c>
    </row>
    <row r="782" spans="2:25" x14ac:dyDescent="0.3"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 s="9">
        <f t="shared" si="36"/>
        <v>-1.5729386436582946</v>
      </c>
      <c r="X782" s="12">
        <f t="shared" si="37"/>
        <v>0.17179786828640847</v>
      </c>
      <c r="Y782" s="12">
        <f t="shared" si="38"/>
        <v>-0.18849803396237741</v>
      </c>
    </row>
    <row r="783" spans="2:25" x14ac:dyDescent="0.3"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s="9">
        <f t="shared" si="36"/>
        <v>-3.9567362504757839</v>
      </c>
      <c r="X783" s="12">
        <f t="shared" si="37"/>
        <v>1.8766515426590552E-2</v>
      </c>
      <c r="Y783" s="12">
        <f t="shared" si="38"/>
        <v>-1.8944841035152267E-2</v>
      </c>
    </row>
    <row r="784" spans="2:25" x14ac:dyDescent="0.3"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s="9">
        <f t="shared" si="36"/>
        <v>-4.8175068030448323</v>
      </c>
      <c r="X784" s="12">
        <f t="shared" si="37"/>
        <v>8.0220506046444814E-3</v>
      </c>
      <c r="Y784" s="12">
        <f t="shared" si="38"/>
        <v>-8.0544003764207762E-3</v>
      </c>
    </row>
    <row r="785" spans="2:25" x14ac:dyDescent="0.3"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 s="9">
        <f t="shared" si="36"/>
        <v>-3.3901410339970468</v>
      </c>
      <c r="X785" s="12">
        <f t="shared" si="37"/>
        <v>3.2605006530452577E-2</v>
      </c>
      <c r="Y785" s="12">
        <f t="shared" si="38"/>
        <v>-3.3148393850032876E-2</v>
      </c>
    </row>
    <row r="786" spans="2:25" x14ac:dyDescent="0.3"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 s="9">
        <f t="shared" si="36"/>
        <v>-0.45741059837458847</v>
      </c>
      <c r="X786" s="12">
        <f t="shared" si="37"/>
        <v>0.38760028137215757</v>
      </c>
      <c r="Y786" s="12">
        <f t="shared" si="38"/>
        <v>-0.49037007465684179</v>
      </c>
    </row>
    <row r="787" spans="2:25" x14ac:dyDescent="0.3"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 s="9">
        <f t="shared" si="36"/>
        <v>-0.45234641765797906</v>
      </c>
      <c r="X787" s="12">
        <f t="shared" si="37"/>
        <v>0.38880302927652355</v>
      </c>
      <c r="Y787" s="12">
        <f t="shared" si="38"/>
        <v>-0.4923359974191433</v>
      </c>
    </row>
    <row r="788" spans="2:25" x14ac:dyDescent="0.3"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s="9">
        <f t="shared" si="36"/>
        <v>-2.4017837447505554</v>
      </c>
      <c r="X788" s="12">
        <f t="shared" si="37"/>
        <v>8.3036778132836497E-2</v>
      </c>
      <c r="Y788" s="12">
        <f t="shared" si="38"/>
        <v>-8.6687914545068911E-2</v>
      </c>
    </row>
    <row r="789" spans="2:25" x14ac:dyDescent="0.3"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 s="9">
        <f t="shared" si="36"/>
        <v>0.80957493318318252</v>
      </c>
      <c r="X789" s="12">
        <f t="shared" si="37"/>
        <v>0.69201891774384994</v>
      </c>
      <c r="Y789" s="12">
        <f t="shared" si="38"/>
        <v>-1.1777169191411907</v>
      </c>
    </row>
    <row r="790" spans="2:25" x14ac:dyDescent="0.3"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 s="9">
        <f t="shared" si="36"/>
        <v>-0.63752783253394574</v>
      </c>
      <c r="X790" s="12">
        <f t="shared" si="37"/>
        <v>0.34580558982224191</v>
      </c>
      <c r="Y790" s="12">
        <f t="shared" si="38"/>
        <v>-0.42435070843016648</v>
      </c>
    </row>
    <row r="791" spans="2:25" x14ac:dyDescent="0.3"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s="9">
        <f t="shared" si="36"/>
        <v>-2.0648936015817312</v>
      </c>
      <c r="X791" s="12">
        <f t="shared" si="37"/>
        <v>0.11255609425489449</v>
      </c>
      <c r="Y791" s="12">
        <f t="shared" si="38"/>
        <v>-0.11940996442432061</v>
      </c>
    </row>
    <row r="792" spans="2:25" x14ac:dyDescent="0.3"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 s="9">
        <f t="shared" si="36"/>
        <v>-0.34912227614663494</v>
      </c>
      <c r="X792" s="12">
        <f t="shared" si="37"/>
        <v>0.41359528300010162</v>
      </c>
      <c r="Y792" s="12">
        <f t="shared" si="38"/>
        <v>-0.53374508444494995</v>
      </c>
    </row>
    <row r="793" spans="2:25" x14ac:dyDescent="0.3"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 s="9">
        <f t="shared" si="36"/>
        <v>-0.97441797570276978</v>
      </c>
      <c r="X793" s="12">
        <f t="shared" si="37"/>
        <v>0.27400078231586483</v>
      </c>
      <c r="Y793" s="12">
        <f t="shared" si="38"/>
        <v>-0.32020634172798323</v>
      </c>
    </row>
    <row r="794" spans="2:25" x14ac:dyDescent="0.3"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 s="9">
        <f t="shared" si="36"/>
        <v>-0.68601241931545909</v>
      </c>
      <c r="X794" s="12">
        <f t="shared" si="37"/>
        <v>0.33492071669854434</v>
      </c>
      <c r="Y794" s="12">
        <f t="shared" si="38"/>
        <v>-0.40784902242307342</v>
      </c>
    </row>
    <row r="795" spans="2:25" x14ac:dyDescent="0.3"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 s="9">
        <f t="shared" si="36"/>
        <v>-0.47215188219805421</v>
      </c>
      <c r="X795" s="12">
        <f t="shared" si="37"/>
        <v>0.38410704857761513</v>
      </c>
      <c r="Y795" s="12">
        <f t="shared" si="38"/>
        <v>-0.48468211070860473</v>
      </c>
    </row>
    <row r="796" spans="2:25" x14ac:dyDescent="0.3"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 s="9">
        <f t="shared" si="36"/>
        <v>0.93178171947296295</v>
      </c>
      <c r="X796" s="12">
        <f t="shared" si="37"/>
        <v>0.71743661789998703</v>
      </c>
      <c r="Y796" s="12">
        <f t="shared" si="38"/>
        <v>-1.2638523921449247</v>
      </c>
    </row>
    <row r="797" spans="2:25" x14ac:dyDescent="0.3"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s="9">
        <f t="shared" si="36"/>
        <v>-3.3901410339970468</v>
      </c>
      <c r="X797" s="12">
        <f t="shared" si="37"/>
        <v>3.2605006530452577E-2</v>
      </c>
      <c r="Y797" s="12">
        <f t="shared" si="38"/>
        <v>-3.3148393850032876E-2</v>
      </c>
    </row>
    <row r="798" spans="2:25" x14ac:dyDescent="0.3"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 s="9">
        <f t="shared" si="36"/>
        <v>-2.5778550682095118</v>
      </c>
      <c r="X798" s="12">
        <f t="shared" si="37"/>
        <v>7.0577300619917405E-2</v>
      </c>
      <c r="Y798" s="12">
        <f t="shared" si="38"/>
        <v>-7.3191638936718789E-2</v>
      </c>
    </row>
    <row r="799" spans="2:25" x14ac:dyDescent="0.3">
      <c r="B799">
        <v>0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 s="9">
        <f t="shared" si="36"/>
        <v>-2.9363595272738445</v>
      </c>
      <c r="X799" s="12">
        <f t="shared" si="37"/>
        <v>5.0385172260981187E-2</v>
      </c>
      <c r="Y799" s="12">
        <f t="shared" si="38"/>
        <v>-5.1698821087632282E-2</v>
      </c>
    </row>
    <row r="800" spans="2:25" x14ac:dyDescent="0.3"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 s="9">
        <f t="shared" si="36"/>
        <v>-2.7154230146768517</v>
      </c>
      <c r="X800" s="12">
        <f t="shared" si="37"/>
        <v>6.2069390132958133E-2</v>
      </c>
      <c r="Y800" s="12">
        <f t="shared" si="38"/>
        <v>-6.4079309399911064E-2</v>
      </c>
    </row>
    <row r="801" spans="2:25" x14ac:dyDescent="0.3"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 s="9">
        <f t="shared" si="36"/>
        <v>1.0560209738544584</v>
      </c>
      <c r="X801" s="12">
        <f t="shared" si="37"/>
        <v>0.7419294142378895</v>
      </c>
      <c r="Y801" s="12">
        <f t="shared" si="38"/>
        <v>-1.3545221432537189</v>
      </c>
    </row>
    <row r="802" spans="2:25" x14ac:dyDescent="0.3"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 s="9">
        <f t="shared" si="36"/>
        <v>-0.64429005292991515</v>
      </c>
      <c r="X802" s="12">
        <f t="shared" si="37"/>
        <v>0.34427741195740308</v>
      </c>
      <c r="Y802" s="12">
        <f t="shared" si="38"/>
        <v>-0.42201746356014447</v>
      </c>
    </row>
    <row r="803" spans="2:25" x14ac:dyDescent="0.3"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 s="9">
        <f t="shared" si="36"/>
        <v>1.2252514565768833</v>
      </c>
      <c r="X803" s="12">
        <f t="shared" si="37"/>
        <v>0.77298638763152416</v>
      </c>
      <c r="Y803" s="12">
        <f t="shared" si="38"/>
        <v>-1.4827452969176951</v>
      </c>
    </row>
    <row r="804" spans="2:25" x14ac:dyDescent="0.3"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 s="9">
        <f t="shared" si="36"/>
        <v>-0.97441797570276978</v>
      </c>
      <c r="X804" s="12">
        <f t="shared" si="37"/>
        <v>0.27400078231586483</v>
      </c>
      <c r="Y804" s="12">
        <f t="shared" si="38"/>
        <v>-0.32020634172798323</v>
      </c>
    </row>
    <row r="805" spans="2:25" x14ac:dyDescent="0.3"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s="9">
        <f t="shared" si="36"/>
        <v>-2.0267201503814971</v>
      </c>
      <c r="X805" s="12">
        <f t="shared" si="37"/>
        <v>0.11642589893960516</v>
      </c>
      <c r="Y805" s="12">
        <f t="shared" si="38"/>
        <v>-0.12378011857149716</v>
      </c>
    </row>
    <row r="806" spans="2:25" x14ac:dyDescent="0.3"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 s="9">
        <f t="shared" si="36"/>
        <v>-0.97441797570276978</v>
      </c>
      <c r="X806" s="12">
        <f t="shared" si="37"/>
        <v>0.27400078231586483</v>
      </c>
      <c r="Y806" s="12">
        <f t="shared" si="38"/>
        <v>-0.32020634172798323</v>
      </c>
    </row>
    <row r="807" spans="2:25" x14ac:dyDescent="0.3"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 s="9">
        <f t="shared" si="36"/>
        <v>0.47268479001435842</v>
      </c>
      <c r="X807" s="12">
        <f t="shared" si="37"/>
        <v>0.61601901300910777</v>
      </c>
      <c r="Y807" s="12">
        <f t="shared" si="38"/>
        <v>-0.95716224066477296</v>
      </c>
    </row>
    <row r="808" spans="2:25" x14ac:dyDescent="0.3">
      <c r="B808">
        <v>0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s="9">
        <f t="shared" si="36"/>
        <v>-5.1166077325552077</v>
      </c>
      <c r="X808" s="12">
        <f t="shared" si="37"/>
        <v>5.9605879365171336E-3</v>
      </c>
      <c r="Y808" s="12">
        <f t="shared" si="38"/>
        <v>-5.9784231483395603E-3</v>
      </c>
    </row>
    <row r="809" spans="2:25" x14ac:dyDescent="0.3">
      <c r="B809">
        <v>1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 s="9">
        <f t="shared" si="36"/>
        <v>-3.7270311771658711</v>
      </c>
      <c r="X809" s="12">
        <f t="shared" si="37"/>
        <v>2.3498695501661893E-2</v>
      </c>
      <c r="Y809" s="12">
        <f t="shared" si="38"/>
        <v>-2.3779192774500378E-2</v>
      </c>
    </row>
    <row r="810" spans="2:25" x14ac:dyDescent="0.3"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s="9">
        <f t="shared" si="36"/>
        <v>-0.64495708949639141</v>
      </c>
      <c r="X810" s="12">
        <f t="shared" si="37"/>
        <v>0.34412684378079611</v>
      </c>
      <c r="Y810" s="12">
        <f t="shared" si="38"/>
        <v>-0.42178786815633634</v>
      </c>
    </row>
    <row r="811" spans="2:25" x14ac:dyDescent="0.3"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s="9">
        <f t="shared" si="36"/>
        <v>-0.97441797570276978</v>
      </c>
      <c r="X811" s="12">
        <f t="shared" si="37"/>
        <v>0.27400078231586483</v>
      </c>
      <c r="Y811" s="12">
        <f t="shared" si="38"/>
        <v>-0.32020634172798323</v>
      </c>
    </row>
    <row r="812" spans="2:25" x14ac:dyDescent="0.3"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 s="9">
        <f t="shared" si="36"/>
        <v>-0.29203464803869689</v>
      </c>
      <c r="X812" s="12">
        <f t="shared" si="37"/>
        <v>0.42750582466970899</v>
      </c>
      <c r="Y812" s="12">
        <f t="shared" si="38"/>
        <v>-0.55775271770106039</v>
      </c>
    </row>
    <row r="813" spans="2:25" x14ac:dyDescent="0.3"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s="9">
        <f t="shared" si="36"/>
        <v>-0.34912227614663494</v>
      </c>
      <c r="X813" s="12">
        <f t="shared" si="37"/>
        <v>0.41359528300010162</v>
      </c>
      <c r="Y813" s="12">
        <f t="shared" si="38"/>
        <v>-0.53374508444494995</v>
      </c>
    </row>
    <row r="814" spans="2:25" x14ac:dyDescent="0.3"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 s="9">
        <f t="shared" si="36"/>
        <v>-0.68601241931545909</v>
      </c>
      <c r="X814" s="12">
        <f t="shared" si="37"/>
        <v>0.33492071669854434</v>
      </c>
      <c r="Y814" s="12">
        <f t="shared" si="38"/>
        <v>-0.40784902242307342</v>
      </c>
    </row>
    <row r="815" spans="2:25" x14ac:dyDescent="0.3"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s="9">
        <f t="shared" si="36"/>
        <v>-6.5510185210236536</v>
      </c>
      <c r="X815" s="12">
        <f t="shared" si="37"/>
        <v>1.426621580231579E-3</v>
      </c>
      <c r="Y815" s="12">
        <f t="shared" si="38"/>
        <v>-1.4276401736783254E-3</v>
      </c>
    </row>
    <row r="816" spans="2:25" x14ac:dyDescent="0.3"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 s="9">
        <f t="shared" si="36"/>
        <v>-3.3975702909594925</v>
      </c>
      <c r="X816" s="12">
        <f t="shared" si="37"/>
        <v>3.2371485453175891E-2</v>
      </c>
      <c r="Y816" s="12">
        <f t="shared" si="38"/>
        <v>-3.2907031326587621E-2</v>
      </c>
    </row>
    <row r="817" spans="2:25" x14ac:dyDescent="0.3"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 s="9">
        <f t="shared" si="36"/>
        <v>-0.47215188219805421</v>
      </c>
      <c r="X817" s="12">
        <f t="shared" si="37"/>
        <v>0.38410704857761513</v>
      </c>
      <c r="Y817" s="12">
        <f t="shared" si="38"/>
        <v>-0.48468211070860473</v>
      </c>
    </row>
    <row r="818" spans="2:25" x14ac:dyDescent="0.3"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 s="9">
        <f t="shared" si="36"/>
        <v>-2.344189066552032</v>
      </c>
      <c r="X818" s="12">
        <f t="shared" si="37"/>
        <v>8.7528766032163863E-2</v>
      </c>
      <c r="Y818" s="12">
        <f t="shared" si="38"/>
        <v>-9.1598718441205124E-2</v>
      </c>
    </row>
    <row r="819" spans="2:25" x14ac:dyDescent="0.3"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 s="9">
        <f t="shared" si="36"/>
        <v>-0.63752783253394574</v>
      </c>
      <c r="X819" s="12">
        <f t="shared" si="37"/>
        <v>0.34580558982224191</v>
      </c>
      <c r="Y819" s="12">
        <f t="shared" si="38"/>
        <v>-0.42435070843016648</v>
      </c>
    </row>
    <row r="820" spans="2:25" x14ac:dyDescent="0.3"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 s="9">
        <f t="shared" si="36"/>
        <v>0.47268479001435842</v>
      </c>
      <c r="X820" s="12">
        <f t="shared" si="37"/>
        <v>0.61601901300910777</v>
      </c>
      <c r="Y820" s="12">
        <f t="shared" si="38"/>
        <v>-0.95716224066477296</v>
      </c>
    </row>
    <row r="821" spans="2:25" x14ac:dyDescent="0.3"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 s="9">
        <f t="shared" si="36"/>
        <v>-0.68601241931545909</v>
      </c>
      <c r="X821" s="12">
        <f t="shared" si="37"/>
        <v>0.33492071669854434</v>
      </c>
      <c r="Y821" s="12">
        <f t="shared" si="38"/>
        <v>-0.40784902242307342</v>
      </c>
    </row>
    <row r="822" spans="2:25" x14ac:dyDescent="0.3"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 s="9">
        <f t="shared" si="36"/>
        <v>-0.97441797570276978</v>
      </c>
      <c r="X822" s="12">
        <f t="shared" si="37"/>
        <v>0.27400078231586483</v>
      </c>
      <c r="Y822" s="12">
        <f t="shared" si="38"/>
        <v>-0.32020634172798323</v>
      </c>
    </row>
    <row r="823" spans="2:25" x14ac:dyDescent="0.3"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 s="9">
        <f t="shared" si="36"/>
        <v>0.47268479001435842</v>
      </c>
      <c r="X823" s="12">
        <f t="shared" si="37"/>
        <v>0.61601901300910777</v>
      </c>
      <c r="Y823" s="12">
        <f t="shared" si="38"/>
        <v>-0.95716224066477296</v>
      </c>
    </row>
    <row r="824" spans="2:25" x14ac:dyDescent="0.3"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s="9">
        <f t="shared" si="36"/>
        <v>-3.3901410339970468</v>
      </c>
      <c r="X824" s="12">
        <f t="shared" si="37"/>
        <v>3.2605006530452577E-2</v>
      </c>
      <c r="Y824" s="12">
        <f t="shared" si="38"/>
        <v>-3.3148393850032876E-2</v>
      </c>
    </row>
    <row r="825" spans="2:25" x14ac:dyDescent="0.3"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 s="9">
        <f t="shared" si="36"/>
        <v>0.30648601991682795</v>
      </c>
      <c r="X825" s="12">
        <f t="shared" si="37"/>
        <v>0.57602730754085851</v>
      </c>
      <c r="Y825" s="12">
        <f t="shared" si="38"/>
        <v>-0.85808623040173959</v>
      </c>
    </row>
    <row r="826" spans="2:25" x14ac:dyDescent="0.3"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s="9">
        <f t="shared" si="36"/>
        <v>-0.34912227614663494</v>
      </c>
      <c r="X826" s="12">
        <f t="shared" si="37"/>
        <v>0.41359528300010162</v>
      </c>
      <c r="Y826" s="12">
        <f t="shared" si="38"/>
        <v>-0.53374508444494995</v>
      </c>
    </row>
    <row r="827" spans="2:25" x14ac:dyDescent="0.3"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s="9">
        <f t="shared" si="36"/>
        <v>-0.61779083586460293</v>
      </c>
      <c r="X827" s="12">
        <f t="shared" si="37"/>
        <v>0.35028405790784206</v>
      </c>
      <c r="Y827" s="12">
        <f t="shared" si="38"/>
        <v>-0.43122002377601104</v>
      </c>
    </row>
    <row r="828" spans="2:25" x14ac:dyDescent="0.3">
      <c r="B828">
        <v>0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 s="9">
        <f t="shared" si="36"/>
        <v>-3.1017354776097363</v>
      </c>
      <c r="X828" s="12">
        <f t="shared" si="37"/>
        <v>4.303572492734032E-2</v>
      </c>
      <c r="Y828" s="12">
        <f t="shared" si="38"/>
        <v>-4.3989218348581813E-2</v>
      </c>
    </row>
    <row r="829" spans="2:25" x14ac:dyDescent="0.3"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s="9">
        <f t="shared" si="36"/>
        <v>-5.1543969462136561</v>
      </c>
      <c r="X829" s="12">
        <f t="shared" si="37"/>
        <v>5.7408137992696054E-3</v>
      </c>
      <c r="Y829" s="12">
        <f t="shared" si="38"/>
        <v>-5.7573556101595249E-3</v>
      </c>
    </row>
    <row r="830" spans="2:25" x14ac:dyDescent="0.3"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 s="9">
        <f t="shared" si="36"/>
        <v>-0.34912227614663494</v>
      </c>
      <c r="X830" s="12">
        <f t="shared" si="37"/>
        <v>0.41359528300010162</v>
      </c>
      <c r="Y830" s="12">
        <f t="shared" si="38"/>
        <v>-0.53374508444494995</v>
      </c>
    </row>
    <row r="831" spans="2:25" x14ac:dyDescent="0.3"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 s="9">
        <f t="shared" si="36"/>
        <v>-0.63752783253394574</v>
      </c>
      <c r="X831" s="12">
        <f t="shared" si="37"/>
        <v>0.34580558982224191</v>
      </c>
      <c r="Y831" s="12">
        <f t="shared" si="38"/>
        <v>-0.42435070843016648</v>
      </c>
    </row>
    <row r="832" spans="2:25" x14ac:dyDescent="0.3"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 s="9">
        <f t="shared" si="36"/>
        <v>-0.97441797570276978</v>
      </c>
      <c r="X832" s="12">
        <f t="shared" si="37"/>
        <v>0.27400078231586483</v>
      </c>
      <c r="Y832" s="12">
        <f t="shared" si="38"/>
        <v>-0.32020634172798323</v>
      </c>
    </row>
    <row r="833" spans="2:25" x14ac:dyDescent="0.3"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 s="9">
        <f t="shared" si="36"/>
        <v>-3.4386256207785602</v>
      </c>
      <c r="X833" s="12">
        <f t="shared" si="37"/>
        <v>3.1109884093537068E-2</v>
      </c>
      <c r="Y833" s="12">
        <f t="shared" si="38"/>
        <v>-3.1604072998912144E-2</v>
      </c>
    </row>
    <row r="834" spans="2:25" x14ac:dyDescent="0.3"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 s="9">
        <f t="shared" si="36"/>
        <v>-0.34912227614663494</v>
      </c>
      <c r="X834" s="12">
        <f t="shared" si="37"/>
        <v>0.41359528300010162</v>
      </c>
      <c r="Y834" s="12">
        <f t="shared" si="38"/>
        <v>-0.53374508444494995</v>
      </c>
    </row>
    <row r="835" spans="2:25" x14ac:dyDescent="0.3"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s="9">
        <f t="shared" si="36"/>
        <v>-1.7764880451944203</v>
      </c>
      <c r="X835" s="12">
        <f t="shared" si="37"/>
        <v>0.14473733130444982</v>
      </c>
      <c r="Y835" s="12">
        <f t="shared" si="38"/>
        <v>-0.15634664237759882</v>
      </c>
    </row>
    <row r="836" spans="2:25" x14ac:dyDescent="0.3"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s="9">
        <f t="shared" si="36"/>
        <v>-3.5029547437525816</v>
      </c>
      <c r="X836" s="12">
        <f t="shared" si="37"/>
        <v>2.9228276178694154E-2</v>
      </c>
      <c r="Y836" s="12">
        <f t="shared" si="38"/>
        <v>-2.9663932231563148E-2</v>
      </c>
    </row>
    <row r="837" spans="2:25" x14ac:dyDescent="0.3"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 s="9">
        <f t="shared" si="36"/>
        <v>-1.7383145939941862</v>
      </c>
      <c r="X837" s="12">
        <f t="shared" si="37"/>
        <v>0.14952713896683106</v>
      </c>
      <c r="Y837" s="12">
        <f t="shared" si="38"/>
        <v>-0.16196277708135848</v>
      </c>
    </row>
    <row r="838" spans="2:25" x14ac:dyDescent="0.3">
      <c r="B838">
        <v>1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 s="9">
        <f t="shared" ref="W838:W901" si="39">SUMPRODUCT($B838:$U838,$B$2:$U$2)</f>
        <v>-5.6188738260599234</v>
      </c>
      <c r="X838" s="12">
        <f t="shared" ref="X838:X901" si="40">EXP(W838)/(1+EXP(W838))</f>
        <v>3.6156053457962549E-3</v>
      </c>
      <c r="Y838" s="12">
        <f t="shared" ref="Y838:Y901" si="41">IFERROR(V838*LN(X838)+(1-V838)*LN(1-X838),0)</f>
        <v>-3.6221574447750033E-3</v>
      </c>
    </row>
    <row r="839" spans="2:25" x14ac:dyDescent="0.3"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 s="9">
        <f t="shared" si="39"/>
        <v>-1.777662317944027</v>
      </c>
      <c r="X839" s="12">
        <f t="shared" si="40"/>
        <v>0.14459203054964515</v>
      </c>
      <c r="Y839" s="12">
        <f t="shared" si="41"/>
        <v>-0.15617676659682131</v>
      </c>
    </row>
    <row r="840" spans="2:25" x14ac:dyDescent="0.3"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 s="9">
        <f t="shared" si="39"/>
        <v>-0.97441797570276978</v>
      </c>
      <c r="X840" s="12">
        <f t="shared" si="40"/>
        <v>0.27400078231586483</v>
      </c>
      <c r="Y840" s="12">
        <f t="shared" si="41"/>
        <v>-0.32020634172798323</v>
      </c>
    </row>
    <row r="841" spans="2:25" x14ac:dyDescent="0.3"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s="9">
        <f t="shared" si="39"/>
        <v>-2.8662606245968227</v>
      </c>
      <c r="X841" s="12">
        <f t="shared" si="40"/>
        <v>5.38468457947942E-2</v>
      </c>
      <c r="Y841" s="12">
        <f t="shared" si="41"/>
        <v>-5.5350826411263564E-2</v>
      </c>
    </row>
    <row r="842" spans="2:25" x14ac:dyDescent="0.3">
      <c r="B842">
        <v>0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 s="9">
        <f t="shared" si="39"/>
        <v>-1.3262306968293005</v>
      </c>
      <c r="X842" s="12">
        <f t="shared" si="40"/>
        <v>0.20978353567134869</v>
      </c>
      <c r="Y842" s="12">
        <f t="shared" si="41"/>
        <v>-0.23544836557440979</v>
      </c>
    </row>
    <row r="843" spans="2:25" x14ac:dyDescent="0.3"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 s="9">
        <f t="shared" si="39"/>
        <v>-1.3129857440147603</v>
      </c>
      <c r="X843" s="12">
        <f t="shared" si="40"/>
        <v>0.21198765000851585</v>
      </c>
      <c r="Y843" s="12">
        <f t="shared" si="41"/>
        <v>-0.23824151666904589</v>
      </c>
    </row>
    <row r="844" spans="2:25" x14ac:dyDescent="0.3"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 s="9">
        <f t="shared" si="39"/>
        <v>-0.47215188219805421</v>
      </c>
      <c r="X844" s="12">
        <f t="shared" si="40"/>
        <v>0.38410704857761513</v>
      </c>
      <c r="Y844" s="12">
        <f t="shared" si="41"/>
        <v>-0.48468211070860473</v>
      </c>
    </row>
    <row r="845" spans="2:25" x14ac:dyDescent="0.3"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 s="9">
        <f t="shared" si="39"/>
        <v>-2.5293704814279985</v>
      </c>
      <c r="X845" s="12">
        <f t="shared" si="40"/>
        <v>7.3824678133743604E-2</v>
      </c>
      <c r="Y845" s="12">
        <f t="shared" si="41"/>
        <v>-7.6691729788128174E-2</v>
      </c>
    </row>
    <row r="846" spans="2:25" x14ac:dyDescent="0.3"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 s="9">
        <f t="shared" si="39"/>
        <v>-0.97441797570276978</v>
      </c>
      <c r="X846" s="12">
        <f t="shared" si="40"/>
        <v>0.27400078231586483</v>
      </c>
      <c r="Y846" s="12">
        <f t="shared" si="41"/>
        <v>-0.32020634172798323</v>
      </c>
    </row>
    <row r="847" spans="2:25" x14ac:dyDescent="0.3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s="9">
        <f t="shared" si="39"/>
        <v>0.62061983792594444</v>
      </c>
      <c r="X847" s="12">
        <f t="shared" si="40"/>
        <v>0.65035950790356656</v>
      </c>
      <c r="Y847" s="12">
        <f t="shared" si="41"/>
        <v>-1.0508498178333805</v>
      </c>
    </row>
    <row r="848" spans="2:25" x14ac:dyDescent="0.3"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 s="9">
        <f t="shared" si="39"/>
        <v>-0.68601241931545909</v>
      </c>
      <c r="X848" s="12">
        <f t="shared" si="40"/>
        <v>0.33492071669854434</v>
      </c>
      <c r="Y848" s="12">
        <f t="shared" si="41"/>
        <v>-0.40784902242307342</v>
      </c>
    </row>
    <row r="849" spans="2:25" x14ac:dyDescent="0.3"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 s="9">
        <f t="shared" si="39"/>
        <v>-5.3304682696726129</v>
      </c>
      <c r="X849" s="12">
        <f t="shared" si="40"/>
        <v>4.8184721231972179E-3</v>
      </c>
      <c r="Y849" s="12">
        <f t="shared" si="41"/>
        <v>-4.8301183865225548E-3</v>
      </c>
    </row>
    <row r="850" spans="2:25" x14ac:dyDescent="0.3"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 s="9">
        <f t="shared" si="39"/>
        <v>-0.97441797570276978</v>
      </c>
      <c r="X850" s="12">
        <f t="shared" si="40"/>
        <v>0.27400078231586483</v>
      </c>
      <c r="Y850" s="12">
        <f t="shared" si="41"/>
        <v>-0.32020634172798323</v>
      </c>
    </row>
    <row r="851" spans="2:25" x14ac:dyDescent="0.3"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 s="9">
        <f t="shared" si="39"/>
        <v>-3.2820182311555892</v>
      </c>
      <c r="X851" s="12">
        <f t="shared" si="40"/>
        <v>3.6193247878993764E-2</v>
      </c>
      <c r="Y851" s="12">
        <f t="shared" si="41"/>
        <v>-3.6864469072071374E-2</v>
      </c>
    </row>
    <row r="852" spans="2:25" x14ac:dyDescent="0.3"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 s="9">
        <f t="shared" si="39"/>
        <v>-3.6301572428882394</v>
      </c>
      <c r="X852" s="12">
        <f t="shared" si="40"/>
        <v>2.5827281961890412E-2</v>
      </c>
      <c r="Y852" s="12">
        <f t="shared" si="41"/>
        <v>-2.6166662479235017E-2</v>
      </c>
    </row>
    <row r="853" spans="2:25" x14ac:dyDescent="0.3"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 s="9">
        <f t="shared" si="39"/>
        <v>-3.1017354776097363</v>
      </c>
      <c r="X853" s="12">
        <f t="shared" si="40"/>
        <v>4.303572492734032E-2</v>
      </c>
      <c r="Y853" s="12">
        <f t="shared" si="41"/>
        <v>-4.3989218348581813E-2</v>
      </c>
    </row>
    <row r="854" spans="2:25" x14ac:dyDescent="0.3"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 s="9">
        <f t="shared" si="39"/>
        <v>-2.5778550682095118</v>
      </c>
      <c r="X854" s="12">
        <f t="shared" si="40"/>
        <v>7.0577300619917405E-2</v>
      </c>
      <c r="Y854" s="12">
        <f t="shared" si="41"/>
        <v>-7.3191638936718789E-2</v>
      </c>
    </row>
    <row r="855" spans="2:25" x14ac:dyDescent="0.3"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 s="9">
        <f t="shared" si="39"/>
        <v>-0.97441797570276978</v>
      </c>
      <c r="X855" s="12">
        <f t="shared" si="40"/>
        <v>0.27400078231586483</v>
      </c>
      <c r="Y855" s="12">
        <f t="shared" si="41"/>
        <v>-0.32020634172798323</v>
      </c>
    </row>
    <row r="856" spans="2:25" x14ac:dyDescent="0.3"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 s="9">
        <f t="shared" si="39"/>
        <v>2.8734852703509284</v>
      </c>
      <c r="X856" s="12">
        <f t="shared" si="40"/>
        <v>0.94652004665521028</v>
      </c>
      <c r="Y856" s="12">
        <f t="shared" si="41"/>
        <v>-2.928448399134906</v>
      </c>
    </row>
    <row r="857" spans="2:25" x14ac:dyDescent="0.3"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 s="9">
        <f t="shared" si="39"/>
        <v>-2.0752047371630105</v>
      </c>
      <c r="X857" s="12">
        <f t="shared" si="40"/>
        <v>0.11153025090704483</v>
      </c>
      <c r="Y857" s="12">
        <f t="shared" si="41"/>
        <v>-0.11825467913310952</v>
      </c>
    </row>
    <row r="858" spans="2:25" x14ac:dyDescent="0.3"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 s="9">
        <f t="shared" si="39"/>
        <v>-0.34912227614663494</v>
      </c>
      <c r="X858" s="12">
        <f t="shared" si="40"/>
        <v>0.41359528300010162</v>
      </c>
      <c r="Y858" s="12">
        <f t="shared" si="41"/>
        <v>-0.53374508444494995</v>
      </c>
    </row>
    <row r="859" spans="2:25" x14ac:dyDescent="0.3"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 s="9">
        <f t="shared" si="39"/>
        <v>0.93684590018957237</v>
      </c>
      <c r="X859" s="12">
        <f t="shared" si="40"/>
        <v>0.71846210389182064</v>
      </c>
      <c r="Y859" s="12">
        <f t="shared" si="41"/>
        <v>-1.2674882184092044</v>
      </c>
    </row>
    <row r="860" spans="2:25" x14ac:dyDescent="0.3"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 s="9">
        <f t="shared" si="39"/>
        <v>3.7190186786248913E-2</v>
      </c>
      <c r="X860" s="12">
        <f t="shared" si="40"/>
        <v>0.50929647521728039</v>
      </c>
      <c r="Y860" s="12">
        <f t="shared" si="41"/>
        <v>-0.71191515273963146</v>
      </c>
    </row>
    <row r="861" spans="2:25" x14ac:dyDescent="0.3"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s="9">
        <f t="shared" si="39"/>
        <v>-0.68601241931545909</v>
      </c>
      <c r="X861" s="12">
        <f t="shared" si="40"/>
        <v>0.33492071669854434</v>
      </c>
      <c r="Y861" s="12">
        <f t="shared" si="41"/>
        <v>-0.40784902242307342</v>
      </c>
    </row>
    <row r="862" spans="2:25" x14ac:dyDescent="0.3"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s="9">
        <f t="shared" si="39"/>
        <v>-3.5025705062107959</v>
      </c>
      <c r="X862" s="12">
        <f t="shared" si="40"/>
        <v>2.9239180500905047E-2</v>
      </c>
      <c r="Y862" s="12">
        <f t="shared" si="41"/>
        <v>-2.9675164927351304E-2</v>
      </c>
    </row>
    <row r="863" spans="2:25" x14ac:dyDescent="0.3"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 s="9">
        <f t="shared" si="39"/>
        <v>2.4452132917020095</v>
      </c>
      <c r="X863" s="12">
        <f t="shared" si="40"/>
        <v>0.92021070267213878</v>
      </c>
      <c r="Y863" s="12">
        <f t="shared" si="41"/>
        <v>-2.5283659022195719</v>
      </c>
    </row>
    <row r="864" spans="2:25" x14ac:dyDescent="0.3"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s="9">
        <f t="shared" si="39"/>
        <v>-2.0752047371630105</v>
      </c>
      <c r="X864" s="12">
        <f t="shared" si="40"/>
        <v>0.11153025090704483</v>
      </c>
      <c r="Y864" s="12">
        <f t="shared" si="41"/>
        <v>-0.11825467913310952</v>
      </c>
    </row>
    <row r="865" spans="2:25" x14ac:dyDescent="0.3"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s="9">
        <f t="shared" si="39"/>
        <v>-4.8659913898263447</v>
      </c>
      <c r="X865" s="12">
        <f t="shared" si="40"/>
        <v>7.6452858436164509E-3</v>
      </c>
      <c r="Y865" s="12">
        <f t="shared" si="41"/>
        <v>-7.674660857462148E-3</v>
      </c>
    </row>
    <row r="866" spans="2:25" x14ac:dyDescent="0.3"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 s="9">
        <f t="shared" si="39"/>
        <v>1.3778979178522872</v>
      </c>
      <c r="X866" s="12">
        <f t="shared" si="40"/>
        <v>0.79865318445164157</v>
      </c>
      <c r="Y866" s="12">
        <f t="shared" si="41"/>
        <v>-1.6027264073132992</v>
      </c>
    </row>
    <row r="867" spans="2:25" x14ac:dyDescent="0.3"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s="9">
        <f t="shared" si="39"/>
        <v>-3.5025705062107959</v>
      </c>
      <c r="X867" s="12">
        <f t="shared" si="40"/>
        <v>2.9239180500905047E-2</v>
      </c>
      <c r="Y867" s="12">
        <f t="shared" si="41"/>
        <v>-2.9675164927351304E-2</v>
      </c>
    </row>
    <row r="868" spans="2:25" x14ac:dyDescent="0.3"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s="9">
        <f t="shared" si="39"/>
        <v>-2.1133781883632445</v>
      </c>
      <c r="X868" s="12">
        <f t="shared" si="40"/>
        <v>0.10780331590370802</v>
      </c>
      <c r="Y868" s="12">
        <f t="shared" si="41"/>
        <v>-0.11406867284241105</v>
      </c>
    </row>
    <row r="869" spans="2:25" x14ac:dyDescent="0.3"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 s="9">
        <f t="shared" si="39"/>
        <v>-0.97441797570276978</v>
      </c>
      <c r="X869" s="12">
        <f t="shared" si="40"/>
        <v>0.27400078231586483</v>
      </c>
      <c r="Y869" s="12">
        <f t="shared" si="41"/>
        <v>-0.32020634172798323</v>
      </c>
    </row>
    <row r="870" spans="2:25" x14ac:dyDescent="0.3"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 s="9">
        <f t="shared" si="39"/>
        <v>-0.97441797570276978</v>
      </c>
      <c r="X870" s="12">
        <f t="shared" si="40"/>
        <v>0.27400078231586483</v>
      </c>
      <c r="Y870" s="12">
        <f t="shared" si="41"/>
        <v>-0.32020634172798323</v>
      </c>
    </row>
    <row r="871" spans="2:25" x14ac:dyDescent="0.3"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s="9">
        <f t="shared" si="39"/>
        <v>-3.4540859194292826</v>
      </c>
      <c r="X871" s="12">
        <f t="shared" si="40"/>
        <v>3.0647241848809428E-2</v>
      </c>
      <c r="Y871" s="12">
        <f t="shared" si="41"/>
        <v>-3.1126689839447396E-2</v>
      </c>
    </row>
    <row r="872" spans="2:25" x14ac:dyDescent="0.3">
      <c r="B872">
        <v>1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s="9">
        <f t="shared" si="39"/>
        <v>-3.722010984152416</v>
      </c>
      <c r="X872" s="12">
        <f t="shared" si="40"/>
        <v>2.3614167375889825E-2</v>
      </c>
      <c r="Y872" s="12">
        <f t="shared" si="41"/>
        <v>-2.3897450375943458E-2</v>
      </c>
    </row>
    <row r="873" spans="2:25" x14ac:dyDescent="0.3"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 s="9">
        <f t="shared" si="39"/>
        <v>-0.63752783253394574</v>
      </c>
      <c r="X873" s="12">
        <f t="shared" si="40"/>
        <v>0.34580558982224191</v>
      </c>
      <c r="Y873" s="12">
        <f t="shared" si="41"/>
        <v>-0.42435070843016648</v>
      </c>
    </row>
    <row r="874" spans="2:25" x14ac:dyDescent="0.3"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 s="9">
        <f t="shared" si="39"/>
        <v>-0.34912227614663494</v>
      </c>
      <c r="X874" s="12">
        <f t="shared" si="40"/>
        <v>0.41359528300010162</v>
      </c>
      <c r="Y874" s="12">
        <f t="shared" si="41"/>
        <v>-0.53374508444494995</v>
      </c>
    </row>
    <row r="875" spans="2:25" x14ac:dyDescent="0.3"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 s="9">
        <f t="shared" si="39"/>
        <v>-1.6088205573645165</v>
      </c>
      <c r="X875" s="12">
        <f t="shared" si="40"/>
        <v>0.16675242807202006</v>
      </c>
      <c r="Y875" s="12">
        <f t="shared" si="41"/>
        <v>-0.18242447577635548</v>
      </c>
    </row>
    <row r="876" spans="2:25" x14ac:dyDescent="0.3"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s="9">
        <f t="shared" si="39"/>
        <v>-1.6111120948585287</v>
      </c>
      <c r="X876" s="12">
        <f t="shared" si="40"/>
        <v>0.16643427107509368</v>
      </c>
      <c r="Y876" s="12">
        <f t="shared" si="41"/>
        <v>-0.18204272096239099</v>
      </c>
    </row>
    <row r="877" spans="2:25" x14ac:dyDescent="0.3"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s="9">
        <f t="shared" si="39"/>
        <v>-1.7764880451944203</v>
      </c>
      <c r="X877" s="12">
        <f t="shared" si="40"/>
        <v>0.14473733130444982</v>
      </c>
      <c r="Y877" s="12">
        <f t="shared" si="41"/>
        <v>-0.15634664237759882</v>
      </c>
    </row>
    <row r="878" spans="2:25" x14ac:dyDescent="0.3"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 s="9">
        <f t="shared" si="39"/>
        <v>-5.6188738260599234</v>
      </c>
      <c r="X878" s="12">
        <f t="shared" si="40"/>
        <v>3.6156053457962549E-3</v>
      </c>
      <c r="Y878" s="12">
        <f t="shared" si="41"/>
        <v>-3.6221574447750033E-3</v>
      </c>
    </row>
    <row r="879" spans="2:25" x14ac:dyDescent="0.3"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 s="9">
        <f t="shared" si="39"/>
        <v>-2.5293704814279985</v>
      </c>
      <c r="X879" s="12">
        <f t="shared" si="40"/>
        <v>7.3824678133743604E-2</v>
      </c>
      <c r="Y879" s="12">
        <f t="shared" si="41"/>
        <v>-7.6691729788128174E-2</v>
      </c>
    </row>
    <row r="880" spans="2:25" x14ac:dyDescent="0.3"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s="9">
        <f t="shared" si="39"/>
        <v>-3.1656803630419721</v>
      </c>
      <c r="X880" s="12">
        <f t="shared" si="40"/>
        <v>4.0477854899937028E-2</v>
      </c>
      <c r="Y880" s="12">
        <f t="shared" si="41"/>
        <v>-4.1319883967405616E-2</v>
      </c>
    </row>
    <row r="881" spans="2:25" x14ac:dyDescent="0.3"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 s="9">
        <f t="shared" si="39"/>
        <v>4.0977649751103211</v>
      </c>
      <c r="X881" s="12">
        <f t="shared" si="40"/>
        <v>0.98366161936715324</v>
      </c>
      <c r="Y881" s="12">
        <f t="shared" si="41"/>
        <v>-4.1142382989383961</v>
      </c>
    </row>
    <row r="882" spans="2:25" x14ac:dyDescent="0.3"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s="9">
        <f t="shared" si="39"/>
        <v>-2.0648936015817312</v>
      </c>
      <c r="X882" s="12">
        <f t="shared" si="40"/>
        <v>0.11255609425489449</v>
      </c>
      <c r="Y882" s="12">
        <f t="shared" si="41"/>
        <v>-0.11940996442432061</v>
      </c>
    </row>
    <row r="883" spans="2:25" x14ac:dyDescent="0.3"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 s="9">
        <f t="shared" si="39"/>
        <v>-0.34912227614663494</v>
      </c>
      <c r="X883" s="12">
        <f t="shared" si="40"/>
        <v>0.41359528300010162</v>
      </c>
      <c r="Y883" s="12">
        <f t="shared" si="41"/>
        <v>-0.53374508444494995</v>
      </c>
    </row>
    <row r="884" spans="2:25" x14ac:dyDescent="0.3"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 s="9">
        <f t="shared" si="39"/>
        <v>-0.68601241931545909</v>
      </c>
      <c r="X884" s="12">
        <f t="shared" si="40"/>
        <v>0.33492071669854434</v>
      </c>
      <c r="Y884" s="12">
        <f t="shared" si="41"/>
        <v>-0.40784902242307342</v>
      </c>
    </row>
    <row r="885" spans="2:25" x14ac:dyDescent="0.3">
      <c r="B885">
        <v>0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 s="9">
        <f t="shared" si="39"/>
        <v>-3.1017354776097363</v>
      </c>
      <c r="X885" s="12">
        <f t="shared" si="40"/>
        <v>4.303572492734032E-2</v>
      </c>
      <c r="Y885" s="12">
        <f t="shared" si="41"/>
        <v>-4.3989218348581813E-2</v>
      </c>
    </row>
    <row r="886" spans="2:25" x14ac:dyDescent="0.3"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 s="9">
        <f t="shared" si="39"/>
        <v>-2.5293704814279985</v>
      </c>
      <c r="X886" s="12">
        <f t="shared" si="40"/>
        <v>7.3824678133743604E-2</v>
      </c>
      <c r="Y886" s="12">
        <f t="shared" si="41"/>
        <v>-7.6691729788128174E-2</v>
      </c>
    </row>
    <row r="887" spans="2:25" x14ac:dyDescent="0.3"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 s="9">
        <f t="shared" si="39"/>
        <v>-3.3901410339970468</v>
      </c>
      <c r="X887" s="12">
        <f t="shared" si="40"/>
        <v>3.2605006530452577E-2</v>
      </c>
      <c r="Y887" s="12">
        <f t="shared" si="41"/>
        <v>-3.3148393850032876E-2</v>
      </c>
    </row>
    <row r="888" spans="2:25" x14ac:dyDescent="0.3"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 s="9">
        <f t="shared" si="39"/>
        <v>-0.63752783253394574</v>
      </c>
      <c r="X888" s="12">
        <f t="shared" si="40"/>
        <v>0.34580558982224191</v>
      </c>
      <c r="Y888" s="12">
        <f t="shared" si="41"/>
        <v>-0.42435070843016648</v>
      </c>
    </row>
    <row r="889" spans="2:25" x14ac:dyDescent="0.3"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 s="9">
        <f t="shared" si="39"/>
        <v>-0.63752783253394574</v>
      </c>
      <c r="X889" s="12">
        <f t="shared" si="40"/>
        <v>0.34580558982224191</v>
      </c>
      <c r="Y889" s="12">
        <f t="shared" si="41"/>
        <v>-0.42435070843016648</v>
      </c>
    </row>
    <row r="890" spans="2:25" x14ac:dyDescent="0.3"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0</v>
      </c>
      <c r="W890" s="9">
        <f t="shared" si="39"/>
        <v>-0.32462845476826879</v>
      </c>
      <c r="X890" s="12">
        <f t="shared" si="40"/>
        <v>0.41954817395654387</v>
      </c>
      <c r="Y890" s="12">
        <f t="shared" si="41"/>
        <v>-0.54394846829304644</v>
      </c>
    </row>
    <row r="891" spans="2:25" x14ac:dyDescent="0.3"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 s="9">
        <f t="shared" si="39"/>
        <v>0.76109034640166917</v>
      </c>
      <c r="X891" s="12">
        <f t="shared" si="40"/>
        <v>0.68159041296990097</v>
      </c>
      <c r="Y891" s="12">
        <f t="shared" si="41"/>
        <v>-1.1444167154460514</v>
      </c>
    </row>
    <row r="892" spans="2:25" x14ac:dyDescent="0.3"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s="9">
        <f t="shared" si="39"/>
        <v>-3.9567362504757839</v>
      </c>
      <c r="X892" s="12">
        <f t="shared" si="40"/>
        <v>1.8766515426590552E-2</v>
      </c>
      <c r="Y892" s="12">
        <f t="shared" si="41"/>
        <v>-1.8944841035152267E-2</v>
      </c>
    </row>
    <row r="893" spans="2:25" x14ac:dyDescent="0.3"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 s="9">
        <f t="shared" si="39"/>
        <v>0.30648601991682795</v>
      </c>
      <c r="X893" s="12">
        <f t="shared" si="40"/>
        <v>0.57602730754085851</v>
      </c>
      <c r="Y893" s="12">
        <f t="shared" si="41"/>
        <v>-0.85808623040173959</v>
      </c>
    </row>
    <row r="894" spans="2:25" x14ac:dyDescent="0.3"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s="9">
        <f t="shared" si="39"/>
        <v>-3.9567362504757839</v>
      </c>
      <c r="X894" s="12">
        <f t="shared" si="40"/>
        <v>1.8766515426590552E-2</v>
      </c>
      <c r="Y894" s="12">
        <f t="shared" si="41"/>
        <v>-1.8944841035152267E-2</v>
      </c>
    </row>
    <row r="895" spans="2:25" x14ac:dyDescent="0.3">
      <c r="B895">
        <v>0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 s="9">
        <f t="shared" si="39"/>
        <v>-4.4909277954572868</v>
      </c>
      <c r="X895" s="12">
        <f t="shared" si="40"/>
        <v>1.1085961901811601E-2</v>
      </c>
      <c r="Y895" s="12">
        <f t="shared" si="41"/>
        <v>-1.1147869136822629E-2</v>
      </c>
    </row>
    <row r="896" spans="2:25" x14ac:dyDescent="0.3"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s="9">
        <f t="shared" si="39"/>
        <v>-6.4209438955515736</v>
      </c>
      <c r="X896" s="12">
        <f t="shared" si="40"/>
        <v>1.6244764610841131E-3</v>
      </c>
      <c r="Y896" s="12">
        <f t="shared" si="41"/>
        <v>-1.6257973536701717E-3</v>
      </c>
    </row>
    <row r="897" spans="2:25" x14ac:dyDescent="0.3"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 s="9">
        <f t="shared" si="39"/>
        <v>-4.2554529424443741</v>
      </c>
      <c r="X897" s="12">
        <f t="shared" si="40"/>
        <v>1.3988217413958547E-2</v>
      </c>
      <c r="Y897" s="12">
        <f t="shared" si="41"/>
        <v>-1.4086974566477511E-2</v>
      </c>
    </row>
    <row r="898" spans="2:25" x14ac:dyDescent="0.3"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 s="9">
        <f t="shared" si="39"/>
        <v>-2.0755889747047962</v>
      </c>
      <c r="X898" s="12">
        <f t="shared" si="40"/>
        <v>0.11149218200998957</v>
      </c>
      <c r="Y898" s="12">
        <f t="shared" si="41"/>
        <v>-0.11821183233777988</v>
      </c>
    </row>
    <row r="899" spans="2:25" x14ac:dyDescent="0.3"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 s="9">
        <f t="shared" si="39"/>
        <v>-1.8613442000456055</v>
      </c>
      <c r="X899" s="12">
        <f t="shared" si="40"/>
        <v>0.13454645141474678</v>
      </c>
      <c r="Y899" s="12">
        <f t="shared" si="41"/>
        <v>-0.14450157584053039</v>
      </c>
    </row>
    <row r="900" spans="2:25" x14ac:dyDescent="0.3"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s="9">
        <f t="shared" si="39"/>
        <v>-3.7344604341283167</v>
      </c>
      <c r="X900" s="12">
        <f t="shared" si="40"/>
        <v>2.3328822147773539E-2</v>
      </c>
      <c r="Y900" s="12">
        <f t="shared" si="41"/>
        <v>-2.3605246688477105E-2</v>
      </c>
    </row>
    <row r="901" spans="2:25" x14ac:dyDescent="0.3"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s="9">
        <f t="shared" si="39"/>
        <v>-0.68601241931545909</v>
      </c>
      <c r="X901" s="12">
        <f t="shared" si="40"/>
        <v>0.33492071669854434</v>
      </c>
      <c r="Y901" s="12">
        <f t="shared" si="41"/>
        <v>-0.40784902242307342</v>
      </c>
    </row>
    <row r="902" spans="2:25" x14ac:dyDescent="0.3"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 s="9">
        <f t="shared" ref="W902:W965" si="42">SUMPRODUCT($B902:$U902,$B$2:$U$2)</f>
        <v>-0.34912227614663494</v>
      </c>
      <c r="X902" s="12">
        <f t="shared" ref="X902:X965" si="43">EXP(W902)/(1+EXP(W902))</f>
        <v>0.41359528300010162</v>
      </c>
      <c r="Y902" s="12">
        <f t="shared" ref="Y902:Y965" si="44">IFERROR(V902*LN(X902)+(1-V902)*LN(1-X902),0)</f>
        <v>-0.53374508444494995</v>
      </c>
    </row>
    <row r="903" spans="2:25" x14ac:dyDescent="0.3"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s="9">
        <f t="shared" si="42"/>
        <v>-0.34912227614663494</v>
      </c>
      <c r="X903" s="12">
        <f t="shared" si="43"/>
        <v>0.41359528300010162</v>
      </c>
      <c r="Y903" s="12">
        <f t="shared" si="44"/>
        <v>-0.53374508444494995</v>
      </c>
    </row>
    <row r="904" spans="2:25" x14ac:dyDescent="0.3"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0</v>
      </c>
      <c r="W904" s="9">
        <f t="shared" si="42"/>
        <v>-9.8326441398516318E-4</v>
      </c>
      <c r="X904" s="12">
        <f t="shared" si="43"/>
        <v>0.49975418391630844</v>
      </c>
      <c r="Y904" s="12">
        <f t="shared" si="44"/>
        <v>-0.6926556692040613</v>
      </c>
    </row>
    <row r="905" spans="2:25" x14ac:dyDescent="0.3">
      <c r="B905">
        <v>0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s="9">
        <f t="shared" si="42"/>
        <v>-5.1166077325552077</v>
      </c>
      <c r="X905" s="12">
        <f t="shared" si="43"/>
        <v>5.9605879365171336E-3</v>
      </c>
      <c r="Y905" s="12">
        <f t="shared" si="44"/>
        <v>-5.9784231483395603E-3</v>
      </c>
    </row>
    <row r="906" spans="2:25" x14ac:dyDescent="0.3">
      <c r="B906">
        <v>1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 s="9">
        <f t="shared" si="42"/>
        <v>-3.7270311771658711</v>
      </c>
      <c r="X906" s="12">
        <f t="shared" si="43"/>
        <v>2.3498695501661893E-2</v>
      </c>
      <c r="Y906" s="12">
        <f t="shared" si="44"/>
        <v>-2.3779192774500378E-2</v>
      </c>
    </row>
    <row r="907" spans="2:25" x14ac:dyDescent="0.3"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 s="9">
        <f t="shared" si="42"/>
        <v>-0.34912227614663494</v>
      </c>
      <c r="X907" s="12">
        <f t="shared" si="43"/>
        <v>0.41359528300010162</v>
      </c>
      <c r="Y907" s="12">
        <f t="shared" si="44"/>
        <v>-0.53374508444494995</v>
      </c>
    </row>
    <row r="908" spans="2:25" x14ac:dyDescent="0.3"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 s="9">
        <f t="shared" si="42"/>
        <v>-0.34912227614663494</v>
      </c>
      <c r="X908" s="12">
        <f t="shared" si="43"/>
        <v>0.41359528300010162</v>
      </c>
      <c r="Y908" s="12">
        <f t="shared" si="44"/>
        <v>-0.53374508444494995</v>
      </c>
    </row>
    <row r="909" spans="2:25" x14ac:dyDescent="0.3"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s="9">
        <f t="shared" si="42"/>
        <v>-3.7076099501675817</v>
      </c>
      <c r="X909" s="12">
        <f t="shared" si="43"/>
        <v>2.394849321732043E-2</v>
      </c>
      <c r="Y909" s="12">
        <f t="shared" si="44"/>
        <v>-2.423992061859901E-2</v>
      </c>
    </row>
    <row r="910" spans="2:25" x14ac:dyDescent="0.3">
      <c r="B910">
        <v>1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 s="9">
        <f t="shared" si="42"/>
        <v>-0.91105887464433022</v>
      </c>
      <c r="X910" s="12">
        <f t="shared" si="43"/>
        <v>0.28678320762277731</v>
      </c>
      <c r="Y910" s="12">
        <f t="shared" si="44"/>
        <v>-0.3379698481536445</v>
      </c>
    </row>
    <row r="911" spans="2:25" x14ac:dyDescent="0.3"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 s="9">
        <f t="shared" si="42"/>
        <v>-2.5778550682095118</v>
      </c>
      <c r="X911" s="12">
        <f t="shared" si="43"/>
        <v>7.0577300619917405E-2</v>
      </c>
      <c r="Y911" s="12">
        <f t="shared" si="44"/>
        <v>-7.3191638936718789E-2</v>
      </c>
    </row>
    <row r="912" spans="2:25" x14ac:dyDescent="0.3"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 s="9">
        <f t="shared" si="42"/>
        <v>-0.34912227614663494</v>
      </c>
      <c r="X912" s="12">
        <f t="shared" si="43"/>
        <v>0.41359528300010162</v>
      </c>
      <c r="Y912" s="12">
        <f t="shared" si="44"/>
        <v>-0.53374508444494995</v>
      </c>
    </row>
    <row r="913" spans="2:25" x14ac:dyDescent="0.3"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 s="9">
        <f t="shared" si="42"/>
        <v>-0.63752783253394574</v>
      </c>
      <c r="X913" s="12">
        <f t="shared" si="43"/>
        <v>0.34580558982224191</v>
      </c>
      <c r="Y913" s="12">
        <f t="shared" si="44"/>
        <v>-0.42435070843016648</v>
      </c>
    </row>
    <row r="914" spans="2:25" x14ac:dyDescent="0.3"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 s="9">
        <f t="shared" si="42"/>
        <v>-0.97441797570276978</v>
      </c>
      <c r="X914" s="12">
        <f t="shared" si="43"/>
        <v>0.27400078231586483</v>
      </c>
      <c r="Y914" s="12">
        <f t="shared" si="44"/>
        <v>-0.32020634172798323</v>
      </c>
    </row>
    <row r="915" spans="2:25" x14ac:dyDescent="0.3"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 s="9">
        <f t="shared" si="42"/>
        <v>-2.3636102935503214</v>
      </c>
      <c r="X915" s="12">
        <f t="shared" si="43"/>
        <v>8.5990016374650133E-2</v>
      </c>
      <c r="Y915" s="12">
        <f t="shared" si="44"/>
        <v>-8.9913784583977502E-2</v>
      </c>
    </row>
    <row r="916" spans="2:25" x14ac:dyDescent="0.3"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s="9">
        <f t="shared" si="42"/>
        <v>-2.0723228585441769</v>
      </c>
      <c r="X916" s="12">
        <f t="shared" si="43"/>
        <v>0.11181613973453268</v>
      </c>
      <c r="Y916" s="12">
        <f t="shared" si="44"/>
        <v>-0.11857650757332933</v>
      </c>
    </row>
    <row r="917" spans="2:25" x14ac:dyDescent="0.3">
      <c r="B917">
        <v>0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 s="9">
        <f t="shared" si="42"/>
        <v>-3.1017354776097363</v>
      </c>
      <c r="X917" s="12">
        <f t="shared" si="43"/>
        <v>4.303572492734032E-2</v>
      </c>
      <c r="Y917" s="12">
        <f t="shared" si="44"/>
        <v>-4.3989218348581813E-2</v>
      </c>
    </row>
    <row r="918" spans="2:25" x14ac:dyDescent="0.3"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 s="9">
        <f t="shared" si="42"/>
        <v>-2.8662606245968227</v>
      </c>
      <c r="X918" s="12">
        <f t="shared" si="43"/>
        <v>5.38468457947942E-2</v>
      </c>
      <c r="Y918" s="12">
        <f t="shared" si="44"/>
        <v>-5.5350826411263564E-2</v>
      </c>
    </row>
    <row r="919" spans="2:25" x14ac:dyDescent="0.3"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s="9">
        <f t="shared" si="42"/>
        <v>-1.8995176512458396</v>
      </c>
      <c r="X919" s="12">
        <f t="shared" si="43"/>
        <v>0.13016307646091677</v>
      </c>
      <c r="Y919" s="12">
        <f t="shared" si="44"/>
        <v>-0.13944952911131908</v>
      </c>
    </row>
    <row r="920" spans="2:25" x14ac:dyDescent="0.3"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 s="9">
        <f t="shared" si="42"/>
        <v>-0.80235028742907644</v>
      </c>
      <c r="X920" s="12">
        <f t="shared" si="43"/>
        <v>0.30952299420758767</v>
      </c>
      <c r="Y920" s="12">
        <f t="shared" si="44"/>
        <v>-0.37037260749478734</v>
      </c>
    </row>
    <row r="921" spans="2:25" x14ac:dyDescent="0.3"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 s="9">
        <f t="shared" si="42"/>
        <v>-0.97441797570276978</v>
      </c>
      <c r="X921" s="12">
        <f t="shared" si="43"/>
        <v>0.27400078231586483</v>
      </c>
      <c r="Y921" s="12">
        <f t="shared" si="44"/>
        <v>-0.32020634172798323</v>
      </c>
    </row>
    <row r="922" spans="2:25" x14ac:dyDescent="0.3"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 s="9">
        <f t="shared" si="42"/>
        <v>-2.8662606245968227</v>
      </c>
      <c r="X922" s="12">
        <f t="shared" si="43"/>
        <v>5.38468457947942E-2</v>
      </c>
      <c r="Y922" s="12">
        <f t="shared" si="44"/>
        <v>-5.5350826411263564E-2</v>
      </c>
    </row>
    <row r="923" spans="2:25" x14ac:dyDescent="0.3"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 s="9">
        <f t="shared" si="42"/>
        <v>-3.7270311771658711</v>
      </c>
      <c r="X923" s="12">
        <f t="shared" si="43"/>
        <v>2.3498695501661893E-2</v>
      </c>
      <c r="Y923" s="12">
        <f t="shared" si="44"/>
        <v>-2.3779192774500378E-2</v>
      </c>
    </row>
    <row r="924" spans="2:25" x14ac:dyDescent="0.3">
      <c r="B924">
        <v>1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 s="9">
        <f t="shared" si="42"/>
        <v>-4.8278179386261115</v>
      </c>
      <c r="X924" s="12">
        <f t="shared" si="43"/>
        <v>7.9404125697025794E-3</v>
      </c>
      <c r="Y924" s="12">
        <f t="shared" si="44"/>
        <v>-7.9721055271826224E-3</v>
      </c>
    </row>
    <row r="925" spans="2:25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s="9">
        <f t="shared" si="42"/>
        <v>-5.6902479684546048</v>
      </c>
      <c r="X925" s="12">
        <f t="shared" si="43"/>
        <v>3.3673774971323248E-3</v>
      </c>
      <c r="Y925" s="12">
        <f t="shared" si="44"/>
        <v>-3.3730598727918174E-3</v>
      </c>
    </row>
    <row r="926" spans="2:25" x14ac:dyDescent="0.3"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s="9">
        <f t="shared" si="42"/>
        <v>-2.1133781883632445</v>
      </c>
      <c r="X926" s="12">
        <f t="shared" si="43"/>
        <v>0.10780331590370802</v>
      </c>
      <c r="Y926" s="12">
        <f t="shared" si="44"/>
        <v>-0.11406867284241105</v>
      </c>
    </row>
    <row r="927" spans="2:25" x14ac:dyDescent="0.3"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s="9">
        <f t="shared" si="42"/>
        <v>-0.97441797570276978</v>
      </c>
      <c r="X927" s="12">
        <f t="shared" si="43"/>
        <v>0.27400078231586483</v>
      </c>
      <c r="Y927" s="12">
        <f t="shared" si="44"/>
        <v>-0.32020634172798323</v>
      </c>
    </row>
    <row r="928" spans="2:25" x14ac:dyDescent="0.3"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s="9">
        <f t="shared" si="42"/>
        <v>-1.7764880451944203</v>
      </c>
      <c r="X928" s="12">
        <f t="shared" si="43"/>
        <v>0.14473733130444982</v>
      </c>
      <c r="Y928" s="12">
        <f t="shared" si="44"/>
        <v>-0.15634664237759882</v>
      </c>
    </row>
    <row r="929" spans="2:25" x14ac:dyDescent="0.3"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 s="9">
        <f t="shared" si="42"/>
        <v>5.1381559881721319</v>
      </c>
      <c r="X929" s="12">
        <f t="shared" si="43"/>
        <v>0.99416573705209643</v>
      </c>
      <c r="Y929" s="12">
        <f t="shared" si="44"/>
        <v>-5.144007336919878</v>
      </c>
    </row>
    <row r="930" spans="2:25" x14ac:dyDescent="0.3"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s="9">
        <f t="shared" si="42"/>
        <v>1.2252514565768833</v>
      </c>
      <c r="X930" s="12">
        <f t="shared" si="43"/>
        <v>0.77298638763152416</v>
      </c>
      <c r="Y930" s="12">
        <f t="shared" si="44"/>
        <v>-1.4827452969176951</v>
      </c>
    </row>
    <row r="931" spans="2:25" x14ac:dyDescent="0.3"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 s="9">
        <f t="shared" si="42"/>
        <v>-4.2554529424443741</v>
      </c>
      <c r="X931" s="12">
        <f t="shared" si="43"/>
        <v>1.3988217413958547E-2</v>
      </c>
      <c r="Y931" s="12">
        <f t="shared" si="44"/>
        <v>-1.4086974566477511E-2</v>
      </c>
    </row>
    <row r="932" spans="2:25" x14ac:dyDescent="0.3"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 s="9">
        <f t="shared" si="42"/>
        <v>0.93315803467536274</v>
      </c>
      <c r="X932" s="12">
        <f t="shared" si="43"/>
        <v>0.7177155428152262</v>
      </c>
      <c r="Y932" s="12">
        <f t="shared" si="44"/>
        <v>-1.2648400030323586</v>
      </c>
    </row>
    <row r="933" spans="2:25" x14ac:dyDescent="0.3"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 s="9">
        <f t="shared" si="42"/>
        <v>-0.34912227614663494</v>
      </c>
      <c r="X933" s="12">
        <f t="shared" si="43"/>
        <v>0.41359528300010162</v>
      </c>
      <c r="Y933" s="12">
        <f t="shared" si="44"/>
        <v>-0.53374508444494995</v>
      </c>
    </row>
    <row r="934" spans="2:25" x14ac:dyDescent="0.3"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s="9">
        <f t="shared" si="42"/>
        <v>-3.7344604341283167</v>
      </c>
      <c r="X934" s="12">
        <f t="shared" si="43"/>
        <v>2.3328822147773539E-2</v>
      </c>
      <c r="Y934" s="12">
        <f t="shared" si="44"/>
        <v>-2.3605246688477105E-2</v>
      </c>
    </row>
    <row r="935" spans="2:25" x14ac:dyDescent="0.3"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 s="9">
        <f t="shared" si="42"/>
        <v>-0.34912227614663494</v>
      </c>
      <c r="X935" s="12">
        <f t="shared" si="43"/>
        <v>0.41359528300010162</v>
      </c>
      <c r="Y935" s="12">
        <f t="shared" si="44"/>
        <v>-0.53374508444494995</v>
      </c>
    </row>
    <row r="936" spans="2:25" x14ac:dyDescent="0.3">
      <c r="B936">
        <v>0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s="9">
        <f t="shared" si="42"/>
        <v>-4.6521308527089404</v>
      </c>
      <c r="X936" s="12">
        <f t="shared" si="43"/>
        <v>9.4510742024304737E-3</v>
      </c>
      <c r="Y936" s="12">
        <f t="shared" si="44"/>
        <v>-9.4960190128770688E-3</v>
      </c>
    </row>
    <row r="937" spans="2:25" x14ac:dyDescent="0.3"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 s="9">
        <f t="shared" si="42"/>
        <v>1.8826096566378385</v>
      </c>
      <c r="X937" s="12">
        <f t="shared" si="43"/>
        <v>0.86791058953796818</v>
      </c>
      <c r="Y937" s="12">
        <f t="shared" si="44"/>
        <v>-2.024276233709994</v>
      </c>
    </row>
    <row r="938" spans="2:25" x14ac:dyDescent="0.3"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s="9">
        <f t="shared" si="42"/>
        <v>-2.0454723745834418</v>
      </c>
      <c r="X938" s="12">
        <f t="shared" si="43"/>
        <v>0.11451067268216898</v>
      </c>
      <c r="Y938" s="12">
        <f t="shared" si="44"/>
        <v>-0.12161487455031252</v>
      </c>
    </row>
    <row r="939" spans="2:25" x14ac:dyDescent="0.3"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 s="9">
        <f t="shared" si="42"/>
        <v>-0.34912227614663494</v>
      </c>
      <c r="X939" s="12">
        <f t="shared" si="43"/>
        <v>0.41359528300010162</v>
      </c>
      <c r="Y939" s="12">
        <f t="shared" si="44"/>
        <v>-0.53374508444494995</v>
      </c>
    </row>
    <row r="940" spans="2:25" x14ac:dyDescent="0.3"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 s="9">
        <f t="shared" si="42"/>
        <v>-3.3975702909594925</v>
      </c>
      <c r="X940" s="12">
        <f t="shared" si="43"/>
        <v>3.2371485453175891E-2</v>
      </c>
      <c r="Y940" s="12">
        <f t="shared" si="44"/>
        <v>-3.2907031326587621E-2</v>
      </c>
    </row>
    <row r="941" spans="2:25" x14ac:dyDescent="0.3"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 s="9">
        <f t="shared" si="42"/>
        <v>-2.0752047371630105</v>
      </c>
      <c r="X941" s="12">
        <f t="shared" si="43"/>
        <v>0.11153025090704483</v>
      </c>
      <c r="Y941" s="12">
        <f t="shared" si="44"/>
        <v>-0.11825467913310952</v>
      </c>
    </row>
    <row r="942" spans="2:25" x14ac:dyDescent="0.3"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 s="9">
        <f t="shared" si="42"/>
        <v>-0.96242600566692604</v>
      </c>
      <c r="X942" s="12">
        <f t="shared" si="43"/>
        <v>0.27639273114072538</v>
      </c>
      <c r="Y942" s="12">
        <f t="shared" si="44"/>
        <v>-0.32350648010062449</v>
      </c>
    </row>
    <row r="943" spans="2:25" x14ac:dyDescent="0.3"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 s="9">
        <f t="shared" si="42"/>
        <v>-3.9670473860570632</v>
      </c>
      <c r="X943" s="12">
        <f t="shared" si="43"/>
        <v>1.8577581913104581E-2</v>
      </c>
      <c r="Y943" s="12">
        <f t="shared" si="44"/>
        <v>-1.8752312621166358E-2</v>
      </c>
    </row>
    <row r="944" spans="2:25" x14ac:dyDescent="0.3"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 s="9">
        <f t="shared" si="42"/>
        <v>-0.68601241931545909</v>
      </c>
      <c r="X944" s="12">
        <f t="shared" si="43"/>
        <v>0.33492071669854434</v>
      </c>
      <c r="Y944" s="12">
        <f t="shared" si="44"/>
        <v>-0.40784902242307342</v>
      </c>
    </row>
    <row r="945" spans="2:25" x14ac:dyDescent="0.3">
      <c r="B945">
        <v>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 s="9">
        <f t="shared" si="42"/>
        <v>-3.7270311771658711</v>
      </c>
      <c r="X945" s="12">
        <f t="shared" si="43"/>
        <v>2.3498695501661893E-2</v>
      </c>
      <c r="Y945" s="12">
        <f t="shared" si="44"/>
        <v>-2.3779192774500378E-2</v>
      </c>
    </row>
    <row r="946" spans="2:25" x14ac:dyDescent="0.3"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 s="9">
        <f t="shared" si="42"/>
        <v>-0.68601241931545909</v>
      </c>
      <c r="X946" s="12">
        <f t="shared" si="43"/>
        <v>0.33492071669854434</v>
      </c>
      <c r="Y946" s="12">
        <f t="shared" si="44"/>
        <v>-0.40784902242307342</v>
      </c>
    </row>
    <row r="947" spans="2:25" x14ac:dyDescent="0.3"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s="9">
        <f t="shared" si="42"/>
        <v>-2.1133781883632445</v>
      </c>
      <c r="X947" s="12">
        <f t="shared" si="43"/>
        <v>0.10780331590370802</v>
      </c>
      <c r="Y947" s="12">
        <f t="shared" si="44"/>
        <v>-0.11406867284241105</v>
      </c>
    </row>
    <row r="948" spans="2:25" x14ac:dyDescent="0.3"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 s="9">
        <f t="shared" si="42"/>
        <v>-0.34912227614663494</v>
      </c>
      <c r="X948" s="12">
        <f t="shared" si="43"/>
        <v>0.41359528300010162</v>
      </c>
      <c r="Y948" s="12">
        <f t="shared" si="44"/>
        <v>-0.53374508444494995</v>
      </c>
    </row>
    <row r="949" spans="2:25" x14ac:dyDescent="0.3">
      <c r="B949">
        <v>0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 s="9">
        <f t="shared" si="42"/>
        <v>-4.4909277954572868</v>
      </c>
      <c r="X949" s="12">
        <f t="shared" si="43"/>
        <v>1.1085961901811601E-2</v>
      </c>
      <c r="Y949" s="12">
        <f t="shared" si="44"/>
        <v>-1.1147869136822629E-2</v>
      </c>
    </row>
    <row r="950" spans="2:25" x14ac:dyDescent="0.3"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 s="9">
        <f t="shared" si="42"/>
        <v>-0.96006092942108978</v>
      </c>
      <c r="X950" s="12">
        <f t="shared" si="43"/>
        <v>0.27686599595626332</v>
      </c>
      <c r="Y950" s="12">
        <f t="shared" si="44"/>
        <v>-0.32416072953870101</v>
      </c>
    </row>
    <row r="951" spans="2:25" x14ac:dyDescent="0.3"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s="9">
        <f t="shared" si="42"/>
        <v>-0.14182592658279375</v>
      </c>
      <c r="X951" s="12">
        <f t="shared" si="43"/>
        <v>0.46460283177674566</v>
      </c>
      <c r="Y951" s="12">
        <f t="shared" si="44"/>
        <v>-0.62474643699606136</v>
      </c>
    </row>
    <row r="952" spans="2:25" x14ac:dyDescent="0.3"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s="9">
        <f t="shared" si="42"/>
        <v>-0.43042951581251049</v>
      </c>
      <c r="X952" s="12">
        <f t="shared" si="43"/>
        <v>0.39402377182363907</v>
      </c>
      <c r="Y952" s="12">
        <f t="shared" si="44"/>
        <v>-0.50091452111398593</v>
      </c>
    </row>
    <row r="953" spans="2:25" x14ac:dyDescent="0.3"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 s="9">
        <f t="shared" si="42"/>
        <v>-2.2409649250406876</v>
      </c>
      <c r="X953" s="12">
        <f t="shared" si="43"/>
        <v>9.6131666337838789E-2</v>
      </c>
      <c r="Y953" s="12">
        <f t="shared" si="44"/>
        <v>-0.1010715778015524</v>
      </c>
    </row>
    <row r="954" spans="2:25" x14ac:dyDescent="0.3"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 s="9">
        <f t="shared" si="42"/>
        <v>-0.97441797570276978</v>
      </c>
      <c r="X954" s="12">
        <f t="shared" si="43"/>
        <v>0.27400078231586483</v>
      </c>
      <c r="Y954" s="12">
        <f t="shared" si="44"/>
        <v>-0.32020634172798323</v>
      </c>
    </row>
    <row r="955" spans="2:25" x14ac:dyDescent="0.3"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s="9">
        <f t="shared" si="42"/>
        <v>-6.2066991208923827</v>
      </c>
      <c r="X955" s="12">
        <f t="shared" si="43"/>
        <v>2.0118250729385988E-3</v>
      </c>
      <c r="Y955" s="12">
        <f t="shared" si="44"/>
        <v>-2.0138515113498944E-3</v>
      </c>
    </row>
    <row r="956" spans="2:25" x14ac:dyDescent="0.3"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s="9">
        <f t="shared" si="42"/>
        <v>-4.6521308527089404</v>
      </c>
      <c r="X956" s="12">
        <f t="shared" si="43"/>
        <v>9.4510742024304737E-3</v>
      </c>
      <c r="Y956" s="12">
        <f t="shared" si="44"/>
        <v>-9.4960190128770688E-3</v>
      </c>
    </row>
    <row r="957" spans="2:25" x14ac:dyDescent="0.3"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 s="9">
        <f t="shared" si="42"/>
        <v>-0.68601241931545909</v>
      </c>
      <c r="X957" s="12">
        <f t="shared" si="43"/>
        <v>0.33492071669854434</v>
      </c>
      <c r="Y957" s="12">
        <f t="shared" si="44"/>
        <v>-0.40784902242307342</v>
      </c>
    </row>
    <row r="958" spans="2:25" x14ac:dyDescent="0.3"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 s="9">
        <f t="shared" si="42"/>
        <v>-2.0752047371630105</v>
      </c>
      <c r="X958" s="12">
        <f t="shared" si="43"/>
        <v>0.11153025090704483</v>
      </c>
      <c r="Y958" s="12">
        <f t="shared" si="44"/>
        <v>-0.11825467913310952</v>
      </c>
    </row>
    <row r="959" spans="2:25" x14ac:dyDescent="0.3"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 s="9">
        <f t="shared" si="42"/>
        <v>-5.116223495013422</v>
      </c>
      <c r="X959" s="12">
        <f t="shared" si="43"/>
        <v>5.9628649989715574E-3</v>
      </c>
      <c r="Y959" s="12">
        <f t="shared" si="44"/>
        <v>-5.9807138674347025E-3</v>
      </c>
    </row>
    <row r="960" spans="2:25" x14ac:dyDescent="0.3">
      <c r="B960">
        <v>0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 s="9">
        <f t="shared" si="42"/>
        <v>-5.2819836828910987</v>
      </c>
      <c r="X960" s="12">
        <f t="shared" si="43"/>
        <v>5.0566394813567096E-3</v>
      </c>
      <c r="Y960" s="12">
        <f t="shared" si="44"/>
        <v>-5.0694675456484928E-3</v>
      </c>
    </row>
    <row r="961" spans="2:25" x14ac:dyDescent="0.3"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s="9">
        <f t="shared" si="42"/>
        <v>-4.2936263936446082</v>
      </c>
      <c r="X961" s="12">
        <f t="shared" si="43"/>
        <v>1.3471360171365422E-2</v>
      </c>
      <c r="Y961" s="12">
        <f t="shared" si="44"/>
        <v>-1.3562922183521391E-2</v>
      </c>
    </row>
    <row r="962" spans="2:25" x14ac:dyDescent="0.3"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 s="9">
        <f t="shared" si="42"/>
        <v>-3.6301572428882394</v>
      </c>
      <c r="X962" s="12">
        <f t="shared" si="43"/>
        <v>2.5827281961890412E-2</v>
      </c>
      <c r="Y962" s="12">
        <f t="shared" si="44"/>
        <v>-2.6166662479235017E-2</v>
      </c>
    </row>
    <row r="963" spans="2:25" x14ac:dyDescent="0.3"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 s="9">
        <f t="shared" si="42"/>
        <v>-0.47215188219805421</v>
      </c>
      <c r="X963" s="12">
        <f t="shared" si="43"/>
        <v>0.38410704857761513</v>
      </c>
      <c r="Y963" s="12">
        <f t="shared" si="44"/>
        <v>-0.48468211070860473</v>
      </c>
    </row>
    <row r="964" spans="2:25" x14ac:dyDescent="0.3"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 s="9">
        <f t="shared" si="42"/>
        <v>-0.47215188219805421</v>
      </c>
      <c r="X964" s="12">
        <f t="shared" si="43"/>
        <v>0.38410704857761513</v>
      </c>
      <c r="Y964" s="12">
        <f t="shared" si="44"/>
        <v>-0.48468211070860473</v>
      </c>
    </row>
    <row r="965" spans="2:25" x14ac:dyDescent="0.3"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s="9">
        <f t="shared" si="42"/>
        <v>-2.4017837447505554</v>
      </c>
      <c r="X965" s="12">
        <f t="shared" si="43"/>
        <v>8.3036778132836497E-2</v>
      </c>
      <c r="Y965" s="12">
        <f t="shared" si="44"/>
        <v>-8.6687914545068911E-2</v>
      </c>
    </row>
    <row r="966" spans="2:25" x14ac:dyDescent="0.3"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s="9">
        <f t="shared" ref="W966:W1004" si="45">SUMPRODUCT($B966:$U966,$B$2:$U$2)</f>
        <v>-0.64495708949639141</v>
      </c>
      <c r="X966" s="12">
        <f t="shared" ref="X966:X1004" si="46">EXP(W966)/(1+EXP(W966))</f>
        <v>0.34412684378079611</v>
      </c>
      <c r="Y966" s="12">
        <f t="shared" ref="Y966:Y1004" si="47">IFERROR(V966*LN(X966)+(1-V966)*LN(1-X966),0)</f>
        <v>-0.42178786815633634</v>
      </c>
    </row>
    <row r="967" spans="2:25" x14ac:dyDescent="0.3">
      <c r="B967">
        <v>0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 s="9">
        <f t="shared" si="45"/>
        <v>-3.3901410339970468</v>
      </c>
      <c r="X967" s="12">
        <f t="shared" si="46"/>
        <v>3.2605006530452577E-2</v>
      </c>
      <c r="Y967" s="12">
        <f t="shared" si="47"/>
        <v>-3.3148393850032876E-2</v>
      </c>
    </row>
    <row r="968" spans="2:25" x14ac:dyDescent="0.3"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 s="9">
        <f t="shared" si="45"/>
        <v>-0.64495708949639141</v>
      </c>
      <c r="X968" s="12">
        <f t="shared" si="46"/>
        <v>0.34412684378079611</v>
      </c>
      <c r="Y968" s="12">
        <f t="shared" si="47"/>
        <v>-0.42178786815633634</v>
      </c>
    </row>
    <row r="969" spans="2:25" x14ac:dyDescent="0.3"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 s="9">
        <f t="shared" si="45"/>
        <v>-1.7383145939941862</v>
      </c>
      <c r="X969" s="12">
        <f t="shared" si="46"/>
        <v>0.14952713896683106</v>
      </c>
      <c r="Y969" s="12">
        <f t="shared" si="47"/>
        <v>-0.16196277708135848</v>
      </c>
    </row>
    <row r="970" spans="2:25" x14ac:dyDescent="0.3"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 s="9">
        <f t="shared" si="45"/>
        <v>-0.97441797570276978</v>
      </c>
      <c r="X970" s="12">
        <f t="shared" si="46"/>
        <v>0.27400078231586483</v>
      </c>
      <c r="Y970" s="12">
        <f t="shared" si="47"/>
        <v>-0.32020634172798323</v>
      </c>
    </row>
    <row r="971" spans="2:25" x14ac:dyDescent="0.3"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 s="9">
        <f t="shared" si="45"/>
        <v>-0.47215188219805421</v>
      </c>
      <c r="X971" s="12">
        <f t="shared" si="46"/>
        <v>0.38410704857761513</v>
      </c>
      <c r="Y971" s="12">
        <f t="shared" si="47"/>
        <v>-0.48468211070860473</v>
      </c>
    </row>
    <row r="972" spans="2:25" x14ac:dyDescent="0.3"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s="9">
        <f t="shared" si="45"/>
        <v>-5.9182935645050723</v>
      </c>
      <c r="X972" s="12">
        <f t="shared" si="46"/>
        <v>2.682570668029181E-3</v>
      </c>
      <c r="Y972" s="12">
        <f t="shared" si="47"/>
        <v>-2.6861752084563445E-3</v>
      </c>
    </row>
    <row r="973" spans="2:25" x14ac:dyDescent="0.3"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 s="9">
        <f t="shared" si="45"/>
        <v>-2.5778550682095118</v>
      </c>
      <c r="X973" s="12">
        <f t="shared" si="46"/>
        <v>7.0577300619917405E-2</v>
      </c>
      <c r="Y973" s="12">
        <f t="shared" si="47"/>
        <v>-7.3191638936718789E-2</v>
      </c>
    </row>
    <row r="974" spans="2:25" x14ac:dyDescent="0.3"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s="9">
        <f t="shared" si="45"/>
        <v>-4.2936263936446082</v>
      </c>
      <c r="X974" s="12">
        <f t="shared" si="46"/>
        <v>1.3471360171365422E-2</v>
      </c>
      <c r="Y974" s="12">
        <f t="shared" si="47"/>
        <v>-1.3562922183521391E-2</v>
      </c>
    </row>
    <row r="975" spans="2:25" x14ac:dyDescent="0.3"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 s="9">
        <f t="shared" si="45"/>
        <v>-1.2558957427708461</v>
      </c>
      <c r="X975" s="12">
        <f t="shared" si="46"/>
        <v>0.22168122628877204</v>
      </c>
      <c r="Y975" s="12">
        <f t="shared" si="47"/>
        <v>-0.25061910387480923</v>
      </c>
    </row>
    <row r="976" spans="2:25" x14ac:dyDescent="0.3"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 s="9">
        <f t="shared" si="45"/>
        <v>-0.68601241931545909</v>
      </c>
      <c r="X976" s="12">
        <f t="shared" si="46"/>
        <v>0.33492071669854434</v>
      </c>
      <c r="Y976" s="12">
        <f t="shared" si="47"/>
        <v>-0.40784902242307342</v>
      </c>
    </row>
    <row r="977" spans="2:25" x14ac:dyDescent="0.3"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 s="9">
        <f t="shared" si="45"/>
        <v>1.1512219010610301</v>
      </c>
      <c r="X977" s="12">
        <f t="shared" si="46"/>
        <v>0.75973403139152729</v>
      </c>
      <c r="Y977" s="12">
        <f t="shared" si="47"/>
        <v>-1.4260087667079833</v>
      </c>
    </row>
    <row r="978" spans="2:25" x14ac:dyDescent="0.3"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 s="9">
        <f t="shared" si="45"/>
        <v>-0.63752783253394574</v>
      </c>
      <c r="X978" s="12">
        <f t="shared" si="46"/>
        <v>0.34580558982224191</v>
      </c>
      <c r="Y978" s="12">
        <f t="shared" si="47"/>
        <v>-0.42435070843016648</v>
      </c>
    </row>
    <row r="979" spans="2:25" x14ac:dyDescent="0.3"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 s="9">
        <f t="shared" si="45"/>
        <v>-4.4909277954572868</v>
      </c>
      <c r="X979" s="12">
        <f t="shared" si="46"/>
        <v>1.1085961901811601E-2</v>
      </c>
      <c r="Y979" s="12">
        <f t="shared" si="47"/>
        <v>-1.1147869136822629E-2</v>
      </c>
    </row>
    <row r="980" spans="2:25" x14ac:dyDescent="0.3">
      <c r="B980">
        <v>1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 s="9">
        <f t="shared" si="45"/>
        <v>-0.97441797570276978</v>
      </c>
      <c r="X980" s="12">
        <f t="shared" si="46"/>
        <v>0.27400078231586483</v>
      </c>
      <c r="Y980" s="12">
        <f t="shared" si="47"/>
        <v>-0.32020634172798323</v>
      </c>
    </row>
    <row r="981" spans="2:25" x14ac:dyDescent="0.3"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s="9">
        <f t="shared" si="45"/>
        <v>-2.0648936015817312</v>
      </c>
      <c r="X981" s="12">
        <f t="shared" si="46"/>
        <v>0.11255609425489449</v>
      </c>
      <c r="Y981" s="12">
        <f t="shared" si="47"/>
        <v>-0.11940996442432061</v>
      </c>
    </row>
    <row r="982" spans="2:25" x14ac:dyDescent="0.3"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s="9">
        <f t="shared" si="45"/>
        <v>-1.6111120948585287</v>
      </c>
      <c r="X982" s="12">
        <f t="shared" si="46"/>
        <v>0.16643427107509368</v>
      </c>
      <c r="Y982" s="12">
        <f t="shared" si="47"/>
        <v>-0.18204272096239099</v>
      </c>
    </row>
    <row r="983" spans="2:25" x14ac:dyDescent="0.3"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 s="9">
        <f t="shared" si="45"/>
        <v>-0.47215188219805421</v>
      </c>
      <c r="X983" s="12">
        <f t="shared" si="46"/>
        <v>0.38410704857761513</v>
      </c>
      <c r="Y983" s="12">
        <f t="shared" si="47"/>
        <v>-0.48468211070860473</v>
      </c>
    </row>
    <row r="984" spans="2:25" x14ac:dyDescent="0.3"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 s="9">
        <f t="shared" si="45"/>
        <v>2.1934763084629094</v>
      </c>
      <c r="X984" s="12">
        <f t="shared" si="46"/>
        <v>0.89966214965538271</v>
      </c>
      <c r="Y984" s="12">
        <f t="shared" si="47"/>
        <v>-2.2992122838687234</v>
      </c>
    </row>
    <row r="985" spans="2:25" x14ac:dyDescent="0.3"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 s="9">
        <f t="shared" si="45"/>
        <v>0.64337616308565204</v>
      </c>
      <c r="X985" s="12">
        <f t="shared" si="46"/>
        <v>0.65551624762501015</v>
      </c>
      <c r="Y985" s="12">
        <f t="shared" si="47"/>
        <v>-1.0657083525579301</v>
      </c>
    </row>
    <row r="986" spans="2:25" x14ac:dyDescent="0.3"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s="9">
        <f t="shared" si="45"/>
        <v>-6.5510185210236536</v>
      </c>
      <c r="X986" s="12">
        <f t="shared" si="46"/>
        <v>1.426621580231579E-3</v>
      </c>
      <c r="Y986" s="12">
        <f t="shared" si="47"/>
        <v>-1.4276401736783254E-3</v>
      </c>
    </row>
    <row r="987" spans="2:25" x14ac:dyDescent="0.3"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 s="9">
        <f t="shared" si="45"/>
        <v>-0.64495708949639141</v>
      </c>
      <c r="X987" s="12">
        <f t="shared" si="46"/>
        <v>0.34412684378079611</v>
      </c>
      <c r="Y987" s="12">
        <f t="shared" si="47"/>
        <v>-0.42178786815633634</v>
      </c>
    </row>
    <row r="988" spans="2:25" x14ac:dyDescent="0.3"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 s="9">
        <f t="shared" si="45"/>
        <v>0.93178171947296295</v>
      </c>
      <c r="X988" s="12">
        <f t="shared" si="46"/>
        <v>0.71743661789998703</v>
      </c>
      <c r="Y988" s="12">
        <f t="shared" si="47"/>
        <v>-1.2638523921449247</v>
      </c>
    </row>
    <row r="989" spans="2:25" x14ac:dyDescent="0.3"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 s="9">
        <f t="shared" si="45"/>
        <v>-0.68601241931545909</v>
      </c>
      <c r="X989" s="12">
        <f t="shared" si="46"/>
        <v>0.33492071669854434</v>
      </c>
      <c r="Y989" s="12">
        <f t="shared" si="47"/>
        <v>-0.40784902242307342</v>
      </c>
    </row>
    <row r="990" spans="2:25" x14ac:dyDescent="0.3"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 s="9">
        <f t="shared" si="45"/>
        <v>-0.34912227614663494</v>
      </c>
      <c r="X990" s="12">
        <f t="shared" si="46"/>
        <v>0.41359528300010162</v>
      </c>
      <c r="Y990" s="12">
        <f t="shared" si="47"/>
        <v>-0.53374508444494995</v>
      </c>
    </row>
    <row r="991" spans="2:25" x14ac:dyDescent="0.3"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 s="9">
        <f t="shared" si="45"/>
        <v>-0.68601241931545909</v>
      </c>
      <c r="X991" s="12">
        <f t="shared" si="46"/>
        <v>0.33492071669854434</v>
      </c>
      <c r="Y991" s="12">
        <f t="shared" si="47"/>
        <v>-0.40784902242307342</v>
      </c>
    </row>
    <row r="992" spans="2:25" x14ac:dyDescent="0.3"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 s="9">
        <f t="shared" si="45"/>
        <v>0.64337616308565204</v>
      </c>
      <c r="X992" s="12">
        <f t="shared" si="46"/>
        <v>0.65551624762501015</v>
      </c>
      <c r="Y992" s="12">
        <f t="shared" si="47"/>
        <v>-1.0657083525579301</v>
      </c>
    </row>
    <row r="993" spans="2:25" x14ac:dyDescent="0.3">
      <c r="B993">
        <v>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s="9">
        <f t="shared" si="45"/>
        <v>-2.4017837447505554</v>
      </c>
      <c r="X993" s="12">
        <f t="shared" si="46"/>
        <v>8.3036778132836497E-2</v>
      </c>
      <c r="Y993" s="12">
        <f t="shared" si="47"/>
        <v>-8.6687914545068911E-2</v>
      </c>
    </row>
    <row r="994" spans="2:25" x14ac:dyDescent="0.3"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s="9">
        <f t="shared" si="45"/>
        <v>-2.8662606245968227</v>
      </c>
      <c r="X994" s="12">
        <f t="shared" si="46"/>
        <v>5.38468457947942E-2</v>
      </c>
      <c r="Y994" s="12">
        <f t="shared" si="47"/>
        <v>-5.5350826411263564E-2</v>
      </c>
    </row>
    <row r="995" spans="2:25" x14ac:dyDescent="0.3"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 s="9">
        <f t="shared" si="45"/>
        <v>-0.5741687314755064</v>
      </c>
      <c r="X995" s="12">
        <f t="shared" si="46"/>
        <v>0.36027546932298177</v>
      </c>
      <c r="Y995" s="12">
        <f t="shared" si="47"/>
        <v>-0.44671761610320715</v>
      </c>
    </row>
    <row r="996" spans="2:25" x14ac:dyDescent="0.3"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s="9">
        <f t="shared" si="45"/>
        <v>-5.4130283302787614</v>
      </c>
      <c r="X996" s="12">
        <f t="shared" si="46"/>
        <v>4.4383324766937415E-3</v>
      </c>
      <c r="Y996" s="12">
        <f t="shared" si="47"/>
        <v>-4.4482111149044433E-3</v>
      </c>
    </row>
    <row r="997" spans="2:25" x14ac:dyDescent="0.3"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 s="9">
        <f t="shared" si="45"/>
        <v>1.439111993694288</v>
      </c>
      <c r="X997" s="12">
        <f t="shared" si="46"/>
        <v>0.8083171009082053</v>
      </c>
      <c r="Y997" s="12">
        <f t="shared" si="47"/>
        <v>-1.6519128395252578</v>
      </c>
    </row>
    <row r="998" spans="2:25" x14ac:dyDescent="0.3"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 s="9">
        <f t="shared" si="45"/>
        <v>-0.97441797570276978</v>
      </c>
      <c r="X998" s="12">
        <f t="shared" si="46"/>
        <v>0.27400078231586483</v>
      </c>
      <c r="Y998" s="12">
        <f t="shared" si="47"/>
        <v>-0.32020634172798323</v>
      </c>
    </row>
    <row r="999" spans="2:25" x14ac:dyDescent="0.3"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 s="9">
        <f t="shared" si="45"/>
        <v>-1.4338746625355818</v>
      </c>
      <c r="X999" s="12">
        <f t="shared" si="46"/>
        <v>0.19249568473699569</v>
      </c>
      <c r="Y999" s="12">
        <f t="shared" si="47"/>
        <v>-0.21380687992065167</v>
      </c>
    </row>
    <row r="1000" spans="2:25" x14ac:dyDescent="0.3"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 s="9">
        <f t="shared" si="45"/>
        <v>-0.68601241931545909</v>
      </c>
      <c r="X1000" s="12">
        <f t="shared" si="46"/>
        <v>0.33492071669854434</v>
      </c>
      <c r="Y1000" s="12">
        <f t="shared" si="47"/>
        <v>-0.40784902242307342</v>
      </c>
    </row>
    <row r="1001" spans="2:25" x14ac:dyDescent="0.3"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 s="9">
        <f t="shared" si="45"/>
        <v>-0.34912227614663494</v>
      </c>
      <c r="X1001" s="12">
        <f t="shared" si="46"/>
        <v>0.41359528300010162</v>
      </c>
      <c r="Y1001" s="12">
        <f t="shared" si="47"/>
        <v>-0.53374508444494995</v>
      </c>
    </row>
    <row r="1002" spans="2:25" x14ac:dyDescent="0.3"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 s="9">
        <f t="shared" si="45"/>
        <v>-2.8662606245968227</v>
      </c>
      <c r="X1002" s="12">
        <f t="shared" si="46"/>
        <v>5.38468457947942E-2</v>
      </c>
      <c r="Y1002" s="12">
        <f t="shared" si="47"/>
        <v>-5.5350826411263564E-2</v>
      </c>
    </row>
    <row r="1003" spans="2:25" x14ac:dyDescent="0.3"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 s="9">
        <f t="shared" si="45"/>
        <v>-0.47215188219805421</v>
      </c>
      <c r="X1003" s="12">
        <f t="shared" si="46"/>
        <v>0.38410704857761513</v>
      </c>
      <c r="Y1003" s="12">
        <f t="shared" si="47"/>
        <v>-0.48468211070860473</v>
      </c>
    </row>
    <row r="1004" spans="2:25" x14ac:dyDescent="0.3"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 s="9">
        <f t="shared" si="45"/>
        <v>3.2891617937446291</v>
      </c>
      <c r="X1004" s="12">
        <f t="shared" si="46"/>
        <v>0.9640551191801835</v>
      </c>
      <c r="Y1004" s="12">
        <f t="shared" si="47"/>
        <v>-3.3257686021779915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L8" sqref="L8"/>
    </sheetView>
  </sheetViews>
  <sheetFormatPr defaultRowHeight="15.6" x14ac:dyDescent="0.3"/>
  <cols>
    <col min="1" max="1" width="13.59765625" customWidth="1"/>
    <col min="2" max="2" width="38.796875" customWidth="1"/>
  </cols>
  <sheetData>
    <row r="1" spans="1:6" x14ac:dyDescent="0.3">
      <c r="A1" t="s">
        <v>46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">
      <c r="A2" s="12">
        <f>MIN('Test Set'!X2:X1001)</f>
        <v>8.9705546947803447E-4</v>
      </c>
      <c r="B2" s="12">
        <f>A2</f>
        <v>8.9705546947803447E-4</v>
      </c>
      <c r="C2" s="12">
        <f>COUNTIFS('Test Set'!$X$2:$X$1001,"&gt;=" &amp; 'Performance Logistic'!B2,'Test Set'!$U$2:$U$1001,"=1")/COUNTIF('Test Set'!$X$2:$X$1001,"&gt;=" &amp; 'Performance Logistic'!B2)</f>
        <v>0.06</v>
      </c>
      <c r="D2" s="12">
        <f>COUNTIFS('Test Set'!$X$2:$X$1001,"&lt;" &amp; 'Performance Logistic'!B2,'Test Set'!$U$2:$U$1001,"=0")/COUNTIF('Test Set'!$U$2:$U$1001,"=0")</f>
        <v>0</v>
      </c>
      <c r="E2" s="12">
        <f>1-D2</f>
        <v>1</v>
      </c>
      <c r="F2" s="12">
        <f>COUNTIFS('Test Set'!$X$2:$X$1001,"&gt;=" &amp; 'Performance Logistic'!B2,'Test Set'!$U$2:$U$1001,"=1")/COUNTIF('Test Set'!$U$2:$U$1001,"=1")</f>
        <v>1</v>
      </c>
    </row>
    <row r="3" spans="1:6" x14ac:dyDescent="0.3">
      <c r="B3" s="12">
        <f>B2+($A$5-$A$2)/20</f>
        <v>5.0833086268779124E-2</v>
      </c>
      <c r="C3" s="12">
        <f>COUNTIFS('Test Set'!$X$2:$X$1001,"&gt;=" &amp; 'Performance Logistic'!B3,'Test Set'!$U$2:$U$1001,"=1")/COUNTIF('Test Set'!$X$2:$X$1001,"&gt;=" &amp; 'Performance Logistic'!B3)</f>
        <v>7.702523240371846E-2</v>
      </c>
      <c r="D3" s="12">
        <f>COUNTIFS('Test Set'!$X$2:$X$1001,"&lt;" &amp; 'Performance Logistic'!B3,'Test Set'!$U$2:$U$1001,"=0")/COUNTIF('Test Set'!$U$2:$U$1001,"=0")</f>
        <v>0.26063829787234044</v>
      </c>
      <c r="E3" s="12">
        <f t="shared" ref="E3:E32" si="0">1-D3</f>
        <v>0.7393617021276595</v>
      </c>
      <c r="F3" s="12">
        <f>COUNTIFS('Test Set'!$X$2:$X$1001,"&gt;=" &amp; 'Performance Logistic'!B3,'Test Set'!$U$2:$U$1001,"=1")/COUNTIF('Test Set'!$U$2:$U$1001,"=1")</f>
        <v>0.96666666666666667</v>
      </c>
    </row>
    <row r="4" spans="1:6" x14ac:dyDescent="0.3">
      <c r="A4" t="s">
        <v>47</v>
      </c>
      <c r="B4" s="12">
        <f t="shared" ref="B4:B32" si="1">B3+($A$5-$A$2)/20</f>
        <v>0.10076911706808021</v>
      </c>
      <c r="C4" s="12">
        <f>COUNTIFS('Test Set'!$X$2:$X$1001,"&gt;=" &amp; 'Performance Logistic'!B4,'Test Set'!$U$2:$U$1001,"=1")/COUNTIF('Test Set'!$X$2:$X$1001,"&gt;=" &amp; 'Performance Logistic'!B4)</f>
        <v>9.2209856915739269E-2</v>
      </c>
      <c r="D4" s="12">
        <f>COUNTIFS('Test Set'!$X$2:$X$1001,"&lt;" &amp; 'Performance Logistic'!B4,'Test Set'!$U$2:$U$1001,"=0")/COUNTIF('Test Set'!$U$2:$U$1001,"=0")</f>
        <v>0.39255319148936169</v>
      </c>
      <c r="E4" s="12">
        <f t="shared" si="0"/>
        <v>0.60744680851063837</v>
      </c>
      <c r="F4" s="12">
        <f>COUNTIFS('Test Set'!$X$2:$X$1001,"&gt;=" &amp; 'Performance Logistic'!B4,'Test Set'!$U$2:$U$1001,"=1")/COUNTIF('Test Set'!$U$2:$U$1001,"=1")</f>
        <v>0.96666666666666667</v>
      </c>
    </row>
    <row r="5" spans="1:6" x14ac:dyDescent="0.3">
      <c r="A5" s="12">
        <f>MAX('Test Set'!X2:X1001)</f>
        <v>0.99961767145549985</v>
      </c>
      <c r="B5" s="12">
        <f t="shared" si="1"/>
        <v>0.15070514786738132</v>
      </c>
      <c r="C5" s="12">
        <f>COUNTIFS('Test Set'!$X$2:$X$1001,"&gt;=" &amp; 'Performance Logistic'!B5,'Test Set'!$U$2:$U$1001,"=1")/COUNTIF('Test Set'!$X$2:$X$1001,"&gt;=" &amp; 'Performance Logistic'!B5)</f>
        <v>0.10566037735849057</v>
      </c>
      <c r="D5" s="12">
        <f>COUNTIFS('Test Set'!$X$2:$X$1001,"&lt;" &amp; 'Performance Logistic'!B5,'Test Set'!$U$2:$U$1001,"=0")/COUNTIF('Test Set'!$U$2:$U$1001,"=0")</f>
        <v>0.49574468085106382</v>
      </c>
      <c r="E5" s="12">
        <f t="shared" si="0"/>
        <v>0.50425531914893618</v>
      </c>
      <c r="F5" s="12">
        <f>COUNTIFS('Test Set'!$X$2:$X$1001,"&gt;=" &amp; 'Performance Logistic'!B5,'Test Set'!$U$2:$U$1001,"=1")/COUNTIF('Test Set'!$U$2:$U$1001,"=1")</f>
        <v>0.93333333333333335</v>
      </c>
    </row>
    <row r="6" spans="1:6" x14ac:dyDescent="0.3">
      <c r="B6" s="12">
        <f t="shared" si="1"/>
        <v>0.20064117866668241</v>
      </c>
      <c r="C6" s="12">
        <f>COUNTIFS('Test Set'!$X$2:$X$1001,"&gt;=" &amp; 'Performance Logistic'!B6,'Test Set'!$U$2:$U$1001,"=1")/COUNTIF('Test Set'!$X$2:$X$1001,"&gt;=" &amp; 'Performance Logistic'!B6)</f>
        <v>0.11067193675889328</v>
      </c>
      <c r="D6" s="12">
        <f>COUNTIFS('Test Set'!$X$2:$X$1001,"&lt;" &amp; 'Performance Logistic'!B6,'Test Set'!$U$2:$U$1001,"=0")/COUNTIF('Test Set'!$U$2:$U$1001,"=0")</f>
        <v>0.52127659574468088</v>
      </c>
      <c r="E6" s="12">
        <f t="shared" si="0"/>
        <v>0.47872340425531912</v>
      </c>
      <c r="F6" s="12">
        <f>COUNTIFS('Test Set'!$X$2:$X$1001,"&gt;=" &amp; 'Performance Logistic'!B6,'Test Set'!$U$2:$U$1001,"=1")/COUNTIF('Test Set'!$U$2:$U$1001,"=1")</f>
        <v>0.93333333333333335</v>
      </c>
    </row>
    <row r="7" spans="1:6" x14ac:dyDescent="0.3">
      <c r="B7" s="12">
        <f t="shared" si="1"/>
        <v>0.2505772094659835</v>
      </c>
      <c r="C7" s="12">
        <f>COUNTIFS('Test Set'!$X$2:$X$1001,"&gt;=" &amp; 'Performance Logistic'!B7,'Test Set'!$U$2:$U$1001,"=1")/COUNTIF('Test Set'!$X$2:$X$1001,"&gt;=" &amp; 'Performance Logistic'!B7)</f>
        <v>0.11336032388663968</v>
      </c>
      <c r="D7" s="12">
        <f>COUNTIFS('Test Set'!$X$2:$X$1001,"&lt;" &amp; 'Performance Logistic'!B7,'Test Set'!$U$2:$U$1001,"=0")/COUNTIF('Test Set'!$U$2:$U$1001,"=0")</f>
        <v>0.53404255319148941</v>
      </c>
      <c r="E7" s="12">
        <f t="shared" si="0"/>
        <v>0.46595744680851059</v>
      </c>
      <c r="F7" s="12">
        <f>COUNTIFS('Test Set'!$X$2:$X$1001,"&gt;=" &amp; 'Performance Logistic'!B7,'Test Set'!$U$2:$U$1001,"=1")/COUNTIF('Test Set'!$U$2:$U$1001,"=1")</f>
        <v>0.93333333333333335</v>
      </c>
    </row>
    <row r="8" spans="1:6" x14ac:dyDescent="0.3">
      <c r="B8" s="12">
        <f t="shared" si="1"/>
        <v>0.30051324026528459</v>
      </c>
      <c r="C8" s="12">
        <f>COUNTIFS('Test Set'!$X$2:$X$1001,"&gt;=" &amp; 'Performance Logistic'!B8,'Test Set'!$U$2:$U$1001,"=1")/COUNTIF('Test Set'!$X$2:$X$1001,"&gt;=" &amp; 'Performance Logistic'!B8)</f>
        <v>0.14397905759162305</v>
      </c>
      <c r="D8" s="12">
        <f>COUNTIFS('Test Set'!$X$2:$X$1001,"&lt;" &amp; 'Performance Logistic'!B8,'Test Set'!$U$2:$U$1001,"=0")/COUNTIF('Test Set'!$U$2:$U$1001,"=0")</f>
        <v>0.65212765957446805</v>
      </c>
      <c r="E8" s="12">
        <f t="shared" si="0"/>
        <v>0.34787234042553195</v>
      </c>
      <c r="F8" s="12">
        <f>COUNTIFS('Test Set'!$X$2:$X$1001,"&gt;=" &amp; 'Performance Logistic'!B8,'Test Set'!$U$2:$U$1001,"=1")/COUNTIF('Test Set'!$U$2:$U$1001,"=1")</f>
        <v>0.91666666666666663</v>
      </c>
    </row>
    <row r="9" spans="1:6" x14ac:dyDescent="0.3">
      <c r="B9" s="12">
        <f t="shared" si="1"/>
        <v>0.35044927106458568</v>
      </c>
      <c r="C9" s="12">
        <f>COUNTIFS('Test Set'!$X$2:$X$1001,"&gt;=" &amp; 'Performance Logistic'!B9,'Test Set'!$U$2:$U$1001,"=1")/COUNTIF('Test Set'!$X$2:$X$1001,"&gt;=" &amp; 'Performance Logistic'!B9)</f>
        <v>0.17301038062283736</v>
      </c>
      <c r="D9" s="12">
        <f>COUNTIFS('Test Set'!$X$2:$X$1001,"&lt;" &amp; 'Performance Logistic'!B9,'Test Set'!$U$2:$U$1001,"=0")/COUNTIF('Test Set'!$U$2:$U$1001,"=0")</f>
        <v>0.74574468085106382</v>
      </c>
      <c r="E9" s="12">
        <f t="shared" si="0"/>
        <v>0.25425531914893618</v>
      </c>
      <c r="F9" s="12">
        <f>COUNTIFS('Test Set'!$X$2:$X$1001,"&gt;=" &amp; 'Performance Logistic'!B9,'Test Set'!$U$2:$U$1001,"=1")/COUNTIF('Test Set'!$U$2:$U$1001,"=1")</f>
        <v>0.83333333333333337</v>
      </c>
    </row>
    <row r="10" spans="1:6" x14ac:dyDescent="0.3">
      <c r="B10" s="12">
        <f t="shared" si="1"/>
        <v>0.40038530186388677</v>
      </c>
      <c r="C10" s="12">
        <f>COUNTIFS('Test Set'!$X$2:$X$1001,"&gt;=" &amp; 'Performance Logistic'!B10,'Test Set'!$U$2:$U$1001,"=1")/COUNTIF('Test Set'!$X$2:$X$1001,"&gt;=" &amp; 'Performance Logistic'!B10)</f>
        <v>0.22748815165876776</v>
      </c>
      <c r="D10" s="12">
        <f>COUNTIFS('Test Set'!$X$2:$X$1001,"&lt;" &amp; 'Performance Logistic'!B10,'Test Set'!$U$2:$U$1001,"=0")/COUNTIF('Test Set'!$U$2:$U$1001,"=0")</f>
        <v>0.82659574468085106</v>
      </c>
      <c r="E10" s="12">
        <f t="shared" si="0"/>
        <v>0.17340425531914894</v>
      </c>
      <c r="F10" s="12">
        <f>COUNTIFS('Test Set'!$X$2:$X$1001,"&gt;=" &amp; 'Performance Logistic'!B10,'Test Set'!$U$2:$U$1001,"=1")/COUNTIF('Test Set'!$U$2:$U$1001,"=1")</f>
        <v>0.8</v>
      </c>
    </row>
    <row r="11" spans="1:6" x14ac:dyDescent="0.3">
      <c r="B11" s="12">
        <f t="shared" si="1"/>
        <v>0.45032133266318786</v>
      </c>
      <c r="C11" s="12">
        <f>COUNTIFS('Test Set'!$X$2:$X$1001,"&gt;=" &amp; 'Performance Logistic'!B11,'Test Set'!$U$2:$U$1001,"=1")/COUNTIF('Test Set'!$X$2:$X$1001,"&gt;=" &amp; 'Performance Logistic'!B11)</f>
        <v>0.25396825396825395</v>
      </c>
      <c r="D11" s="12">
        <f>COUNTIFS('Test Set'!$X$2:$X$1001,"&lt;" &amp; 'Performance Logistic'!B11,'Test Set'!$U$2:$U$1001,"=0")/COUNTIF('Test Set'!$U$2:$U$1001,"=0")</f>
        <v>0.85</v>
      </c>
      <c r="E11" s="12">
        <f t="shared" si="0"/>
        <v>0.15000000000000002</v>
      </c>
      <c r="F11" s="12">
        <f>COUNTIFS('Test Set'!$X$2:$X$1001,"&gt;=" &amp; 'Performance Logistic'!B11,'Test Set'!$U$2:$U$1001,"=1")/COUNTIF('Test Set'!$U$2:$U$1001,"=1")</f>
        <v>0.8</v>
      </c>
    </row>
    <row r="12" spans="1:6" x14ac:dyDescent="0.3">
      <c r="B12" s="12">
        <f t="shared" si="1"/>
        <v>0.50025736346248895</v>
      </c>
      <c r="C12" s="12">
        <f>COUNTIFS('Test Set'!$X$2:$X$1001,"&gt;=" &amp; 'Performance Logistic'!B12,'Test Set'!$U$2:$U$1001,"=1")/COUNTIF('Test Set'!$X$2:$X$1001,"&gt;=" &amp; 'Performance Logistic'!B12)</f>
        <v>0.3032258064516129</v>
      </c>
      <c r="D12" s="12">
        <f>COUNTIFS('Test Set'!$X$2:$X$1001,"&lt;" &amp; 'Performance Logistic'!B12,'Test Set'!$U$2:$U$1001,"=0")/COUNTIF('Test Set'!$U$2:$U$1001,"=0")</f>
        <v>0.88510638297872335</v>
      </c>
      <c r="E12" s="12">
        <f t="shared" si="0"/>
        <v>0.11489361702127665</v>
      </c>
      <c r="F12" s="12">
        <f>COUNTIFS('Test Set'!$X$2:$X$1001,"&gt;=" &amp; 'Performance Logistic'!B12,'Test Set'!$U$2:$U$1001,"=1")/COUNTIF('Test Set'!$U$2:$U$1001,"=1")</f>
        <v>0.78333333333333333</v>
      </c>
    </row>
    <row r="13" spans="1:6" x14ac:dyDescent="0.3">
      <c r="B13" s="12">
        <f t="shared" si="1"/>
        <v>0.55019339426179004</v>
      </c>
      <c r="C13" s="12">
        <f>COUNTIFS('Test Set'!$X$2:$X$1001,"&gt;=" &amp; 'Performance Logistic'!B13,'Test Set'!$U$2:$U$1001,"=1")/COUNTIF('Test Set'!$X$2:$X$1001,"&gt;=" &amp; 'Performance Logistic'!B13)</f>
        <v>0.31125827814569534</v>
      </c>
      <c r="D13" s="12">
        <f>COUNTIFS('Test Set'!$X$2:$X$1001,"&lt;" &amp; 'Performance Logistic'!B13,'Test Set'!$U$2:$U$1001,"=0")/COUNTIF('Test Set'!$U$2:$U$1001,"=0")</f>
        <v>0.88936170212765953</v>
      </c>
      <c r="E13" s="12">
        <f t="shared" si="0"/>
        <v>0.11063829787234047</v>
      </c>
      <c r="F13" s="12">
        <f>COUNTIFS('Test Set'!$X$2:$X$1001,"&gt;=" &amp; 'Performance Logistic'!B13,'Test Set'!$U$2:$U$1001,"=1")/COUNTIF('Test Set'!$U$2:$U$1001,"=1")</f>
        <v>0.78333333333333333</v>
      </c>
    </row>
    <row r="14" spans="1:6" x14ac:dyDescent="0.3">
      <c r="B14" s="12">
        <f t="shared" si="1"/>
        <v>0.60012942506109113</v>
      </c>
      <c r="C14" s="12">
        <f>COUNTIFS('Test Set'!$X$2:$X$1001,"&gt;=" &amp; 'Performance Logistic'!B14,'Test Set'!$U$2:$U$1001,"=1")/COUNTIF('Test Set'!$X$2:$X$1001,"&gt;=" &amp; 'Performance Logistic'!B14)</f>
        <v>0.33333333333333331</v>
      </c>
      <c r="D14" s="12">
        <f>COUNTIFS('Test Set'!$X$2:$X$1001,"&lt;" &amp; 'Performance Logistic'!B14,'Test Set'!$U$2:$U$1001,"=0")/COUNTIF('Test Set'!$U$2:$U$1001,"=0")</f>
        <v>0.90212765957446805</v>
      </c>
      <c r="E14" s="12">
        <f t="shared" si="0"/>
        <v>9.7872340425531945E-2</v>
      </c>
      <c r="F14" s="12">
        <f>COUNTIFS('Test Set'!$X$2:$X$1001,"&gt;=" &amp; 'Performance Logistic'!B14,'Test Set'!$U$2:$U$1001,"=1")/COUNTIF('Test Set'!$U$2:$U$1001,"=1")</f>
        <v>0.76666666666666672</v>
      </c>
    </row>
    <row r="15" spans="1:6" x14ac:dyDescent="0.3">
      <c r="B15" s="12">
        <f t="shared" si="1"/>
        <v>0.65006545586039222</v>
      </c>
      <c r="C15" s="12">
        <f>COUNTIFS('Test Set'!$X$2:$X$1001,"&gt;=" &amp; 'Performance Logistic'!B15,'Test Set'!$U$2:$U$1001,"=1")/COUNTIF('Test Set'!$X$2:$X$1001,"&gt;=" &amp; 'Performance Logistic'!B15)</f>
        <v>0.36</v>
      </c>
      <c r="D15" s="12">
        <f>COUNTIFS('Test Set'!$X$2:$X$1001,"&lt;" &amp; 'Performance Logistic'!B15,'Test Set'!$U$2:$U$1001,"=0")/COUNTIF('Test Set'!$U$2:$U$1001,"=0")</f>
        <v>0.91489361702127658</v>
      </c>
      <c r="E15" s="12">
        <f t="shared" si="0"/>
        <v>8.5106382978723416E-2</v>
      </c>
      <c r="F15" s="12">
        <f>COUNTIFS('Test Set'!$X$2:$X$1001,"&gt;=" &amp; 'Performance Logistic'!B15,'Test Set'!$U$2:$U$1001,"=1")/COUNTIF('Test Set'!$U$2:$U$1001,"=1")</f>
        <v>0.75</v>
      </c>
    </row>
    <row r="16" spans="1:6" x14ac:dyDescent="0.3">
      <c r="B16" s="12">
        <f t="shared" si="1"/>
        <v>0.70000148665969331</v>
      </c>
      <c r="C16" s="12">
        <f>COUNTIFS('Test Set'!$X$2:$X$1001,"&gt;=" &amp; 'Performance Logistic'!B16,'Test Set'!$U$2:$U$1001,"=1")/COUNTIF('Test Set'!$X$2:$X$1001,"&gt;=" &amp; 'Performance Logistic'!B16)</f>
        <v>0.40384615384615385</v>
      </c>
      <c r="D16" s="12">
        <f>COUNTIFS('Test Set'!$X$2:$X$1001,"&lt;" &amp; 'Performance Logistic'!B16,'Test Set'!$U$2:$U$1001,"=0")/COUNTIF('Test Set'!$U$2:$U$1001,"=0")</f>
        <v>0.93404255319148932</v>
      </c>
      <c r="E16" s="12">
        <f t="shared" si="0"/>
        <v>6.5957446808510678E-2</v>
      </c>
      <c r="F16" s="12">
        <f>COUNTIFS('Test Set'!$X$2:$X$1001,"&gt;=" &amp; 'Performance Logistic'!B16,'Test Set'!$U$2:$U$1001,"=1")/COUNTIF('Test Set'!$U$2:$U$1001,"=1")</f>
        <v>0.7</v>
      </c>
    </row>
    <row r="17" spans="2:6" x14ac:dyDescent="0.3">
      <c r="B17" s="12">
        <f t="shared" si="1"/>
        <v>0.7499375174589944</v>
      </c>
      <c r="C17" s="12">
        <f>COUNTIFS('Test Set'!$X$2:$X$1001,"&gt;=" &amp; 'Performance Logistic'!B17,'Test Set'!$U$2:$U$1001,"=1")/COUNTIF('Test Set'!$X$2:$X$1001,"&gt;=" &amp; 'Performance Logistic'!B17)</f>
        <v>0.48809523809523808</v>
      </c>
      <c r="D17" s="12">
        <f>COUNTIFS('Test Set'!$X$2:$X$1001,"&lt;" &amp; 'Performance Logistic'!B17,'Test Set'!$U$2:$U$1001,"=0")/COUNTIF('Test Set'!$U$2:$U$1001,"=0")</f>
        <v>0.95425531914893613</v>
      </c>
      <c r="E17" s="12">
        <f t="shared" si="0"/>
        <v>4.5744680851063868E-2</v>
      </c>
      <c r="F17" s="12">
        <f>COUNTIFS('Test Set'!$X$2:$X$1001,"&gt;=" &amp; 'Performance Logistic'!B17,'Test Set'!$U$2:$U$1001,"=1")/COUNTIF('Test Set'!$U$2:$U$1001,"=1")</f>
        <v>0.68333333333333335</v>
      </c>
    </row>
    <row r="18" spans="2:6" x14ac:dyDescent="0.3">
      <c r="B18" s="12">
        <f t="shared" si="1"/>
        <v>0.79987354825829549</v>
      </c>
      <c r="C18" s="12">
        <f>COUNTIFS('Test Set'!$X$2:$X$1001,"&gt;=" &amp; 'Performance Logistic'!B18,'Test Set'!$U$2:$U$1001,"=1")/COUNTIF('Test Set'!$X$2:$X$1001,"&gt;=" &amp; 'Performance Logistic'!B18)</f>
        <v>0.51948051948051943</v>
      </c>
      <c r="D18" s="12">
        <f>COUNTIFS('Test Set'!$X$2:$X$1001,"&lt;" &amp; 'Performance Logistic'!B18,'Test Set'!$U$2:$U$1001,"=0")/COUNTIF('Test Set'!$U$2:$U$1001,"=0")</f>
        <v>0.96063829787234045</v>
      </c>
      <c r="E18" s="12">
        <f t="shared" si="0"/>
        <v>3.9361702127659548E-2</v>
      </c>
      <c r="F18" s="12">
        <f>COUNTIFS('Test Set'!$X$2:$X$1001,"&gt;=" &amp; 'Performance Logistic'!B18,'Test Set'!$U$2:$U$1001,"=1")/COUNTIF('Test Set'!$U$2:$U$1001,"=1")</f>
        <v>0.66666666666666663</v>
      </c>
    </row>
    <row r="19" spans="2:6" x14ac:dyDescent="0.3">
      <c r="B19" s="12">
        <f t="shared" si="1"/>
        <v>0.84980957905759658</v>
      </c>
      <c r="C19" s="12">
        <f>COUNTIFS('Test Set'!$X$2:$X$1001,"&gt;=" &amp; 'Performance Logistic'!B19,'Test Set'!$U$2:$U$1001,"=1")/COUNTIF('Test Set'!$X$2:$X$1001,"&gt;=" &amp; 'Performance Logistic'!B19)</f>
        <v>0.60655737704918034</v>
      </c>
      <c r="D19" s="12">
        <f>COUNTIFS('Test Set'!$X$2:$X$1001,"&lt;" &amp; 'Performance Logistic'!B19,'Test Set'!$U$2:$U$1001,"=0")/COUNTIF('Test Set'!$U$2:$U$1001,"=0")</f>
        <v>0.97446808510638294</v>
      </c>
      <c r="E19" s="12">
        <f t="shared" si="0"/>
        <v>2.5531914893617058E-2</v>
      </c>
      <c r="F19" s="12">
        <f>COUNTIFS('Test Set'!$X$2:$X$1001,"&gt;=" &amp; 'Performance Logistic'!B19,'Test Set'!$U$2:$U$1001,"=1")/COUNTIF('Test Set'!$U$2:$U$1001,"=1")</f>
        <v>0.6166666666666667</v>
      </c>
    </row>
    <row r="20" spans="2:6" x14ac:dyDescent="0.3">
      <c r="B20" s="12">
        <f t="shared" si="1"/>
        <v>0.89974560985689767</v>
      </c>
      <c r="C20" s="12">
        <f>COUNTIFS('Test Set'!$X$2:$X$1001,"&gt;=" &amp; 'Performance Logistic'!B20,'Test Set'!$U$2:$U$1001,"=1")/COUNTIF('Test Set'!$X$2:$X$1001,"&gt;=" &amp; 'Performance Logistic'!B20)</f>
        <v>0.69387755102040816</v>
      </c>
      <c r="D20" s="12">
        <f>COUNTIFS('Test Set'!$X$2:$X$1001,"&lt;" &amp; 'Performance Logistic'!B20,'Test Set'!$U$2:$U$1001,"=0")/COUNTIF('Test Set'!$U$2:$U$1001,"=0")</f>
        <v>0.98404255319148937</v>
      </c>
      <c r="E20" s="12">
        <f t="shared" si="0"/>
        <v>1.5957446808510634E-2</v>
      </c>
      <c r="F20" s="12">
        <f>COUNTIFS('Test Set'!$X$2:$X$1001,"&gt;=" &amp; 'Performance Logistic'!B20,'Test Set'!$U$2:$U$1001,"=1")/COUNTIF('Test Set'!$U$2:$U$1001,"=1")</f>
        <v>0.56666666666666665</v>
      </c>
    </row>
    <row r="21" spans="2:6" x14ac:dyDescent="0.3">
      <c r="B21" s="12">
        <f t="shared" si="1"/>
        <v>0.94968164065619876</v>
      </c>
      <c r="C21" s="12">
        <f>COUNTIFS('Test Set'!$X$2:$X$1001,"&gt;=" &amp; 'Performance Logistic'!B21,'Test Set'!$U$2:$U$1001,"=1")/COUNTIF('Test Set'!$X$2:$X$1001,"&gt;=" &amp; 'Performance Logistic'!B21)</f>
        <v>0.73529411764705888</v>
      </c>
      <c r="D21" s="12">
        <f>COUNTIFS('Test Set'!$X$2:$X$1001,"&lt;" &amp; 'Performance Logistic'!B21,'Test Set'!$U$2:$U$1001,"=0")/COUNTIF('Test Set'!$U$2:$U$1001,"=0")</f>
        <v>0.99042553191489358</v>
      </c>
      <c r="E21" s="12">
        <f t="shared" si="0"/>
        <v>9.5744680851064246E-3</v>
      </c>
      <c r="F21" s="12">
        <f>COUNTIFS('Test Set'!$X$2:$X$1001,"&gt;=" &amp; 'Performance Logistic'!B21,'Test Set'!$U$2:$U$1001,"=1")/COUNTIF('Test Set'!$U$2:$U$1001,"=1")</f>
        <v>0.41666666666666669</v>
      </c>
    </row>
    <row r="22" spans="2:6" x14ac:dyDescent="0.3">
      <c r="B22" s="12">
        <f t="shared" si="1"/>
        <v>0.99961767145549985</v>
      </c>
      <c r="C22" s="12">
        <f>COUNTIFS('Test Set'!$X$2:$X$1001,"&gt;=" &amp; 'Performance Logistic'!B22,'Test Set'!$U$2:$U$1001,"=1")/COUNTIF('Test Set'!$X$2:$X$1001,"&gt;=" &amp; 'Performance Logistic'!B22)</f>
        <v>1</v>
      </c>
      <c r="D22" s="12">
        <f>COUNTIFS('Test Set'!$X$2:$X$1001,"&lt;" &amp; 'Performance Logistic'!B22,'Test Set'!$U$2:$U$1001,"=0")/COUNTIF('Test Set'!$U$2:$U$1001,"=0")</f>
        <v>1</v>
      </c>
      <c r="E22" s="12">
        <f t="shared" si="0"/>
        <v>0</v>
      </c>
      <c r="F22" s="12">
        <f>COUNTIFS('Test Set'!$X$2:$X$1001,"&gt;=" &amp; 'Performance Logistic'!B22,'Test Set'!$U$2:$U$1001,"=1")/COUNTIF('Test Set'!$U$2:$U$1001,"=1")</f>
        <v>1.6666666666666666E-2</v>
      </c>
    </row>
    <row r="23" spans="2:6" x14ac:dyDescent="0.3">
      <c r="B23" s="12"/>
      <c r="C23" s="12"/>
      <c r="D23" s="12"/>
      <c r="E23" s="12"/>
      <c r="F23" s="12"/>
    </row>
    <row r="24" spans="2:6" x14ac:dyDescent="0.3">
      <c r="B24" s="12"/>
      <c r="C24" s="12"/>
      <c r="D24" s="12"/>
      <c r="E24" s="12"/>
      <c r="F24" s="12"/>
    </row>
    <row r="25" spans="2:6" x14ac:dyDescent="0.3">
      <c r="B25" s="12"/>
      <c r="C25" s="12"/>
      <c r="D25" s="12"/>
      <c r="E25" s="12"/>
      <c r="F25" s="12"/>
    </row>
    <row r="26" spans="2:6" x14ac:dyDescent="0.3">
      <c r="B26" s="12"/>
      <c r="C26" s="12"/>
      <c r="D26" s="12"/>
      <c r="E26" s="12"/>
      <c r="F26" s="12"/>
    </row>
    <row r="27" spans="2:6" x14ac:dyDescent="0.3">
      <c r="B27" s="12"/>
      <c r="C27" s="12"/>
      <c r="D27" s="12"/>
      <c r="E27" s="12"/>
      <c r="F27" s="12"/>
    </row>
    <row r="28" spans="2:6" x14ac:dyDescent="0.3">
      <c r="B28" s="12"/>
      <c r="C28" s="12"/>
      <c r="D28" s="12"/>
      <c r="E28" s="12"/>
      <c r="F28" s="12"/>
    </row>
    <row r="29" spans="2:6" x14ac:dyDescent="0.3">
      <c r="B29" s="12"/>
      <c r="C29" s="12"/>
      <c r="D29" s="12"/>
      <c r="E29" s="12"/>
      <c r="F29" s="12"/>
    </row>
    <row r="30" spans="2:6" x14ac:dyDescent="0.3">
      <c r="B30" s="12"/>
      <c r="C30" s="12"/>
      <c r="D30" s="12"/>
      <c r="E30" s="12"/>
      <c r="F30" s="12"/>
    </row>
    <row r="31" spans="2:6" x14ac:dyDescent="0.3">
      <c r="B31" s="12"/>
      <c r="C31" s="12"/>
      <c r="D31" s="12"/>
      <c r="E31" s="12"/>
      <c r="F31" s="12"/>
    </row>
    <row r="32" spans="2:6" x14ac:dyDescent="0.3">
      <c r="B32" s="12"/>
      <c r="C32" s="12"/>
      <c r="D32" s="12"/>
      <c r="E32" s="12"/>
      <c r="F32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Data</vt:lpstr>
      <vt:lpstr>Training Data w Dummy Var</vt:lpstr>
      <vt:lpstr>Linear Model</vt:lpstr>
      <vt:lpstr>ModelCoefficientStandardError</vt:lpstr>
      <vt:lpstr>Test Set</vt:lpstr>
      <vt:lpstr>Performance</vt:lpstr>
      <vt:lpstr>Logistic Link Model</vt:lpstr>
      <vt:lpstr>Logistic Regression</vt:lpstr>
      <vt:lpstr>Performance 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Christian Clerc</cp:lastModifiedBy>
  <cp:lastPrinted>2013-07-21T15:34:03Z</cp:lastPrinted>
  <dcterms:created xsi:type="dcterms:W3CDTF">2013-01-08T02:02:09Z</dcterms:created>
  <dcterms:modified xsi:type="dcterms:W3CDTF">2017-04-21T20:57:51Z</dcterms:modified>
</cp:coreProperties>
</file>