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xcelPractice\"/>
    </mc:Choice>
  </mc:AlternateContent>
  <bookViews>
    <workbookView xWindow="0" yWindow="0" windowWidth="19200" windowHeight="6930"/>
  </bookViews>
  <sheets>
    <sheet name="Practice v1" sheetId="1" r:id="rId1"/>
    <sheet name="Shortcuts" sheetId="2" r:id="rId2"/>
    <sheet name="Notes" sheetId="3" r:id="rId3"/>
  </sheets>
  <definedNames>
    <definedName name="Categories">Table1[Item]</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4" i="1" l="1"/>
  <c r="AA4" i="1"/>
  <c r="Z6" i="1"/>
  <c r="AA5" i="1"/>
  <c r="AA6" i="1"/>
  <c r="AA7" i="1"/>
  <c r="AA3" i="1"/>
  <c r="Z7" i="1"/>
  <c r="Z4" i="1"/>
  <c r="Z5" i="1"/>
  <c r="Z3" i="1"/>
  <c r="Q9" i="1"/>
  <c r="Q8" i="1"/>
  <c r="Q12" i="1"/>
  <c r="Q11" i="1"/>
  <c r="Q10" i="1"/>
  <c r="Q7" i="1"/>
  <c r="O5" i="1"/>
  <c r="O3" i="1"/>
  <c r="O4" i="1"/>
  <c r="O6" i="1"/>
  <c r="O7" i="1"/>
  <c r="O8" i="1"/>
  <c r="O9" i="1"/>
  <c r="S7" i="1" l="1"/>
  <c r="R9" i="1"/>
  <c r="R7" i="1"/>
  <c r="B12" i="1"/>
  <c r="B13" i="1"/>
  <c r="B11" i="1"/>
  <c r="B10" i="1"/>
  <c r="D3" i="1"/>
  <c r="D4" i="1"/>
  <c r="D5" i="1"/>
  <c r="D6" i="1"/>
  <c r="D7" i="1"/>
  <c r="E3" i="1"/>
  <c r="E4" i="1"/>
  <c r="E5" i="1"/>
  <c r="E6" i="1"/>
  <c r="E7" i="1"/>
</calcChain>
</file>

<file path=xl/sharedStrings.xml><?xml version="1.0" encoding="utf-8"?>
<sst xmlns="http://schemas.openxmlformats.org/spreadsheetml/2006/main" count="100" uniqueCount="69">
  <si>
    <t>Item</t>
  </si>
  <si>
    <t>Cost</t>
  </si>
  <si>
    <t>Rent</t>
  </si>
  <si>
    <t>Groceries</t>
  </si>
  <si>
    <t>Transport</t>
  </si>
  <si>
    <t>Eating Out</t>
  </si>
  <si>
    <t>Subscriptions</t>
  </si>
  <si>
    <t>Shortcut</t>
  </si>
  <si>
    <t>Formats as table</t>
  </si>
  <si>
    <t>Ctrl + T</t>
  </si>
  <si>
    <t>Job</t>
  </si>
  <si>
    <r>
      <t>Relative reference</t>
    </r>
    <r>
      <rPr>
        <sz val="11"/>
        <color theme="1"/>
        <rFont val="Calibri"/>
        <family val="2"/>
        <scheme val="minor"/>
      </rPr>
      <t xml:space="preserve">: </t>
    </r>
    <r>
      <rPr>
        <sz val="10"/>
        <color theme="1"/>
        <rFont val="Arial Unicode MS"/>
      </rPr>
      <t>B2</t>
    </r>
    <r>
      <rPr>
        <sz val="11"/>
        <color theme="1"/>
        <rFont val="Calibri"/>
        <family val="2"/>
        <scheme val="minor"/>
      </rPr>
      <t xml:space="preserve"> (changes when you copy the formula)</t>
    </r>
  </si>
  <si>
    <r>
      <t>Absolute reference</t>
    </r>
    <r>
      <rPr>
        <sz val="11"/>
        <color theme="1"/>
        <rFont val="Calibri"/>
        <family val="2"/>
        <scheme val="minor"/>
      </rPr>
      <t xml:space="preserve">: </t>
    </r>
    <r>
      <rPr>
        <sz val="10"/>
        <color theme="1"/>
        <rFont val="Arial Unicode MS"/>
      </rPr>
      <t>$B$2</t>
    </r>
    <r>
      <rPr>
        <sz val="11"/>
        <color theme="1"/>
        <rFont val="Calibri"/>
        <family val="2"/>
        <scheme val="minor"/>
      </rPr>
      <t xml:space="preserve"> (stays fixed when you copy the formula)</t>
    </r>
  </si>
  <si>
    <t>Cell referencing</t>
  </si>
  <si>
    <t>With tax</t>
  </si>
  <si>
    <t>Tax</t>
  </si>
  <si>
    <t>Using [@ColumName] only works when you fommat a range as table</t>
  </si>
  <si>
    <t>Planned</t>
  </si>
  <si>
    <t>Ctrl + Shift + downArrow
Ctrl + Space</t>
  </si>
  <si>
    <t>Selects all rows in a column</t>
  </si>
  <si>
    <t>Difference</t>
  </si>
  <si>
    <t>A</t>
  </si>
  <si>
    <t>B</t>
  </si>
  <si>
    <t>C</t>
  </si>
  <si>
    <t>D</t>
  </si>
  <si>
    <t>Table formatting</t>
  </si>
  <si>
    <t>Conditional formatting</t>
  </si>
  <si>
    <t>Data validation</t>
  </si>
  <si>
    <t>NOTES</t>
  </si>
  <si>
    <t>TOPICS COVERED</t>
  </si>
  <si>
    <t>Highest expense</t>
  </si>
  <si>
    <t>Lowest expense</t>
  </si>
  <si>
    <t>Num of entries</t>
  </si>
  <si>
    <t>Num entries
with value</t>
  </si>
  <si>
    <t>COUNT counts all cells with numbers vs COUNTA counts all non-empty
cells</t>
  </si>
  <si>
    <t>First step</t>
  </si>
  <si>
    <t>Second step</t>
  </si>
  <si>
    <t>If column</t>
  </si>
  <si>
    <t>Ubers</t>
  </si>
  <si>
    <t>Extras</t>
  </si>
  <si>
    <t>Rounds</t>
  </si>
  <si>
    <t>Absolute</t>
  </si>
  <si>
    <t>Mod</t>
  </si>
  <si>
    <t>Sign</t>
  </si>
  <si>
    <t>IF, ROUND, ROUNDUP, ROUNDDOWN, ABS, MOD, SIGN</t>
  </si>
  <si>
    <t>SIGN returns the sign of a value, 1 if +, -1 if - and 0 if the number is 0</t>
  </si>
  <si>
    <t>Syntax</t>
  </si>
  <si>
    <t>Description</t>
  </si>
  <si>
    <t>IF</t>
  </si>
  <si>
    <t>Aggregate functions: SUM, AVG, MAX, MIN, COUNT, COUNTA</t>
  </si>
  <si>
    <t>Third step</t>
  </si>
  <si>
    <t>Date</t>
  </si>
  <si>
    <t>Category</t>
  </si>
  <si>
    <t>Spending</t>
  </si>
  <si>
    <t>Total spending</t>
  </si>
  <si>
    <t>SUMIFS</t>
  </si>
  <si>
    <t>SUMIFS(rangeToSum, rangeWithCategoriesForEachRangeToSumEntry, CellWithCategoryName)</t>
  </si>
  <si>
    <t>IF(valu1 CONDITION value2, "if true", "if false")</t>
  </si>
  <si>
    <t>How many entries</t>
  </si>
  <si>
    <t>COUNTIFS</t>
  </si>
  <si>
    <t>COUNTIFS(rangeWithCategoriesForEachRangeToCountEntry, CellWithCategoryName)</t>
  </si>
  <si>
    <t>Multiple condition
COUNTIFS</t>
  </si>
  <si>
    <t>COUNTIFS(Table7[Category],CellWithCategoryName),Table7[Date], "&gt;=5/1/2024",Table7[Date],"&lt;=5/31/2024")</t>
  </si>
  <si>
    <t>Note on sumifs and
countifs</t>
  </si>
  <si>
    <t>Min/Max/Count</t>
  </si>
  <si>
    <t>Validation</t>
  </si>
  <si>
    <t>MultipleConditionCountifs</t>
  </si>
  <si>
    <t>SUMIFS  and COUNTIFS</t>
  </si>
  <si>
    <t>SUMIFS (sums values) and COUNTIFS (counts how many times something appears)
Even tho sumifs or countifs are for multiple conditions they are recommended to be used even with one for
consistent argument order since sumif has the criteria first and because it is easier to expand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</si>
</sst>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 #,##0.00\ [$€-816]_-;\-* #,##0.00\ [$€-816]_-;_-* &quot;-&quot;??\ [$€-816]_-;_-@_-"/>
    <numFmt numFmtId="165" formatCode="&quot;$&quot;#,##0.00"/>
  </numFmts>
  <fonts count="6">
    <font>
      <sz val="11"/>
      <color theme="1"/>
      <name val="Calibri"/>
      <family val="2"/>
      <scheme val="minor"/>
    </font>
    <font>
      <sz val="11"/>
      <color theme="1"/>
      <name val="Calibri"/>
      <family val="2"/>
      <scheme val="minor"/>
    </font>
    <font>
      <b/>
      <sz val="11"/>
      <color theme="1"/>
      <name val="Calibri"/>
      <family val="2"/>
      <scheme val="minor"/>
    </font>
    <font>
      <sz val="10"/>
      <color theme="1"/>
      <name val="Arial Unicode MS"/>
    </font>
    <font>
      <sz val="11"/>
      <color theme="1"/>
      <name val="Calibri"/>
      <scheme val="minor"/>
    </font>
    <font>
      <b/>
      <sz val="11"/>
      <color theme="1"/>
      <name val="Calibri"/>
      <scheme val="minor"/>
    </font>
  </fonts>
  <fills count="8">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9" tint="0.59999389629810485"/>
        <bgColor indexed="64"/>
      </patternFill>
    </fill>
  </fills>
  <borders count="12">
    <border>
      <left/>
      <right/>
      <top/>
      <bottom/>
      <diagonal/>
    </border>
    <border>
      <left style="thin">
        <color theme="6"/>
      </left>
      <right style="thin">
        <color theme="6"/>
      </right>
      <top style="thin">
        <color theme="6"/>
      </top>
      <bottom style="thin">
        <color theme="6"/>
      </bottom>
      <diagonal/>
    </border>
    <border>
      <left style="thin">
        <color auto="1"/>
      </left>
      <right style="thin">
        <color auto="1"/>
      </right>
      <top style="thin">
        <color auto="1"/>
      </top>
      <bottom style="thin">
        <color auto="1"/>
      </bottom>
      <diagonal/>
    </border>
    <border>
      <left/>
      <right style="thin">
        <color theme="6"/>
      </right>
      <top style="thin">
        <color theme="6"/>
      </top>
      <bottom style="thin">
        <color theme="6"/>
      </bottom>
      <diagonal/>
    </border>
    <border>
      <left style="thin">
        <color theme="6"/>
      </left>
      <right/>
      <top style="thin">
        <color theme="6"/>
      </top>
      <bottom style="thin">
        <color theme="6"/>
      </bottom>
      <diagonal/>
    </border>
    <border>
      <left/>
      <right style="thin">
        <color theme="6"/>
      </right>
      <top/>
      <bottom style="medium">
        <color theme="6"/>
      </bottom>
      <diagonal/>
    </border>
    <border>
      <left style="thin">
        <color theme="6"/>
      </left>
      <right style="thin">
        <color theme="6"/>
      </right>
      <top/>
      <bottom style="medium">
        <color theme="6"/>
      </bottom>
      <diagonal/>
    </border>
    <border>
      <left style="thin">
        <color theme="6"/>
      </left>
      <right/>
      <top/>
      <bottom style="medium">
        <color theme="6"/>
      </bottom>
      <diagonal/>
    </border>
    <border>
      <left/>
      <right style="thin">
        <color theme="6"/>
      </right>
      <top style="thin">
        <color theme="6"/>
      </top>
      <bottom/>
      <diagonal/>
    </border>
    <border>
      <left style="thin">
        <color theme="6"/>
      </left>
      <right style="thin">
        <color theme="6"/>
      </right>
      <top style="thin">
        <color theme="6"/>
      </top>
      <bottom/>
      <diagonal/>
    </border>
    <border>
      <left style="thin">
        <color theme="6"/>
      </left>
      <right/>
      <top style="thin">
        <color theme="6"/>
      </top>
      <bottom/>
      <diagonal/>
    </border>
    <border>
      <left style="thin">
        <color theme="6"/>
      </left>
      <right style="thin">
        <color theme="6"/>
      </right>
      <top style="thin">
        <color theme="6"/>
      </top>
      <bottom style="medium">
        <color theme="6"/>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0" fillId="0" borderId="0" xfId="0" applyAlignment="1">
      <alignment horizontal="center"/>
    </xf>
    <xf numFmtId="0" fontId="2" fillId="0" borderId="0" xfId="0" applyFont="1"/>
    <xf numFmtId="0" fontId="0" fillId="0" borderId="0" xfId="0" applyAlignment="1">
      <alignment wrapText="1"/>
    </xf>
    <xf numFmtId="0" fontId="0" fillId="0" borderId="2" xfId="0" applyBorder="1"/>
    <xf numFmtId="0" fontId="0" fillId="2" borderId="2" xfId="0" applyFill="1" applyBorder="1" applyAlignment="1">
      <alignment horizontal="right"/>
    </xf>
    <xf numFmtId="0" fontId="0" fillId="2" borderId="2" xfId="0" applyFill="1" applyBorder="1"/>
    <xf numFmtId="0" fontId="0" fillId="0" borderId="2" xfId="0" applyBorder="1" applyAlignment="1">
      <alignment wrapText="1"/>
    </xf>
    <xf numFmtId="0" fontId="0" fillId="0" borderId="3" xfId="0" applyFont="1" applyBorder="1"/>
    <xf numFmtId="0" fontId="2" fillId="0" borderId="5" xfId="0" applyFont="1" applyBorder="1"/>
    <xf numFmtId="0" fontId="2" fillId="0" borderId="6" xfId="0" applyFont="1" applyBorder="1"/>
    <xf numFmtId="0" fontId="2" fillId="0" borderId="7" xfId="0" applyFont="1" applyBorder="1"/>
    <xf numFmtId="0" fontId="0" fillId="0" borderId="8" xfId="0" applyFont="1" applyBorder="1"/>
    <xf numFmtId="164" fontId="0" fillId="0" borderId="1" xfId="1" applyNumberFormat="1" applyFont="1" applyBorder="1"/>
    <xf numFmtId="164" fontId="0" fillId="0" borderId="4" xfId="1" applyNumberFormat="1" applyFont="1" applyBorder="1"/>
    <xf numFmtId="164" fontId="0" fillId="0" borderId="9" xfId="1" applyNumberFormat="1" applyFont="1" applyBorder="1"/>
    <xf numFmtId="164" fontId="0" fillId="0" borderId="10" xfId="1" applyNumberFormat="1" applyFont="1" applyBorder="1"/>
    <xf numFmtId="164" fontId="4" fillId="0" borderId="4" xfId="1" applyNumberFormat="1" applyFont="1" applyBorder="1"/>
    <xf numFmtId="0" fontId="5" fillId="0" borderId="6" xfId="0" applyFont="1" applyBorder="1"/>
    <xf numFmtId="0" fontId="4" fillId="0" borderId="3" xfId="0" applyFont="1" applyBorder="1"/>
    <xf numFmtId="164" fontId="4" fillId="0" borderId="1" xfId="1" applyNumberFormat="1" applyFont="1" applyBorder="1"/>
    <xf numFmtId="164" fontId="0" fillId="0" borderId="0" xfId="0" applyNumberFormat="1"/>
    <xf numFmtId="0" fontId="0" fillId="3" borderId="0" xfId="0" applyFill="1" applyAlignment="1">
      <alignment horizontal="right"/>
    </xf>
    <xf numFmtId="165" fontId="0" fillId="0" borderId="0" xfId="0" applyNumberFormat="1"/>
    <xf numFmtId="0" fontId="0" fillId="0" borderId="1" xfId="0" applyFont="1" applyBorder="1"/>
    <xf numFmtId="14" fontId="0" fillId="0" borderId="0" xfId="0" applyNumberFormat="1"/>
    <xf numFmtId="0" fontId="2" fillId="5" borderId="11" xfId="0" applyFont="1" applyFill="1" applyBorder="1"/>
    <xf numFmtId="0" fontId="0" fillId="6" borderId="0" xfId="0" applyFill="1"/>
    <xf numFmtId="0" fontId="0" fillId="7" borderId="0" xfId="0" applyFill="1"/>
    <xf numFmtId="165" fontId="0" fillId="7" borderId="0" xfId="0" applyNumberFormat="1" applyFill="1"/>
    <xf numFmtId="0" fontId="2" fillId="5" borderId="0" xfId="0" applyFont="1" applyFill="1" applyBorder="1"/>
    <xf numFmtId="0" fontId="0" fillId="0" borderId="0" xfId="0" applyFont="1" applyBorder="1"/>
    <xf numFmtId="0" fontId="0" fillId="6" borderId="2" xfId="0" applyFill="1" applyBorder="1"/>
    <xf numFmtId="0" fontId="0" fillId="0" borderId="0" xfId="0" applyFill="1" applyAlignment="1">
      <alignment horizontal="center"/>
    </xf>
    <xf numFmtId="0" fontId="0" fillId="4" borderId="0" xfId="0" applyFill="1" applyAlignment="1">
      <alignment horizontal="center"/>
    </xf>
  </cellXfs>
  <cellStyles count="2">
    <cellStyle name="Currency" xfId="1" builtinId="4"/>
    <cellStyle name="Normal" xfId="0" builtinId="0"/>
  </cellStyles>
  <dxfs count="17">
    <dxf>
      <alignment horizontal="center" vertical="bottom" textRotation="0" wrapText="0" indent="0" justifyLastLine="0" shrinkToFit="0" readingOrder="0"/>
    </dxf>
    <dxf>
      <numFmt numFmtId="165" formatCode="&quot;$&quot;#,##0.00"/>
    </dxf>
    <dxf>
      <numFmt numFmtId="19" formatCode="m/d/yyyy"/>
    </dxf>
    <dxf>
      <fill>
        <patternFill patternType="solid">
          <fgColor indexed="64"/>
          <bgColor theme="9" tint="0.59999389629810485"/>
        </patternFill>
      </fill>
    </dxf>
    <dxf>
      <font>
        <b val="0"/>
        <i val="0"/>
        <strike val="0"/>
        <condense val="0"/>
        <extend val="0"/>
        <outline val="0"/>
        <shadow val="0"/>
        <u val="none"/>
        <vertAlign val="baseline"/>
        <sz val="11"/>
        <color theme="1"/>
        <name val="Calibri"/>
        <scheme val="minor"/>
      </font>
      <numFmt numFmtId="164" formatCode="_-* #,##0.00\ [$€-816]_-;\-* #,##0.00\ [$€-816]_-;_-* &quot;-&quot;??\ [$€-816]_-;_-@_-"/>
      <border diagonalUp="0" diagonalDown="0">
        <left style="thin">
          <color theme="6"/>
        </left>
        <right/>
        <top style="thin">
          <color theme="6"/>
        </top>
        <bottom style="thin">
          <color theme="6"/>
        </bottom>
        <vertical/>
        <horizontal/>
      </border>
    </dxf>
    <dxf>
      <font>
        <b val="0"/>
        <i val="0"/>
        <strike val="0"/>
        <condense val="0"/>
        <extend val="0"/>
        <outline val="0"/>
        <shadow val="0"/>
        <u val="none"/>
        <vertAlign val="baseline"/>
        <sz val="11"/>
        <color theme="1"/>
        <name val="Calibri"/>
        <scheme val="minor"/>
      </font>
      <numFmt numFmtId="164" formatCode="_-* #,##0.00\ [$€-816]_-;\-* #,##0.00\ [$€-816]_-;_-* &quot;-&quot;??\ [$€-816]_-;_-@_-"/>
      <border diagonalUp="0" diagonalDown="0" outline="0">
        <left style="thin">
          <color theme="6"/>
        </left>
        <right/>
        <top style="thin">
          <color theme="6"/>
        </top>
        <bottom style="thin">
          <color theme="6"/>
        </bottom>
      </border>
    </dxf>
    <dxf>
      <font>
        <b val="0"/>
        <i val="0"/>
        <strike val="0"/>
        <condense val="0"/>
        <extend val="0"/>
        <outline val="0"/>
        <shadow val="0"/>
        <u val="none"/>
        <vertAlign val="baseline"/>
        <sz val="11"/>
        <color theme="1"/>
        <name val="Calibri"/>
        <scheme val="minor"/>
      </font>
      <numFmt numFmtId="164" formatCode="_-* #,##0.00\ [$€-816]_-;\-* #,##0.00\ [$€-816]_-;_-* &quot;-&quot;??\ [$€-816]_-;_-@_-"/>
      <border diagonalUp="0" diagonalDown="0" outline="0">
        <left style="thin">
          <color theme="6"/>
        </left>
        <right style="thin">
          <color theme="6"/>
        </right>
        <top style="thin">
          <color theme="6"/>
        </top>
        <bottom style="thin">
          <color theme="6"/>
        </bottom>
      </border>
    </dxf>
    <dxf>
      <font>
        <b val="0"/>
        <i val="0"/>
        <strike val="0"/>
        <condense val="0"/>
        <extend val="0"/>
        <outline val="0"/>
        <shadow val="0"/>
        <u val="none"/>
        <vertAlign val="baseline"/>
        <sz val="11"/>
        <color theme="1"/>
        <name val="Calibri"/>
        <scheme val="minor"/>
      </font>
      <border diagonalUp="0" diagonalDown="0" outline="0">
        <left/>
        <right style="thin">
          <color theme="6"/>
        </right>
        <top style="thin">
          <color theme="6"/>
        </top>
        <bottom style="thin">
          <color theme="6"/>
        </bottom>
      </border>
    </dxf>
    <dxf>
      <border outline="0">
        <top style="thin">
          <color theme="6"/>
        </top>
      </border>
    </dxf>
    <dxf>
      <border outline="0">
        <left style="thin">
          <color theme="6"/>
        </left>
        <right style="thin">
          <color theme="6"/>
        </right>
        <top style="thin">
          <color theme="6"/>
        </top>
        <bottom style="thin">
          <color theme="6"/>
        </bottom>
      </border>
    </dxf>
    <dxf>
      <border outline="0">
        <bottom style="medium">
          <color theme="6"/>
        </bottom>
      </border>
    </dxf>
    <dxf>
      <font>
        <b/>
        <i val="0"/>
        <strike val="0"/>
        <condense val="0"/>
        <extend val="0"/>
        <outline val="0"/>
        <shadow val="0"/>
        <u val="none"/>
        <vertAlign val="baseline"/>
        <sz val="11"/>
        <color theme="1"/>
        <name val="Calibri"/>
        <scheme val="minor"/>
      </font>
      <border diagonalUp="0" diagonalDown="0" outline="0">
        <left style="thin">
          <color theme="6"/>
        </left>
        <right style="thin">
          <color theme="6"/>
        </right>
        <top/>
        <bottom/>
      </border>
    </dxf>
    <dxf>
      <numFmt numFmtId="0" formatCode="General"/>
    </dxf>
    <dxf>
      <numFmt numFmtId="0" formatCode="General"/>
    </dxf>
    <dxf>
      <font>
        <strike val="0"/>
      </font>
      <fill>
        <patternFill patternType="none">
          <bgColor auto="1"/>
        </patternFill>
      </fill>
      <border>
        <left style="thin">
          <color rgb="FFFF0000"/>
        </left>
        <right style="thin">
          <color rgb="FFFF0000"/>
        </right>
        <top style="thin">
          <color rgb="FFFF0000"/>
        </top>
        <bottom style="thin">
          <color rgb="FFFF0000"/>
        </bottom>
      </border>
    </dxf>
    <dxf>
      <font>
        <strike val="0"/>
      </font>
      <fill>
        <patternFill patternType="none">
          <bgColor auto="1"/>
        </patternFill>
      </fill>
      <border>
        <left style="thin">
          <color rgb="FFFF0000"/>
        </left>
        <right style="thin">
          <color rgb="FFFF0000"/>
        </right>
        <top style="thin">
          <color rgb="FFFF0000"/>
        </top>
        <bottom style="thin">
          <color rgb="FFFF0000"/>
        </bottom>
      </border>
    </dxf>
    <dxf>
      <font>
        <strike val="0"/>
      </font>
      <fill>
        <patternFill patternType="none">
          <bgColor auto="1"/>
        </patternFill>
      </fill>
      <border>
        <left style="thin">
          <color rgb="FFFF0000"/>
        </left>
        <right style="thin">
          <color rgb="FFFF0000"/>
        </right>
        <top style="thin">
          <color rgb="FFFF0000"/>
        </top>
        <bottom style="thin">
          <color rgb="FFFF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2:E7" totalsRowShown="0">
  <autoFilter ref="A2:E7"/>
  <tableColumns count="5">
    <tableColumn id="1" name="Item"/>
    <tableColumn id="6" name="Planned"/>
    <tableColumn id="2" name="Cost"/>
    <tableColumn id="7" name="Difference" dataDxfId="13">
      <calculatedColumnFormula>Table1[[#This Row],[Cost]]-Table1[[#This Row],[Planned]]</calculatedColumnFormula>
    </tableColumn>
    <tableColumn id="3" name="With tax" dataDxfId="12">
      <calculatedColumnFormula>Table1[[#This Row],[Cost]]*$G$3</calculatedColumnFormula>
    </tableColumn>
  </tableColumns>
  <tableStyleInfo name="TableStyleLight18" showFirstColumn="0" showLastColumn="0" showRowStripes="0" showColumnStripes="0"/>
</table>
</file>

<file path=xl/tables/table2.xml><?xml version="1.0" encoding="utf-8"?>
<table xmlns="http://schemas.openxmlformats.org/spreadsheetml/2006/main" id="6" name="Table6" displayName="Table6" ref="L2:O9" totalsRowShown="0" headerRowDxfId="11" headerRowBorderDxfId="10" tableBorderDxfId="9" totalsRowBorderDxfId="8">
  <autoFilter ref="L2:O9"/>
  <tableColumns count="4">
    <tableColumn id="1" name="Item" dataDxfId="7"/>
    <tableColumn id="2" name="Planned" dataDxfId="6" dataCellStyle="Currency"/>
    <tableColumn id="3" name="Cost" dataDxfId="5" dataCellStyle="Currency"/>
    <tableColumn id="5" name="If column" dataDxfId="4" dataCellStyle="Currency">
      <calculatedColumnFormula>IF(Table6[[#This Row],[Cost]]&gt;Table6[[#This Row],[Planned]], "Overspent", "Ok")</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X9:Z18" totalsRowShown="0" headerRowDxfId="3">
  <autoFilter ref="X9:Z18">
    <filterColumn colId="0" hiddenButton="1"/>
    <filterColumn colId="1" hiddenButton="1"/>
    <filterColumn colId="2" hiddenButton="1"/>
  </autoFilter>
  <tableColumns count="3">
    <tableColumn id="1" name="Date" dataDxfId="2"/>
    <tableColumn id="2" name="Category"/>
    <tableColumn id="3" name="Spending" dataDxfId="1"/>
  </tableColumns>
  <tableStyleInfo name="TableStyleLight18" showFirstColumn="0" showLastColumn="0" showRowStripes="0" showColumnStripes="0"/>
</table>
</file>

<file path=xl/tables/table4.xml><?xml version="1.0" encoding="utf-8"?>
<table xmlns="http://schemas.openxmlformats.org/spreadsheetml/2006/main" id="2" name="Table2" displayName="Table2" ref="A1:B3" totalsRowShown="0" headerRowDxfId="0">
  <autoFilter ref="A1:B3"/>
  <tableColumns count="2">
    <tableColumn id="1" name="Shortcut"/>
    <tableColumn id="2" name="Job"/>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9:B14" totalsRowShown="0">
  <autoFilter ref="A9:B14"/>
  <tableColumns count="2">
    <tableColumn id="1" name="Description"/>
    <tableColumn id="2" name="Syntax"/>
  </tableColumns>
  <tableStyleInfo name="TableStyleMedium10" showFirstColumn="0" showLastColumn="0" showRowStripes="0" showColumnStripes="0"/>
</table>
</file>

<file path=xl/tables/table6.xml><?xml version="1.0" encoding="utf-8"?>
<table xmlns="http://schemas.openxmlformats.org/spreadsheetml/2006/main" id="3" name="Table3" displayName="Table3" ref="A1:A6" totalsRowShown="0">
  <autoFilter ref="A1:A6"/>
  <tableColumns count="1">
    <tableColumn id="1" name="NOTES"/>
  </tableColumns>
  <tableStyleInfo name="TableStyleMedium12" showFirstColumn="0" showLastColumn="0" showRowStripes="0" showColumnStripes="0"/>
</table>
</file>

<file path=xl/tables/table7.xml><?xml version="1.0" encoding="utf-8"?>
<table xmlns="http://schemas.openxmlformats.org/spreadsheetml/2006/main" id="4" name="Table4" displayName="Table4" ref="A11:A18" totalsRowShown="0">
  <autoFilter ref="A11:A18"/>
  <tableColumns count="1">
    <tableColumn id="1" name="TOPICS COVERED"/>
  </tableColumns>
  <tableStyleInfo name="TableStyleMedium1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tabSelected="1" workbookViewId="0">
      <selection activeCell="D2" sqref="D2"/>
    </sheetView>
  </sheetViews>
  <sheetFormatPr defaultRowHeight="14.5"/>
  <cols>
    <col min="1" max="1" width="14.453125" bestFit="1" customWidth="1"/>
    <col min="2" max="2" width="13.36328125" customWidth="1"/>
    <col min="3" max="3" width="13.81640625" bestFit="1" customWidth="1"/>
    <col min="4" max="4" width="13.81640625" customWidth="1"/>
    <col min="5" max="5" width="17.453125" customWidth="1"/>
    <col min="9" max="9" width="10.7265625" customWidth="1"/>
    <col min="12" max="12" width="11.90625" bestFit="1" customWidth="1"/>
    <col min="13" max="14" width="9.6328125" customWidth="1"/>
    <col min="15" max="15" width="10.90625" bestFit="1" customWidth="1"/>
    <col min="22" max="22" width="4.7265625" customWidth="1"/>
    <col min="23" max="23" width="10.1796875" customWidth="1"/>
    <col min="24" max="24" width="11.81640625" customWidth="1"/>
    <col min="25" max="25" width="11.90625" bestFit="1" customWidth="1"/>
    <col min="26" max="26" width="13.1796875" bestFit="1" customWidth="1"/>
    <col min="27" max="27" width="16.08984375" bestFit="1" customWidth="1"/>
    <col min="28" max="28" width="22.90625" bestFit="1" customWidth="1"/>
  </cols>
  <sheetData>
    <row r="1" spans="1:31">
      <c r="A1" s="34" t="s">
        <v>35</v>
      </c>
      <c r="B1" s="34"/>
      <c r="C1" s="34"/>
      <c r="D1" s="34"/>
      <c r="E1" s="34"/>
      <c r="F1" s="34"/>
      <c r="G1" s="34"/>
      <c r="H1" s="34"/>
      <c r="I1" s="34"/>
      <c r="J1" s="34"/>
      <c r="L1" s="34" t="s">
        <v>36</v>
      </c>
      <c r="M1" s="34"/>
      <c r="N1" s="34"/>
      <c r="O1" s="34"/>
      <c r="P1" s="34"/>
      <c r="Q1" s="34"/>
      <c r="R1" s="34"/>
      <c r="S1" s="34"/>
      <c r="T1" s="34"/>
      <c r="U1" s="33"/>
      <c r="V1" s="33"/>
      <c r="X1" s="34" t="s">
        <v>50</v>
      </c>
      <c r="Y1" s="34"/>
      <c r="Z1" s="34"/>
      <c r="AA1" s="34"/>
      <c r="AB1" s="34"/>
      <c r="AC1" s="34"/>
      <c r="AD1" s="34"/>
      <c r="AE1" s="34"/>
    </row>
    <row r="2" spans="1:31" ht="15" thickBot="1">
      <c r="A2" t="s">
        <v>0</v>
      </c>
      <c r="B2" t="s">
        <v>17</v>
      </c>
      <c r="C2" t="s">
        <v>1</v>
      </c>
      <c r="D2" t="s">
        <v>20</v>
      </c>
      <c r="E2" s="27" t="s">
        <v>14</v>
      </c>
      <c r="G2" s="5" t="s">
        <v>15</v>
      </c>
      <c r="I2" s="32" t="s">
        <v>65</v>
      </c>
      <c r="J2" s="6" t="s">
        <v>21</v>
      </c>
      <c r="L2" s="9" t="s">
        <v>0</v>
      </c>
      <c r="M2" s="10" t="s">
        <v>17</v>
      </c>
      <c r="N2" s="11" t="s">
        <v>1</v>
      </c>
      <c r="O2" s="18" t="s">
        <v>37</v>
      </c>
      <c r="X2" s="26" t="s">
        <v>0</v>
      </c>
      <c r="Y2" s="26" t="s">
        <v>17</v>
      </c>
      <c r="Z2" s="26" t="s">
        <v>54</v>
      </c>
      <c r="AA2" s="30" t="s">
        <v>58</v>
      </c>
    </row>
    <row r="3" spans="1:31">
      <c r="A3" t="s">
        <v>2</v>
      </c>
      <c r="B3">
        <v>800</v>
      </c>
      <c r="C3">
        <v>800</v>
      </c>
      <c r="D3">
        <f>Table1[[#This Row],[Cost]]-Table1[[#This Row],[Planned]]</f>
        <v>0</v>
      </c>
      <c r="E3">
        <f>Table1[[#This Row],[Cost]]*$G$3</f>
        <v>1600</v>
      </c>
      <c r="G3" s="6">
        <v>2</v>
      </c>
      <c r="I3" s="4" t="s">
        <v>22</v>
      </c>
      <c r="J3" s="6" t="s">
        <v>22</v>
      </c>
      <c r="L3" s="8" t="s">
        <v>2</v>
      </c>
      <c r="M3" s="13">
        <v>800</v>
      </c>
      <c r="N3" s="14">
        <v>800</v>
      </c>
      <c r="O3" s="14" t="str">
        <f>IF(Table6[[#This Row],[Cost]]&gt;Table6[[#This Row],[Planned]], "Overspent", "Ok")</f>
        <v>Ok</v>
      </c>
      <c r="W3" s="27" t="s">
        <v>55</v>
      </c>
      <c r="X3" s="24" t="s">
        <v>2</v>
      </c>
      <c r="Y3" s="24">
        <v>800</v>
      </c>
      <c r="Z3" s="24">
        <f>SUMIFS(Table7[Spending],Table7[Category],X3)</f>
        <v>800</v>
      </c>
      <c r="AA3" s="31">
        <f>COUNTIFS(Table7[Category],X3)</f>
        <v>1</v>
      </c>
      <c r="AB3" s="27" t="s">
        <v>66</v>
      </c>
    </row>
    <row r="4" spans="1:31">
      <c r="A4" t="s">
        <v>3</v>
      </c>
      <c r="B4">
        <v>200</v>
      </c>
      <c r="C4">
        <v>250</v>
      </c>
      <c r="D4">
        <f>Table1[[#This Row],[Cost]]-Table1[[#This Row],[Planned]]</f>
        <v>50</v>
      </c>
      <c r="E4">
        <f>Table1[[#This Row],[Cost]]*$G$3</f>
        <v>500</v>
      </c>
      <c r="I4" s="4" t="s">
        <v>23</v>
      </c>
      <c r="J4" s="6" t="s">
        <v>23</v>
      </c>
      <c r="L4" s="8" t="s">
        <v>3</v>
      </c>
      <c r="M4" s="13">
        <v>200</v>
      </c>
      <c r="N4" s="14">
        <v>250</v>
      </c>
      <c r="O4" s="14" t="str">
        <f>IF(Table6[[#This Row],[Cost]]&gt;Table6[[#This Row],[Planned]], "Overspent", "Ok")</f>
        <v>Overspent</v>
      </c>
      <c r="W4" s="27" t="s">
        <v>59</v>
      </c>
      <c r="X4" s="24" t="s">
        <v>3</v>
      </c>
      <c r="Y4" s="24">
        <v>200</v>
      </c>
      <c r="Z4" s="24">
        <f>SUMIFS(Table7[Spending],Table7[Category],X4)</f>
        <v>101.5</v>
      </c>
      <c r="AA4" s="31">
        <f>COUNTIFS(Table7[Category],X4)</f>
        <v>4</v>
      </c>
      <c r="AB4">
        <f>COUNTIFS(Table7[Category],X4,Table7[Date], "&gt;=5/1/2024",Table7[Date],"&lt;=5/31/2024")</f>
        <v>1</v>
      </c>
    </row>
    <row r="5" spans="1:31">
      <c r="A5" t="s">
        <v>4</v>
      </c>
      <c r="B5">
        <v>90</v>
      </c>
      <c r="C5">
        <v>100</v>
      </c>
      <c r="D5">
        <f>Table1[[#This Row],[Cost]]-Table1[[#This Row],[Planned]]</f>
        <v>10</v>
      </c>
      <c r="E5">
        <f>Table1[[#This Row],[Cost]]*$G$3</f>
        <v>200</v>
      </c>
      <c r="I5" s="4" t="s">
        <v>23</v>
      </c>
      <c r="J5" s="6" t="s">
        <v>24</v>
      </c>
      <c r="L5" s="8" t="s">
        <v>4</v>
      </c>
      <c r="M5" s="13">
        <v>90</v>
      </c>
      <c r="N5" s="14">
        <v>100</v>
      </c>
      <c r="O5" s="14" t="str">
        <f>IF(Table6[[#This Row],[Cost]]&gt;Table6[[#This Row],[Planned]], "Overspent", "Ok")</f>
        <v>Overspent</v>
      </c>
      <c r="X5" s="24" t="s">
        <v>4</v>
      </c>
      <c r="Y5" s="24">
        <v>90</v>
      </c>
      <c r="Z5" s="24">
        <f>SUMIFS(Table7[Spending],Table7[Category],X5)</f>
        <v>30</v>
      </c>
      <c r="AA5" s="31">
        <f>COUNTIFS(Table7[Category],X5)</f>
        <v>2</v>
      </c>
    </row>
    <row r="6" spans="1:31">
      <c r="A6" t="s">
        <v>5</v>
      </c>
      <c r="B6">
        <v>100</v>
      </c>
      <c r="C6">
        <v>120</v>
      </c>
      <c r="D6">
        <f>Table1[[#This Row],[Cost]]-Table1[[#This Row],[Planned]]</f>
        <v>20</v>
      </c>
      <c r="E6">
        <f>Table1[[#This Row],[Cost]]*$G$3</f>
        <v>240</v>
      </c>
      <c r="I6" s="4" t="s">
        <v>24</v>
      </c>
      <c r="L6" s="8" t="s">
        <v>5</v>
      </c>
      <c r="M6" s="13">
        <v>100</v>
      </c>
      <c r="N6" s="14">
        <v>120</v>
      </c>
      <c r="O6" s="14" t="str">
        <f>IF(Table6[[#This Row],[Cost]]&gt;Table6[[#This Row],[Planned]], "Overspent", "Ok")</f>
        <v>Overspent</v>
      </c>
      <c r="Q6" s="22" t="s">
        <v>40</v>
      </c>
      <c r="R6" s="22" t="s">
        <v>41</v>
      </c>
      <c r="S6" s="22" t="s">
        <v>43</v>
      </c>
      <c r="X6" s="24" t="s">
        <v>5</v>
      </c>
      <c r="Y6" s="24">
        <v>100</v>
      </c>
      <c r="Z6" s="24">
        <f>SUMIFS(Table7[Spending],Table7[Category],X6)</f>
        <v>16</v>
      </c>
      <c r="AA6" s="31">
        <f>COUNTIFS(Table7[Category],X6)</f>
        <v>1</v>
      </c>
    </row>
    <row r="7" spans="1:31">
      <c r="A7" t="s">
        <v>6</v>
      </c>
      <c r="B7">
        <v>50</v>
      </c>
      <c r="C7">
        <v>50</v>
      </c>
      <c r="D7">
        <f>Table1[[#This Row],[Cost]]-Table1[[#This Row],[Planned]]</f>
        <v>0</v>
      </c>
      <c r="E7">
        <f>Table1[[#This Row],[Cost]]*$G$3</f>
        <v>100</v>
      </c>
      <c r="I7" s="4" t="s">
        <v>21</v>
      </c>
      <c r="L7" s="12" t="s">
        <v>6</v>
      </c>
      <c r="M7" s="15">
        <v>50</v>
      </c>
      <c r="N7" s="16">
        <v>50</v>
      </c>
      <c r="O7" s="16" t="str">
        <f>IF(Table6[[#This Row],[Cost]]&gt;Table6[[#This Row],[Planned]], "Overspent", "Ok")</f>
        <v>Ok</v>
      </c>
      <c r="Q7" s="21">
        <f>ROUNDUP(N8,1)</f>
        <v>19.600000000000001</v>
      </c>
      <c r="R7">
        <f>ABS(N8)</f>
        <v>19.52</v>
      </c>
      <c r="S7">
        <f>SIGN(Table6[[#This Row],[Planned]])</f>
        <v>1</v>
      </c>
      <c r="X7" s="24" t="s">
        <v>6</v>
      </c>
      <c r="Y7" s="24">
        <v>50</v>
      </c>
      <c r="Z7" s="24">
        <f>SUMIFS(Table7[Spending],Table7[Category],X7)</f>
        <v>50</v>
      </c>
      <c r="AA7" s="31">
        <f>COUNTIFS(Table7[Category],X7)</f>
        <v>1</v>
      </c>
    </row>
    <row r="8" spans="1:31">
      <c r="L8" s="19" t="s">
        <v>38</v>
      </c>
      <c r="M8" s="20">
        <v>20.399999999999999</v>
      </c>
      <c r="N8" s="17">
        <v>19.52</v>
      </c>
      <c r="O8" s="17" t="str">
        <f>IF(Table6[[#This Row],[Cost]]&gt;Table6[[#This Row],[Planned]], "Overspent", "Ok")</f>
        <v>Ok</v>
      </c>
      <c r="Q8" s="23">
        <f>ROUND(Table6[[#This Row],[Cost]],1)</f>
        <v>19.5</v>
      </c>
      <c r="R8" s="22" t="s">
        <v>42</v>
      </c>
    </row>
    <row r="9" spans="1:31">
      <c r="A9" s="27" t="s">
        <v>64</v>
      </c>
      <c r="L9" s="19" t="s">
        <v>39</v>
      </c>
      <c r="M9" s="20">
        <v>18.670000000000002</v>
      </c>
      <c r="N9" s="17">
        <v>21.12</v>
      </c>
      <c r="O9" s="17" t="str">
        <f>IF(Table6[[#This Row],[Cost]]&gt;Table6[[#This Row],[Planned]], "Overspent", "Ok")</f>
        <v>Overspent</v>
      </c>
      <c r="Q9" s="21">
        <f>ROUNDDOWN(N8,1)</f>
        <v>19.5</v>
      </c>
      <c r="R9" s="21">
        <f>MOD(M7,2)</f>
        <v>0</v>
      </c>
      <c r="X9" s="28" t="s">
        <v>51</v>
      </c>
      <c r="Y9" s="28" t="s">
        <v>52</v>
      </c>
      <c r="Z9" s="29" t="s">
        <v>53</v>
      </c>
    </row>
    <row r="10" spans="1:31">
      <c r="A10" s="4" t="s">
        <v>30</v>
      </c>
      <c r="B10" s="4">
        <f>MAX(Table1[Cost])</f>
        <v>800</v>
      </c>
      <c r="Q10">
        <f>ROUND(19.5, 1)</f>
        <v>19.5</v>
      </c>
      <c r="X10" s="25">
        <v>45400</v>
      </c>
      <c r="Y10" t="s">
        <v>3</v>
      </c>
      <c r="Z10" s="23">
        <v>15</v>
      </c>
      <c r="AA10" s="23"/>
    </row>
    <row r="11" spans="1:31">
      <c r="A11" s="4" t="s">
        <v>31</v>
      </c>
      <c r="B11" s="4">
        <f>MIN(Table1[Cost])</f>
        <v>50</v>
      </c>
      <c r="Q11">
        <f>ROUNDUP(19.5, 1)</f>
        <v>19.5</v>
      </c>
      <c r="X11" s="25">
        <v>45401</v>
      </c>
      <c r="Y11" t="s">
        <v>4</v>
      </c>
      <c r="Z11" s="23">
        <v>10</v>
      </c>
      <c r="AA11" s="23"/>
    </row>
    <row r="12" spans="1:31">
      <c r="A12" s="4" t="s">
        <v>32</v>
      </c>
      <c r="B12" s="4">
        <f>COUNT(C3:C7)</f>
        <v>5</v>
      </c>
      <c r="Q12">
        <f>ROUNDDOWN(19.5, 1)</f>
        <v>19.5</v>
      </c>
      <c r="X12" s="25">
        <v>45402</v>
      </c>
      <c r="Y12" t="s">
        <v>3</v>
      </c>
      <c r="Z12" s="23">
        <v>12</v>
      </c>
      <c r="AA12" s="23"/>
    </row>
    <row r="13" spans="1:31" ht="17" customHeight="1">
      <c r="A13" s="7" t="s">
        <v>33</v>
      </c>
      <c r="B13" s="4">
        <f>COUNTA(Table1[Cost])</f>
        <v>5</v>
      </c>
      <c r="X13" s="25">
        <v>45403</v>
      </c>
      <c r="Y13" t="s">
        <v>5</v>
      </c>
      <c r="Z13" s="23">
        <v>16</v>
      </c>
      <c r="AA13" s="23"/>
    </row>
    <row r="14" spans="1:31">
      <c r="X14" s="25">
        <v>45404</v>
      </c>
      <c r="Y14" t="s">
        <v>3</v>
      </c>
      <c r="Z14" s="23">
        <v>4.5</v>
      </c>
      <c r="AA14" s="23"/>
    </row>
    <row r="15" spans="1:31">
      <c r="X15" s="25">
        <v>45435</v>
      </c>
      <c r="Y15" t="s">
        <v>3</v>
      </c>
      <c r="Z15" s="23">
        <v>70</v>
      </c>
      <c r="AA15" s="23"/>
    </row>
    <row r="16" spans="1:31">
      <c r="X16" s="25">
        <v>45406</v>
      </c>
      <c r="Y16" t="s">
        <v>4</v>
      </c>
      <c r="Z16" s="23">
        <v>20</v>
      </c>
      <c r="AA16" s="23"/>
    </row>
    <row r="17" spans="24:27">
      <c r="X17" s="25">
        <v>45407</v>
      </c>
      <c r="Y17" t="s">
        <v>6</v>
      </c>
      <c r="Z17" s="23">
        <v>50</v>
      </c>
      <c r="AA17" s="23"/>
    </row>
    <row r="18" spans="24:27">
      <c r="X18" s="25">
        <v>45408</v>
      </c>
      <c r="Y18" t="s">
        <v>2</v>
      </c>
      <c r="Z18" s="23">
        <v>800</v>
      </c>
      <c r="AA18" s="23"/>
    </row>
  </sheetData>
  <mergeCells count="3">
    <mergeCell ref="A1:J1"/>
    <mergeCell ref="L1:T1"/>
    <mergeCell ref="X1:AE1"/>
  </mergeCells>
  <conditionalFormatting sqref="C3:D7 N8:N9">
    <cfRule type="expression" dxfId="16" priority="7">
      <formula>C3&gt;B3</formula>
    </cfRule>
  </conditionalFormatting>
  <conditionalFormatting sqref="D3:D7">
    <cfRule type="iconSet" priority="3">
      <iconSet reverse="1">
        <cfvo type="percent" val="0"/>
        <cfvo type="num" val="0" gte="0"/>
        <cfvo type="num" val="30"/>
      </iconSet>
    </cfRule>
  </conditionalFormatting>
  <conditionalFormatting sqref="N3:N9">
    <cfRule type="expression" dxfId="15" priority="2">
      <formula>N3&gt;M3</formula>
    </cfRule>
  </conditionalFormatting>
  <conditionalFormatting sqref="Z3:AA7">
    <cfRule type="expression" dxfId="14" priority="1">
      <formula>Z3&gt;Y3</formula>
    </cfRule>
  </conditionalFormatting>
  <dataValidations count="1">
    <dataValidation type="list" allowBlank="1" showInputMessage="1" showErrorMessage="1" errorTitle="Choose a valid letter" error="Choose between A, B, C and D" promptTitle="Choose a letter" prompt="Choose between A, B, C and D" sqref="I3:I7">
      <formula1>$J$2:$J$5</formula1>
    </dataValidation>
  </dataValidations>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16" sqref="A16"/>
    </sheetView>
  </sheetViews>
  <sheetFormatPr defaultRowHeight="14.5"/>
  <cols>
    <col min="1" max="1" width="21.453125" bestFit="1" customWidth="1"/>
    <col min="2" max="2" width="94.08984375" bestFit="1" customWidth="1"/>
  </cols>
  <sheetData>
    <row r="1" spans="1:2">
      <c r="A1" s="1" t="s">
        <v>7</v>
      </c>
      <c r="B1" s="1" t="s">
        <v>10</v>
      </c>
    </row>
    <row r="2" spans="1:2">
      <c r="A2" t="s">
        <v>9</v>
      </c>
      <c r="B2" t="s">
        <v>8</v>
      </c>
    </row>
    <row r="3" spans="1:2" ht="29">
      <c r="A3" s="3" t="s">
        <v>18</v>
      </c>
      <c r="B3" t="s">
        <v>19</v>
      </c>
    </row>
    <row r="9" spans="1:2">
      <c r="A9" t="s">
        <v>47</v>
      </c>
      <c r="B9" t="s">
        <v>46</v>
      </c>
    </row>
    <row r="10" spans="1:2">
      <c r="A10" t="s">
        <v>48</v>
      </c>
      <c r="B10" t="s">
        <v>57</v>
      </c>
    </row>
    <row r="11" spans="1:2">
      <c r="A11" t="s">
        <v>55</v>
      </c>
      <c r="B11" t="s">
        <v>56</v>
      </c>
    </row>
    <row r="12" spans="1:2">
      <c r="A12" t="s">
        <v>59</v>
      </c>
      <c r="B12" t="s">
        <v>60</v>
      </c>
    </row>
    <row r="13" spans="1:2" ht="29">
      <c r="A13" s="3" t="s">
        <v>61</v>
      </c>
      <c r="B13" t="s">
        <v>62</v>
      </c>
    </row>
    <row r="14" spans="1:2" ht="43.5">
      <c r="A14" s="3" t="s">
        <v>63</v>
      </c>
      <c r="B14" s="3" t="s">
        <v>68</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activeCell="A18" sqref="A18"/>
    </sheetView>
  </sheetViews>
  <sheetFormatPr defaultRowHeight="14.5"/>
  <cols>
    <col min="1" max="1" width="69.81640625" bestFit="1" customWidth="1"/>
    <col min="5" max="5" width="29.90625" customWidth="1"/>
  </cols>
  <sheetData>
    <row r="1" spans="1:1">
      <c r="A1" t="s">
        <v>28</v>
      </c>
    </row>
    <row r="2" spans="1:1">
      <c r="A2" s="2" t="s">
        <v>11</v>
      </c>
    </row>
    <row r="3" spans="1:1">
      <c r="A3" s="2" t="s">
        <v>12</v>
      </c>
    </row>
    <row r="4" spans="1:1">
      <c r="A4" t="s">
        <v>16</v>
      </c>
    </row>
    <row r="5" spans="1:1" ht="29">
      <c r="A5" s="3" t="s">
        <v>34</v>
      </c>
    </row>
    <row r="6" spans="1:1">
      <c r="A6" s="3" t="s">
        <v>45</v>
      </c>
    </row>
    <row r="11" spans="1:1">
      <c r="A11" t="s">
        <v>29</v>
      </c>
    </row>
    <row r="12" spans="1:1">
      <c r="A12" t="s">
        <v>13</v>
      </c>
    </row>
    <row r="13" spans="1:1">
      <c r="A13" t="s">
        <v>25</v>
      </c>
    </row>
    <row r="14" spans="1:1">
      <c r="A14" t="s">
        <v>26</v>
      </c>
    </row>
    <row r="15" spans="1:1">
      <c r="A15" t="s">
        <v>27</v>
      </c>
    </row>
    <row r="16" spans="1:1">
      <c r="A16" t="s">
        <v>49</v>
      </c>
    </row>
    <row r="17" spans="1:1">
      <c r="A17" t="s">
        <v>44</v>
      </c>
    </row>
    <row r="18" spans="1:1">
      <c r="A18" t="s">
        <v>67</v>
      </c>
    </row>
  </sheetData>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Practice v1</vt:lpstr>
      <vt:lpstr>Shortcuts</vt:lpstr>
      <vt:lpstr>Notes</vt:lpstr>
      <vt:lpstr>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Cleyde Varela</dc:creator>
  <cp:lastModifiedBy>Cleyde Varela</cp:lastModifiedBy>
  <dcterms:created xsi:type="dcterms:W3CDTF">2025-05-05T13:16:55Z</dcterms:created>
  <dcterms:modified xsi:type="dcterms:W3CDTF">2025-05-12T16:21:14Z</dcterms:modified>
</cp:coreProperties>
</file>