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Energy_13\"/>
    </mc:Choice>
  </mc:AlternateContent>
  <xr:revisionPtr revIDLastSave="0" documentId="13_ncr:1_{10ED51A7-D55C-40B6-9034-4825AC8E1511}" xr6:coauthVersionLast="47" xr6:coauthVersionMax="47" xr10:uidLastSave="{00000000-0000-0000-0000-000000000000}"/>
  <bookViews>
    <workbookView xWindow="-28920" yWindow="-120" windowWidth="29040" windowHeight="15720" tabRatio="705" firstSheet="2" activeTab="5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_Elasticity" sheetId="15" r:id="rId7"/>
    <sheet name="SmartGrid" sheetId="14" r:id="rId8"/>
    <sheet name="Efficiency" sheetId="9" r:id="rId9"/>
    <sheet name="Tech_Adoption" sheetId="2" r:id="rId10"/>
    <sheet name="IPPU" sheetId="16" r:id="rId11"/>
  </sheets>
  <definedNames>
    <definedName name="_xlnm._FilterDatabase" localSheetId="8" hidden="1">Efficiency!$A$1:$AL$44</definedName>
    <definedName name="_xlnm._FilterDatabase" localSheetId="5" hidden="1">Electrical!$A$1:$N$31</definedName>
    <definedName name="_xlnm._FilterDatabase" localSheetId="9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3" l="1"/>
  <c r="T25" i="14" l="1"/>
  <c r="U25" i="14" s="1"/>
  <c r="V25" i="14" s="1"/>
  <c r="W25" i="14" s="1"/>
  <c r="X25" i="14" s="1"/>
  <c r="Y25" i="14" s="1"/>
  <c r="Z25" i="14" s="1"/>
  <c r="AA25" i="14" s="1"/>
  <c r="AB25" i="14" s="1"/>
  <c r="AC25" i="14" s="1"/>
  <c r="AD25" i="14" s="1"/>
  <c r="AE25" i="14" s="1"/>
  <c r="AF25" i="14" s="1"/>
  <c r="AG25" i="14" s="1"/>
  <c r="AH25" i="14" s="1"/>
  <c r="AI25" i="14" s="1"/>
  <c r="AJ25" i="14" s="1"/>
  <c r="R25" i="14"/>
  <c r="L25" i="14"/>
  <c r="T24" i="14"/>
  <c r="U24" i="14" s="1"/>
  <c r="V24" i="14" s="1"/>
  <c r="W24" i="14" s="1"/>
  <c r="X24" i="14" s="1"/>
  <c r="Y24" i="14" s="1"/>
  <c r="Z24" i="14" s="1"/>
  <c r="AA24" i="14" s="1"/>
  <c r="AB24" i="14" s="1"/>
  <c r="AC24" i="14" s="1"/>
  <c r="AD24" i="14" s="1"/>
  <c r="AE24" i="14" s="1"/>
  <c r="AF24" i="14" s="1"/>
  <c r="AG24" i="14" s="1"/>
  <c r="AH24" i="14" s="1"/>
  <c r="AI24" i="14" s="1"/>
  <c r="AJ24" i="14" s="1"/>
  <c r="R24" i="14"/>
  <c r="L24" i="14"/>
  <c r="T23" i="14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AI23" i="14" s="1"/>
  <c r="AJ23" i="14" s="1"/>
  <c r="R23" i="14"/>
  <c r="L23" i="14"/>
  <c r="T22" i="14"/>
  <c r="U22" i="14" s="1"/>
  <c r="V22" i="14" s="1"/>
  <c r="W22" i="14" s="1"/>
  <c r="X22" i="14" s="1"/>
  <c r="Y22" i="14" s="1"/>
  <c r="Z22" i="14" s="1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R22" i="14"/>
  <c r="L22" i="14"/>
  <c r="U21" i="14"/>
  <c r="V21" i="14" s="1"/>
  <c r="W21" i="14" s="1"/>
  <c r="X21" i="14" s="1"/>
  <c r="Y21" i="14" s="1"/>
  <c r="Z21" i="14" s="1"/>
  <c r="AA21" i="14" s="1"/>
  <c r="AB21" i="14" s="1"/>
  <c r="AC21" i="14" s="1"/>
  <c r="AD21" i="14" s="1"/>
  <c r="AE21" i="14" s="1"/>
  <c r="AF21" i="14" s="1"/>
  <c r="AG21" i="14" s="1"/>
  <c r="AH21" i="14" s="1"/>
  <c r="AI21" i="14" s="1"/>
  <c r="AJ21" i="14" s="1"/>
  <c r="T21" i="14"/>
  <c r="R21" i="14"/>
  <c r="L21" i="14"/>
  <c r="T20" i="14"/>
  <c r="U20" i="14" s="1"/>
  <c r="V20" i="14" s="1"/>
  <c r="W20" i="14" s="1"/>
  <c r="X20" i="14" s="1"/>
  <c r="Y20" i="14" s="1"/>
  <c r="Z20" i="14" s="1"/>
  <c r="AA20" i="14" s="1"/>
  <c r="AB20" i="14" s="1"/>
  <c r="AC20" i="14" s="1"/>
  <c r="AD20" i="14" s="1"/>
  <c r="AE20" i="14" s="1"/>
  <c r="AF20" i="14" s="1"/>
  <c r="AG20" i="14" s="1"/>
  <c r="AH20" i="14" s="1"/>
  <c r="AI20" i="14" s="1"/>
  <c r="AJ20" i="14" s="1"/>
  <c r="R20" i="14"/>
  <c r="L20" i="14"/>
  <c r="U19" i="14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AH19" i="14" s="1"/>
  <c r="AI19" i="14" s="1"/>
  <c r="AJ19" i="14" s="1"/>
  <c r="T19" i="14"/>
  <c r="R19" i="14"/>
  <c r="L19" i="14"/>
  <c r="V18" i="14"/>
  <c r="W18" i="14" s="1"/>
  <c r="X18" i="14" s="1"/>
  <c r="Y18" i="14" s="1"/>
  <c r="Z18" i="14" s="1"/>
  <c r="AA18" i="14" s="1"/>
  <c r="AB18" i="14" s="1"/>
  <c r="AC18" i="14" s="1"/>
  <c r="AD18" i="14" s="1"/>
  <c r="AE18" i="14" s="1"/>
  <c r="AF18" i="14" s="1"/>
  <c r="AG18" i="14" s="1"/>
  <c r="AH18" i="14" s="1"/>
  <c r="AI18" i="14" s="1"/>
  <c r="AJ18" i="14" s="1"/>
  <c r="U18" i="14"/>
  <c r="T18" i="14"/>
  <c r="R18" i="14"/>
  <c r="L18" i="14"/>
  <c r="V17" i="14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AI17" i="14" s="1"/>
  <c r="AJ17" i="14" s="1"/>
  <c r="U17" i="14"/>
  <c r="T17" i="14"/>
  <c r="R17" i="14"/>
  <c r="L17" i="14"/>
  <c r="T16" i="14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AI16" i="14" s="1"/>
  <c r="AJ16" i="14" s="1"/>
  <c r="R16" i="14"/>
  <c r="L16" i="14"/>
  <c r="T15" i="14"/>
  <c r="U15" i="14" s="1"/>
  <c r="V15" i="14" s="1"/>
  <c r="W15" i="14" s="1"/>
  <c r="X15" i="14" s="1"/>
  <c r="Y15" i="14" s="1"/>
  <c r="Z15" i="14" s="1"/>
  <c r="AA15" i="14" s="1"/>
  <c r="AB15" i="14" s="1"/>
  <c r="AC15" i="14" s="1"/>
  <c r="AD15" i="14" s="1"/>
  <c r="AE15" i="14" s="1"/>
  <c r="AF15" i="14" s="1"/>
  <c r="AG15" i="14" s="1"/>
  <c r="AH15" i="14" s="1"/>
  <c r="AI15" i="14" s="1"/>
  <c r="AJ15" i="14" s="1"/>
  <c r="R15" i="14"/>
  <c r="L15" i="14"/>
  <c r="T14" i="14"/>
  <c r="U14" i="14" s="1"/>
  <c r="V14" i="14" s="1"/>
  <c r="W14" i="14" s="1"/>
  <c r="X14" i="14" s="1"/>
  <c r="Y14" i="14" s="1"/>
  <c r="Z14" i="14" s="1"/>
  <c r="AA14" i="14" s="1"/>
  <c r="AB14" i="14" s="1"/>
  <c r="AC14" i="14" s="1"/>
  <c r="AD14" i="14" s="1"/>
  <c r="AE14" i="14" s="1"/>
  <c r="AF14" i="14" s="1"/>
  <c r="AG14" i="14" s="1"/>
  <c r="AH14" i="14" s="1"/>
  <c r="AI14" i="14" s="1"/>
  <c r="AJ14" i="14" s="1"/>
  <c r="R14" i="14"/>
  <c r="L14" i="14"/>
  <c r="U13" i="14"/>
  <c r="V13" i="14" s="1"/>
  <c r="W13" i="14" s="1"/>
  <c r="X13" i="14" s="1"/>
  <c r="Y13" i="14" s="1"/>
  <c r="Z13" i="14" s="1"/>
  <c r="AA13" i="14" s="1"/>
  <c r="AB13" i="14" s="1"/>
  <c r="AC13" i="14" s="1"/>
  <c r="AD13" i="14" s="1"/>
  <c r="AE13" i="14" s="1"/>
  <c r="AF13" i="14" s="1"/>
  <c r="AG13" i="14" s="1"/>
  <c r="AH13" i="14" s="1"/>
  <c r="AI13" i="14" s="1"/>
  <c r="AJ13" i="14" s="1"/>
  <c r="T13" i="14"/>
  <c r="R13" i="14"/>
  <c r="L13" i="14"/>
  <c r="T12" i="14"/>
  <c r="U12" i="14" s="1"/>
  <c r="V12" i="14" s="1"/>
  <c r="W12" i="14" s="1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AH12" i="14" s="1"/>
  <c r="AI12" i="14" s="1"/>
  <c r="AJ12" i="14" s="1"/>
  <c r="R12" i="14"/>
  <c r="L12" i="14"/>
  <c r="T11" i="14"/>
  <c r="U11" i="14" s="1"/>
  <c r="V11" i="14" s="1"/>
  <c r="W11" i="14" s="1"/>
  <c r="X11" i="14" s="1"/>
  <c r="Y11" i="14" s="1"/>
  <c r="Z11" i="14" s="1"/>
  <c r="AA11" i="14" s="1"/>
  <c r="AB11" i="14" s="1"/>
  <c r="AC11" i="14" s="1"/>
  <c r="AD11" i="14" s="1"/>
  <c r="AE11" i="14" s="1"/>
  <c r="AF11" i="14" s="1"/>
  <c r="AG11" i="14" s="1"/>
  <c r="AH11" i="14" s="1"/>
  <c r="AI11" i="14" s="1"/>
  <c r="AJ11" i="14" s="1"/>
  <c r="R11" i="14"/>
  <c r="L11" i="14"/>
  <c r="T10" i="14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R10" i="14"/>
  <c r="L10" i="14"/>
  <c r="T9" i="14"/>
  <c r="U9" i="14" s="1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AH9" i="14" s="1"/>
  <c r="AI9" i="14" s="1"/>
  <c r="AJ9" i="14" s="1"/>
  <c r="R9" i="14"/>
  <c r="L9" i="14"/>
  <c r="T8" i="14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AI8" i="14" s="1"/>
  <c r="AJ8" i="14" s="1"/>
  <c r="R8" i="14"/>
  <c r="L8" i="14"/>
  <c r="R3" i="14"/>
  <c r="R4" i="14"/>
  <c r="R5" i="14"/>
  <c r="R6" i="14"/>
  <c r="R7" i="14"/>
  <c r="R2" i="14"/>
  <c r="L5" i="14"/>
  <c r="L6" i="14"/>
  <c r="L7" i="14"/>
  <c r="L4" i="14"/>
  <c r="L3" i="14"/>
  <c r="L2" i="14"/>
  <c r="U2" i="14" l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AI2" i="14" s="1"/>
  <c r="AJ2" i="14" s="1"/>
  <c r="U3" i="14"/>
  <c r="V3" i="14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U4" i="14"/>
  <c r="V4" i="14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U5" i="14"/>
  <c r="V5" i="14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AI5" i="14" s="1"/>
  <c r="AJ5" i="14" s="1"/>
  <c r="U6" i="14"/>
  <c r="V6" i="14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AI6" i="14" s="1"/>
  <c r="AJ6" i="14" s="1"/>
  <c r="U7" i="14"/>
  <c r="V7" i="14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AI7" i="14" s="1"/>
  <c r="AJ7" i="14" s="1"/>
  <c r="T3" i="14"/>
  <c r="T4" i="14"/>
  <c r="T5" i="14"/>
  <c r="T6" i="14"/>
  <c r="T7" i="14"/>
  <c r="T2" i="14"/>
  <c r="K24" i="13" l="1"/>
  <c r="K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BE6E601B-AAAF-4367-BD3A-D7D0FF7A8BFE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3" authorId="1" shapeId="0" xr:uid="{5B2478EB-7ED2-47D1-A67A-E38357FA889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5" authorId="1" shapeId="0" xr:uid="{23942837-5A9F-47B6-8BCC-BEB9F8E76F2C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8" authorId="1" shapeId="0" xr:uid="{981DD45D-F943-4F87-AD40-58AEFD21C0B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9" authorId="1" shapeId="0" xr:uid="{54647AB7-59DA-4ECD-B5A4-1816D69DFDE2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1" authorId="1" shapeId="0" xr:uid="{34D77781-1C2C-4779-8BFD-DE6C6551A0B4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4" authorId="1" shapeId="0" xr:uid="{18B78231-C24B-4F5C-9044-AACCE58567E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5" authorId="1" shapeId="0" xr:uid="{D5CA2A7B-A71D-4F71-B915-F4B9A0EE389C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17" authorId="1" shapeId="0" xr:uid="{E4BAFA38-E5C9-4EA1-BBA5-19653EE5C260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20" authorId="1" shapeId="0" xr:uid="{6759C87C-B8A6-4241-96E4-DD593F1A4928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21" authorId="1" shapeId="0" xr:uid="{33B452C0-EB20-4513-BFBB-3BBF090A3B2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  <comment ref="J23" authorId="1" shapeId="0" xr:uid="{33446DC6-195F-470B-976A-7B5395F5ED5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0C4BCD-3449-437A-9EBA-EEDB994DDF14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2CB999BE-10E9-4ADC-B696-AED9AD9BF1B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<sst xmlns="http://schemas.openxmlformats.org/spreadsheetml/2006/main" count="1175" uniqueCount="212">
  <si>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</si>
  <si>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</si>
  <si>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</si>
  <si>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</si>
  <si>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</si>
  <si>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</si>
  <si>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</si>
  <si>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</si>
  <si>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</si>
  <si>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NO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</si>
  <si>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</si>
  <si>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</si>
  <si>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</si>
  <si>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</si>
  <si>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</si>
  <si>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</si>
  <si>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</si>
  <si>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</si>
  <si>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</si>
  <si>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</si>
  <si>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</si>
  <si>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</si>
  <si>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</si>
  <si>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</si>
  <si>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</si>
  <si>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</si>
  <si>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</si>
  <si>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</si>
  <si>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</si>
  <si>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</si>
  <si>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</si>
  <si>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</si>
  <si>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</si>
  <si>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</si>
  <si>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</si>
  <si>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</si>
  <si>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</si>
  <si>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</si>
  <si>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</si>
  <si>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</si>
  <si>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</si>
  <si>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</si>
  <si>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</si>
  <si>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Sector</t>
  </si>
  <si>
    <t>Restriction_Type</t>
  </si>
  <si>
    <t>Set</t>
  </si>
  <si>
    <t>Set_Index</t>
  </si>
  <si>
    <t>f</t>
  </si>
  <si>
    <t>SpecifiedAnnualDemand</t>
  </si>
  <si>
    <t>None</t>
  </si>
  <si>
    <t>Exact</t>
  </si>
  <si>
    <t>Overwrite  ;  Interpolate  ;  Fix_Last</t>
  </si>
  <si>
    <t>PPNGS</t>
  </si>
  <si>
    <t>TotalTechnologyAnnualActivityLowerLimit</t>
  </si>
  <si>
    <t>PJ</t>
  </si>
  <si>
    <t>Escenario Tendencial</t>
  </si>
  <si>
    <t>NDCINC</t>
  </si>
  <si>
    <t>Escenario Incondicional que incluye iniciativas incondicionales de la NDC</t>
  </si>
  <si>
    <t>NDCCON</t>
  </si>
  <si>
    <t>Escenario Condicional que incluye iniciativas incondicionales de la NDC</t>
  </si>
  <si>
    <t>Techs_Rail</t>
  </si>
  <si>
    <t>Rail</t>
  </si>
  <si>
    <t>intact</t>
  </si>
  <si>
    <t>TotalAnnualMinCapacityInvestment</t>
  </si>
  <si>
    <t>2010 ; 2011 ; 2012 ; 2013 ; 2014 ; 2015 ; 2016 ; 2017 ; 2018 ; 2019 ; 2020 ; 2021 ; 2022 ; 2023 ; 2024 ; 2025 ; 2026 ; 2027 ; 2028 ; 2029 ; 2030 ; 2031 ; 2032 ; 2033 ; 2034</t>
  </si>
  <si>
    <t>TotalTechnologyAnnualActivityUpperLimit</t>
  </si>
  <si>
    <t>PPWNDON</t>
  </si>
  <si>
    <t>The minimum capacity investment (new capacity) for the wind power plant</t>
  </si>
  <si>
    <t>PPPVT</t>
  </si>
  <si>
    <t>The minimum capacity investment (new capacity) for the plant solar</t>
  </si>
  <si>
    <t>PPPVTS</t>
  </si>
  <si>
    <t>TotalAnnualMaxCapacity</t>
  </si>
  <si>
    <t>E5COMDSL</t>
  </si>
  <si>
    <t>Demand Commercial Diesel</t>
  </si>
  <si>
    <t>E5COMELE</t>
  </si>
  <si>
    <t>Demand Commercial Electric</t>
  </si>
  <si>
    <t>E5COMLPG</t>
  </si>
  <si>
    <t>Demand Commercial LPG</t>
  </si>
  <si>
    <t>E5COMFOI</t>
  </si>
  <si>
    <t>Demand Commercial Fuel Oil</t>
  </si>
  <si>
    <t>E5RESELE</t>
  </si>
  <si>
    <t>Demand Residential Electric</t>
  </si>
  <si>
    <t>E5RESKER</t>
  </si>
  <si>
    <t>Demand Residential Kerosen</t>
  </si>
  <si>
    <t>E5RESLPG</t>
  </si>
  <si>
    <t>Demand Residential LPG</t>
  </si>
  <si>
    <t>E5RESNGS</t>
  </si>
  <si>
    <t>Demand Residential Gas Natural</t>
  </si>
  <si>
    <t>E5RESFIR</t>
  </si>
  <si>
    <t>Demand Residential Firewood</t>
  </si>
  <si>
    <t>E5INDBIM</t>
  </si>
  <si>
    <t>Demand Industrial Biomass</t>
  </si>
  <si>
    <t>E5INDDSL</t>
  </si>
  <si>
    <t>Demand Industrial Diesel</t>
  </si>
  <si>
    <t>E5INDELE</t>
  </si>
  <si>
    <t>Demand Industrial Electric</t>
  </si>
  <si>
    <t>E5INDGSL</t>
  </si>
  <si>
    <t>Demand Industrial Gasoline</t>
  </si>
  <si>
    <t>E5INDLPG</t>
  </si>
  <si>
    <t>Demand Industrial LPG</t>
  </si>
  <si>
    <t>E5INDNGS</t>
  </si>
  <si>
    <t>Demand Industrial Natural Gas</t>
  </si>
  <si>
    <t>E5INDFOI</t>
  </si>
  <si>
    <t>Demand Industrial Fuel Oil</t>
  </si>
  <si>
    <t>E5INDFIR</t>
  </si>
  <si>
    <t>Demand Industrial Firewood</t>
  </si>
  <si>
    <t>E5CONDSL</t>
  </si>
  <si>
    <t>Demand Construction Diesel</t>
  </si>
  <si>
    <t>E5CONELE</t>
  </si>
  <si>
    <t>Demand Construction Electric</t>
  </si>
  <si>
    <t>E5CONGSL</t>
  </si>
  <si>
    <t>Demand Construcción Gasoline</t>
  </si>
  <si>
    <t>E5CONLPG</t>
  </si>
  <si>
    <t>Demand Construcción LPG</t>
  </si>
  <si>
    <t>E5CONOPE</t>
  </si>
  <si>
    <t>Demand Construcción Other non-energy petroleum products</t>
  </si>
  <si>
    <t>E5CONFOI</t>
  </si>
  <si>
    <t>Demand Construction Fuel Oil</t>
  </si>
  <si>
    <t>E5TAEJET</t>
  </si>
  <si>
    <t>E5TRODSL</t>
  </si>
  <si>
    <t>E5TROGSL</t>
  </si>
  <si>
    <t>E5TROLPG</t>
  </si>
  <si>
    <t>E5TROELE</t>
  </si>
  <si>
    <t>E5TROBGS</t>
  </si>
  <si>
    <t>BAU1NDC</t>
  </si>
  <si>
    <t>PPDSL</t>
  </si>
  <si>
    <t>The minimum production with diesel</t>
  </si>
  <si>
    <t>The maximum production with diesel</t>
  </si>
  <si>
    <t>2010 ; 2011 ; 2012 ; 2013 ; 2014 ; 2015 ; 2016 ; 2017 ; 2018 ; 2019 ; 2020 ; 2021 ; 2022 ; 2023 ; 2024 ; 2025</t>
  </si>
  <si>
    <t>PPFOI</t>
  </si>
  <si>
    <t>The maximum production with Fuel Oil</t>
  </si>
  <si>
    <t>The minimum production with Fuel Oil</t>
  </si>
  <si>
    <t>The maximum production with Natural Gas</t>
  </si>
  <si>
    <t>The minimum production with Natural Gas</t>
  </si>
  <si>
    <t>The minimum production with solar</t>
  </si>
  <si>
    <t>The minimum production with wind</t>
  </si>
  <si>
    <t>0.0 ; 0.0 ; 0.203 ; 0.203 ; 0.203 ; 0.203 ; 0.203 ; 0.203 ; 0.203 ; 0.203 ; 0.203 ; 0.203 ; 0.203 ; 0.203 ; 0.203 ; 0.203</t>
  </si>
  <si>
    <t>PPCRU</t>
  </si>
  <si>
    <t>The maximum production with crude</t>
  </si>
  <si>
    <t>The minimum production with crude</t>
  </si>
  <si>
    <t>PPRDSL</t>
  </si>
  <si>
    <t>PPRNGS</t>
  </si>
  <si>
    <t>0.551 ; 0.593 ; 0.634 ; 0.675 ; 0.717 ; 0.758 ; 0.8 ; 0.739 ; 0.688 ; 0.622 ; 0.569 ; 0.528 ; 0.49 ; 0.454 ; 0.454 ; 0.454</t>
  </si>
  <si>
    <t>0.61 ; 0.65 ; 0.7 ; 0.74 ; 0.79 ; 0.83 ; 0.88 ; 0.81 ; 0.76 ; 0.68 ; 0.63 ; 0.58 ; 0.54 ; 0.5 ; 0.5 ; 0.5</t>
  </si>
  <si>
    <t>The maximum production with wind</t>
  </si>
  <si>
    <t>The maximum production with solar</t>
  </si>
  <si>
    <t>0 ; 0 ; 0 ; 0.005 ; 0.005 ; 0.005 ; 0 ; 0 ; 0 ; 0 ; 0 ; 0 ; 0 ; 0 ; 0 ; 0 ; 0.05 ; 0.05 ; 0.076833333 ; 0.026833333 ; 0.026833333 ; 0 ; 0 ; 0 ; 0</t>
  </si>
  <si>
    <t>GW</t>
  </si>
  <si>
    <t>The maximum production with solar + batteries</t>
  </si>
  <si>
    <t>PPGEO</t>
  </si>
  <si>
    <t>The max capacity investment (new capacity) for the plant geotermica</t>
  </si>
  <si>
    <t>0 ; 0 ; 0 ; 0 ; 0 ; 0 ; 0 ; 0 ; 0 ; 0 ; 0 ; 0 ; 0 ; 0 ; 0 ; 0 ; 0 ; 0 ; 0 ; 0 ; 0 ; 0 ; 0.5 ; 0.5 ; 0.5</t>
  </si>
  <si>
    <t>The max production with wind</t>
  </si>
  <si>
    <t>0 ; 0 ; 0.22 ; 0.22 ; 0.22 ; 0.22 ; 0.22 ; 0.22 ; 0.22 ; 0.22 ; 0.22 ; 0.22 ; 0.22 ; 0.22 ; 0.22 ; 0.22</t>
  </si>
  <si>
    <t>5.38 ; 3.34 ; 6.56 ; 6.56 ; 6.56 ; 6.56 ; 6.56 ; 6.56 ; 6.56 ; 6.56 ; 6.56 ; 6.56 ; 6.56 ; 6.56 ; 6.56 ; 6.56</t>
  </si>
  <si>
    <t>5.25 ; 10.78 ; 11.58 ; 12.64 ; 13.5 ; 13.9 ; 15.07 ; 15.71 ; 16.7 ; 17.85 ; 18.84 ; 19.45 ; 19.66 ; 21.63 ; 23.79 ; 26.17</t>
  </si>
  <si>
    <t>3.97 ; 1.24 ; 1.35 ; 1.46 ; 1.57 ; 1.68 ; 1.8 ; 1.8 ; 1.8 ; 1.8 ; 1.8 ; 1.8 ; 1.8 ; 1.8 ; 1.8 ; 1.8</t>
  </si>
  <si>
    <t>3.6 ; 1.125 ; 1.227 ; 1.328 ; 1.43 ; 1.531 ; 1.633 ; 1.637 ; 1.633 ; 1.633 ; 1.637 ; 1.637 ; 1.633 ; 1.633 ; 1.633 ; 1.633</t>
  </si>
  <si>
    <t>The maximum production with natural gas</t>
  </si>
  <si>
    <t>The minimum production with natural gas</t>
  </si>
  <si>
    <t>2.93 ; 14.3 ; 13.53 ; 17.43 ; 21.33 ; 24.54 ; 25.84 ; 26.1 ; 25.9 ; 25.79 ; 25.55 ; 25.54 ; 25.55 ; 25.87 ; 26.32 ; 26.47</t>
  </si>
  <si>
    <t>18.67 ; 23.2 ; 26.84 ; 27.03 ; 29.18 ; 30.06 ; 30.09 ; 30.11 ; 30.14 ; 30.17 ; 30.2 ; 30.23 ; 30.26 ; 30.29 ; 30.32 ; 30.36</t>
  </si>
  <si>
    <t>2.01 ; 7.15 ; 12.0 ; 15.1 ; 18.2 ; 19.9 ; 20.9 ; 21.5 ; 21.8 ; 22.1 ; 22.4 ; 22.8 ; 23.2 ; 23.6 ; 23.7 ; 23.8</t>
  </si>
  <si>
    <t>17.78 ; 21 ; 23.8 ; 23.4 ; 24.9 ; 24.4 ; 24.3 ; 24.9 ; 25.4 ; 25.9 ; 26.4 ; 27.0 ; 27.5 ; 27.6 ; 27.3 ; 27.3</t>
  </si>
  <si>
    <t>4.89 ; 2.878 ; 5.819 ; 5.672 ; 5.598 ; 5.329 ; 5.296 ; 5.412 ; 5.523 ; 5.627 ; 5.742 ; 5.853 ; 5.961 ; 5.979 ; 5.908 ; 5.893</t>
  </si>
  <si>
    <t>5.23 ; 9.295 ; 10.275 ; 10.937 ; 11.529 ; 11.292 ; 12.174 ; 12.972 ; 14.065 ; 15.318 ; 16.498 ; 17.366 ; 17.876 ; 19.725 ; 21.440 ; 23.524</t>
  </si>
  <si>
    <t>E5INDCOK</t>
  </si>
  <si>
    <t>Demand Industrial Petroleum Coke</t>
  </si>
  <si>
    <t>E5VEGWAS</t>
  </si>
  <si>
    <t>Demand Industrial Vegetal Wastes</t>
  </si>
  <si>
    <t>0 ; 0 ; 0 ; 0 ; 0 ; 0 ; 0 ; 0 ; 0 ; 0 ; 0 ; 0 ; 0 ; 0 ; 0 ; 0 ; 0 ; 0.005 ; 0.005 ; 0.006 ; 0.001 ; 0.001 ; 0 ; 0 ; 0</t>
  </si>
  <si>
    <t>0 ; 0 ; 0 ; 0 ; 0 ; 0 ; 0 ; 0 ; 0 ; 0 ; 0 ; 0 ; 0 ; 0 ; 0 ; 0 ; 0 ; 0 ; 0 ; 0 ; 0 ; 0 ; 0.017 ; 0.017 ; 0.017</t>
  </si>
  <si>
    <t>Demand All Transport - Road Diesel</t>
  </si>
  <si>
    <t>Demand All Transport - Road Electric</t>
  </si>
  <si>
    <t>Demand All Transport - Road Biofuel/Biogas</t>
  </si>
  <si>
    <t>Demand All Transport - Road Gasoline</t>
  </si>
  <si>
    <t>Demand All Transport - Aero Jet Fuel and others</t>
  </si>
  <si>
    <t>Demand All Transport - Road LPG</t>
  </si>
  <si>
    <t>Demand All Transport - Fuel Oil</t>
  </si>
  <si>
    <t>E5ALLTRNDSL</t>
  </si>
  <si>
    <t>E5ALLTRNELE</t>
  </si>
  <si>
    <t>E5ALLTRNFOI</t>
  </si>
  <si>
    <t>E5ALLTRNLPG</t>
  </si>
  <si>
    <t>E5ALLTRNGSL</t>
  </si>
  <si>
    <t>E5ALLTRNJET</t>
  </si>
  <si>
    <t>E5TAEGSL</t>
  </si>
  <si>
    <t>E5TMADSL</t>
  </si>
  <si>
    <t>E5TMAFOI</t>
  </si>
  <si>
    <t>E5TMAGSL</t>
  </si>
  <si>
    <t>E5TCADSL</t>
  </si>
  <si>
    <t>E5TCAGSL</t>
  </si>
  <si>
    <t>EmissionActivityRatio</t>
  </si>
  <si>
    <t>Emission factor variability</t>
  </si>
  <si>
    <t>0 ; 0 ; 0 ; 0 ; 0 ; 0 ; 0 ; 0 ; 0 ; 0 ; 0 ; 0 ; 0 ; 0 ; 0 ; 0 ; 0 ; 0 ; 0 ; 0 ; 0 ; 0 ; 0.5 ; 0.85 ; 1.27</t>
  </si>
  <si>
    <t>PPHRORAB</t>
  </si>
  <si>
    <t>The minimum capacity investment (new capacity) for the hidroelectric</t>
  </si>
  <si>
    <t>The maximum production with hidroelectric</t>
  </si>
  <si>
    <t>The minimum production with hidroelectric</t>
  </si>
  <si>
    <t>0 ; 0 ; 0 ; 0 ; 0 ; 0 ; 0 ; 0 ; 0 ; 0 ; 0 ; 0 ; 0 ; 0 ; 0 ; 0 ; 0 ; 0 ; 0 ; 0 ; 0.999 ; 0.999 ; 0.999 ; 0 ; 0</t>
  </si>
  <si>
    <t>PPHDAMAB</t>
  </si>
  <si>
    <t>PPHDAMAM</t>
  </si>
  <si>
    <t>PPHDAMAS</t>
  </si>
  <si>
    <t>PPHDAMPM</t>
  </si>
  <si>
    <t>PPHDAMPS</t>
  </si>
  <si>
    <t>PPHRORAM</t>
  </si>
  <si>
    <t>PPHRORAS</t>
  </si>
  <si>
    <t>PPHRORPM</t>
  </si>
  <si>
    <t>PPHRORPS</t>
  </si>
  <si>
    <t>CapacityFactor</t>
  </si>
  <si>
    <t>Maintain capacity factor fixed</t>
  </si>
  <si>
    <t>adim</t>
  </si>
  <si>
    <t>0 ; 0 ; 0 ; 0 ; 0 ; 0 ; 0 ; 0 ; 0 ; 0 ; 0 ; 0 ; 0 ; 0 ; 0 ; 0.067 ; 0.067 ; 0.067 ; 0.1 ; 0.1 ; 0.1 ; 0 ; 0.06 ; 0.06 ; 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</si>
</sst>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5" fillId="0" borderId="8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0" fillId="4" borderId="0" xfId="0" applyFill="1"/>
    <xf numFmtId="0" fontId="8" fillId="0" borderId="9" xfId="0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8" fillId="0" borderId="10" xfId="0" applyFont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7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7" fillId="0" borderId="5" xfId="0" applyFont="1" applyBorder="1"/>
    <xf numFmtId="0" fontId="0" fillId="0" borderId="5" xfId="0" applyBorder="1"/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25" xfId="0" applyBorder="1" applyAlignment="1">
      <alignment horizontal="center" vertical="center"/>
    </xf>
    <xf numFmtId="0" fontId="0" fillId="0" borderId="26" xfId="0" applyBorder="1"/>
    <xf numFmtId="0" fontId="7" fillId="2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left"/>
    </xf>
    <xf numFmtId="0" fontId="7" fillId="9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2" fontId="7" fillId="0" borderId="5" xfId="0" applyNumberFormat="1" applyFont="1" applyBorder="1"/>
    <xf numFmtId="0" fontId="7" fillId="7" borderId="5" xfId="0" applyFont="1" applyFill="1" applyBorder="1" applyAlignment="1">
      <alignment horizontal="left"/>
    </xf>
    <xf numFmtId="0" fontId="9" fillId="7" borderId="5" xfId="0" applyFont="1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7" fillId="0" borderId="27" xfId="0" applyFont="1" applyBorder="1" applyAlignment="1">
      <alignment horizontal="center" vertical="center"/>
    </xf>
    <xf numFmtId="0" fontId="7" fillId="5" borderId="27" xfId="0" applyFont="1" applyFill="1" applyBorder="1" applyAlignment="1">
      <alignment horizontal="left"/>
    </xf>
    <xf numFmtId="0" fontId="7" fillId="0" borderId="27" xfId="0" applyFont="1" applyBorder="1" applyAlignment="1">
      <alignment horizontal="center"/>
    </xf>
    <xf numFmtId="0" fontId="7" fillId="0" borderId="27" xfId="0" applyFont="1" applyBorder="1"/>
    <xf numFmtId="2" fontId="7" fillId="0" borderId="27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2" xfId="0" applyFont="1" applyBorder="1"/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/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/>
    <xf numFmtId="0" fontId="7" fillId="0" borderId="22" xfId="0" applyFont="1" applyBorder="1" applyAlignment="1">
      <alignment horizontal="center"/>
    </xf>
    <xf numFmtId="0" fontId="7" fillId="0" borderId="24" xfId="0" applyFont="1" applyBorder="1"/>
    <xf numFmtId="2" fontId="7" fillId="0" borderId="22" xfId="0" applyNumberFormat="1" applyFont="1" applyBorder="1"/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7" fillId="5" borderId="22" xfId="0" applyFont="1" applyFill="1" applyBorder="1" applyAlignment="1">
      <alignment horizontal="left"/>
    </xf>
    <xf numFmtId="0" fontId="7" fillId="9" borderId="4" xfId="0" applyFont="1" applyFill="1" applyBorder="1" applyAlignment="1">
      <alignment horizontal="left"/>
    </xf>
    <xf numFmtId="2" fontId="7" fillId="0" borderId="4" xfId="0" applyNumberFormat="1" applyFont="1" applyBorder="1"/>
    <xf numFmtId="2" fontId="7" fillId="0" borderId="2" xfId="0" applyNumberFormat="1" applyFont="1" applyBorder="1"/>
    <xf numFmtId="2" fontId="7" fillId="0" borderId="26" xfId="0" applyNumberFormat="1" applyFont="1" applyBorder="1"/>
    <xf numFmtId="0" fontId="7" fillId="9" borderId="17" xfId="0" applyFont="1" applyFill="1" applyBorder="1" applyAlignment="1">
      <alignment horizontal="left"/>
    </xf>
    <xf numFmtId="2" fontId="7" fillId="0" borderId="17" xfId="0" applyNumberFormat="1" applyFont="1" applyBorder="1"/>
    <xf numFmtId="2" fontId="7" fillId="0" borderId="18" xfId="0" applyNumberFormat="1" applyFont="1" applyBorder="1"/>
    <xf numFmtId="0" fontId="7" fillId="5" borderId="4" xfId="0" applyFont="1" applyFill="1" applyBorder="1" applyAlignment="1">
      <alignment horizontal="left"/>
    </xf>
    <xf numFmtId="0" fontId="7" fillId="5" borderId="17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1" fillId="10" borderId="17" xfId="0" applyFont="1" applyFill="1" applyBorder="1" applyAlignment="1">
      <alignment horizontal="left"/>
    </xf>
    <xf numFmtId="0" fontId="10" fillId="10" borderId="17" xfId="0" applyFont="1" applyFill="1" applyBorder="1" applyAlignment="1">
      <alignment horizontal="left"/>
    </xf>
    <xf numFmtId="2" fontId="12" fillId="0" borderId="4" xfId="0" applyNumberFormat="1" applyFont="1" applyBorder="1"/>
    <xf numFmtId="2" fontId="12" fillId="0" borderId="2" xfId="0" applyNumberFormat="1" applyFont="1" applyBorder="1"/>
    <xf numFmtId="2" fontId="12" fillId="0" borderId="5" xfId="0" applyNumberFormat="1" applyFont="1" applyBorder="1"/>
    <xf numFmtId="2" fontId="12" fillId="0" borderId="26" xfId="0" applyNumberFormat="1" applyFont="1" applyBorder="1"/>
    <xf numFmtId="2" fontId="12" fillId="0" borderId="17" xfId="0" applyNumberFormat="1" applyFont="1" applyBorder="1"/>
    <xf numFmtId="2" fontId="12" fillId="0" borderId="18" xfId="0" applyNumberFormat="1" applyFont="1" applyBorder="1"/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0" borderId="15" xfId="0" applyFont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8" fillId="0" borderId="1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wrapText="1"/>
    </xf>
    <xf numFmtId="2" fontId="7" fillId="0" borderId="3" xfId="0" applyNumberFormat="1" applyFont="1" applyBorder="1" applyAlignment="1">
      <alignment horizont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2" fontId="9" fillId="0" borderId="17" xfId="0" applyNumberFormat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5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/>
    </xf>
    <xf numFmtId="165" fontId="9" fillId="5" borderId="17" xfId="0" applyNumberFormat="1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8" borderId="22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13" fillId="11" borderId="4" xfId="0" applyFont="1" applyFill="1" applyBorder="1" applyAlignment="1">
      <alignment horizontal="left"/>
    </xf>
    <xf numFmtId="0" fontId="13" fillId="11" borderId="17" xfId="0" applyFont="1" applyFill="1" applyBorder="1" applyAlignment="1">
      <alignment horizontal="left"/>
    </xf>
    <xf numFmtId="0" fontId="13" fillId="11" borderId="22" xfId="0" applyFont="1" applyFill="1" applyBorder="1" applyAlignment="1">
      <alignment horizontal="left"/>
    </xf>
    <xf numFmtId="0" fontId="0" fillId="12" borderId="17" xfId="0" applyFill="1" applyBorder="1" applyAlignment="1">
      <alignment horizontal="left"/>
    </xf>
    <xf numFmtId="0" fontId="7" fillId="12" borderId="25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17" xfId="0" applyFont="1" applyFill="1" applyBorder="1" applyAlignment="1">
      <alignment horizontal="center" vertical="center"/>
    </xf>
    <xf numFmtId="165" fontId="7" fillId="0" borderId="5" xfId="0" applyNumberFormat="1" applyFont="1" applyBorder="1"/>
    <xf numFmtId="165" fontId="7" fillId="0" borderId="17" xfId="0" applyNumberFormat="1" applyFont="1" applyBorder="1"/>
    <xf numFmtId="165" fontId="7" fillId="12" borderId="5" xfId="0" applyNumberFormat="1" applyFont="1" applyFill="1" applyBorder="1"/>
    <xf numFmtId="2" fontId="7" fillId="12" borderId="26" xfId="0" applyNumberFormat="1" applyFont="1" applyFill="1" applyBorder="1"/>
    <xf numFmtId="165" fontId="7" fillId="12" borderId="26" xfId="0" applyNumberFormat="1" applyFont="1" applyFill="1" applyBorder="1"/>
    <xf numFmtId="165" fontId="7" fillId="12" borderId="17" xfId="0" applyNumberFormat="1" applyFont="1" applyFill="1" applyBorder="1"/>
    <xf numFmtId="165" fontId="7" fillId="12" borderId="18" xfId="0" applyNumberFormat="1" applyFont="1" applyFill="1" applyBorder="1"/>
    <xf numFmtId="0" fontId="13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1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"/>
  <sheetViews>
    <sheetView zoomScale="85" zoomScaleNormal="85" workbookViewId="0">
      <selection activeCell="C6" sqref="C6"/>
    </sheetView>
  </sheetViews>
  <sheetFormatPr defaultColWidth="8.88671875" defaultRowHeight="14.4" x14ac:dyDescent="0.3"/>
  <cols>
    <col min="1" max="1" width="18.109375" bestFit="1" customWidth="1"/>
    <col min="2" max="2" width="9.109375" bestFit="1" customWidth="1"/>
    <col min="3" max="3" width="9.109375" customWidth="1"/>
    <col min="4" max="4" width="9.88671875" bestFit="1" customWidth="1"/>
    <col min="5" max="5" width="9.77734375" bestFit="1" customWidth="1"/>
    <col min="6" max="6" width="93" bestFit="1" customWidth="1"/>
  </cols>
  <sheetData>
    <row r="1" spans="1:6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6" ht="15" thickBot="1" x14ac:dyDescent="0.35">
      <c r="A2" s="34" t="s">
        <v>6</v>
      </c>
      <c r="B2" s="35" t="s">
        <v>7</v>
      </c>
      <c r="C2" s="35" t="s">
        <v>7</v>
      </c>
      <c r="D2" s="35" t="s">
        <v>6</v>
      </c>
      <c r="E2" s="35" t="s">
        <v>8</v>
      </c>
      <c r="F2" s="36" t="s">
        <v>55</v>
      </c>
    </row>
    <row r="3" spans="1:6" ht="15" thickBot="1" x14ac:dyDescent="0.35">
      <c r="A3" s="37" t="s">
        <v>56</v>
      </c>
      <c r="B3" s="38" t="s">
        <v>7</v>
      </c>
      <c r="C3" s="38" t="s">
        <v>9</v>
      </c>
      <c r="D3" s="38" t="s">
        <v>56</v>
      </c>
      <c r="E3" s="38" t="s">
        <v>8</v>
      </c>
      <c r="F3" s="39" t="s">
        <v>57</v>
      </c>
    </row>
    <row r="4" spans="1:6" ht="15" thickBot="1" x14ac:dyDescent="0.35">
      <c r="A4" s="31" t="s">
        <v>58</v>
      </c>
      <c r="B4" s="32" t="s">
        <v>7</v>
      </c>
      <c r="C4" s="32" t="s">
        <v>9</v>
      </c>
      <c r="D4" s="32" t="s">
        <v>58</v>
      </c>
      <c r="E4" s="32" t="s">
        <v>8</v>
      </c>
      <c r="F4" s="33" t="s">
        <v>59</v>
      </c>
    </row>
    <row r="5" spans="1:6" ht="15" thickBot="1" x14ac:dyDescent="0.35">
      <c r="A5" s="34" t="s">
        <v>124</v>
      </c>
      <c r="B5" s="35" t="s">
        <v>7</v>
      </c>
      <c r="C5" s="35" t="s">
        <v>9</v>
      </c>
      <c r="D5" s="35" t="s">
        <v>124</v>
      </c>
      <c r="E5" s="35" t="s">
        <v>8</v>
      </c>
      <c r="F5" s="36" t="s">
        <v>55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"/>
  <sheetViews>
    <sheetView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14.109375" style="1" bestFit="1" customWidth="1"/>
    <col min="2" max="2" width="12.109375" style="1" bestFit="1" customWidth="1"/>
    <col min="3" max="3" width="24" style="1" bestFit="1" customWidth="1"/>
    <col min="4" max="4" width="27" style="1" bestFit="1" customWidth="1"/>
    <col min="5" max="5" width="14.5546875" style="1" bestFit="1" customWidth="1"/>
    <col min="6" max="6" width="13.109375" style="1" bestFit="1" customWidth="1"/>
    <col min="7" max="7" width="12" style="1" bestFit="1" customWidth="1"/>
    <col min="8" max="9" width="12.109375" style="1" bestFit="1" customWidth="1"/>
    <col min="10" max="10" width="7.5546875" style="1" bestFit="1" customWidth="1"/>
    <col min="11" max="11" width="7.88671875" style="1" bestFit="1" customWidth="1"/>
    <col min="12" max="12" width="8.5546875" style="1" bestFit="1" customWidth="1"/>
    <col min="13" max="13" width="11" style="1" bestFit="1" customWidth="1"/>
    <col min="14" max="16" width="13" style="1" bestFit="1" customWidth="1"/>
    <col min="17" max="17" width="21.44140625" style="1" bestFit="1" customWidth="1"/>
    <col min="18" max="16384" width="8.88671875" style="1"/>
  </cols>
  <sheetData>
    <row r="1" spans="1:17" x14ac:dyDescent="0.3">
      <c r="A1" s="17" t="s">
        <v>13</v>
      </c>
      <c r="B1" s="18" t="s">
        <v>43</v>
      </c>
      <c r="C1" s="18" t="s">
        <v>17</v>
      </c>
      <c r="D1" s="18" t="s">
        <v>18</v>
      </c>
      <c r="E1" s="18" t="s">
        <v>19</v>
      </c>
      <c r="F1" s="18" t="s">
        <v>22</v>
      </c>
      <c r="G1" s="18" t="s">
        <v>23</v>
      </c>
      <c r="H1" s="18" t="s">
        <v>24</v>
      </c>
      <c r="I1" s="18" t="s">
        <v>25</v>
      </c>
      <c r="J1" s="18" t="s">
        <v>26</v>
      </c>
      <c r="K1" s="18" t="s">
        <v>27</v>
      </c>
      <c r="L1" s="18" t="s">
        <v>28</v>
      </c>
      <c r="M1" s="18" t="s">
        <v>29</v>
      </c>
      <c r="N1" s="18" t="s">
        <v>30</v>
      </c>
      <c r="O1" s="18" t="s">
        <v>31</v>
      </c>
      <c r="P1" s="18" t="s">
        <v>32</v>
      </c>
      <c r="Q1" s="19" t="s">
        <v>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9B9F-63F8-4089-A739-9E71A1EF83A2}">
  <sheetPr>
    <tabColor rgb="FF00B050"/>
  </sheetPr>
  <dimension ref="A1:BJ1"/>
  <sheetViews>
    <sheetView workbookViewId="0">
      <selection activeCell="B10" sqref="B10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48" max="48" width="7.88671875" bestFit="1" customWidth="1"/>
  </cols>
  <sheetData>
    <row r="1" spans="1:62" ht="43.8" thickBot="1" x14ac:dyDescent="0.35">
      <c r="A1" s="3" t="s">
        <v>13</v>
      </c>
      <c r="B1" s="28" t="s">
        <v>10</v>
      </c>
      <c r="C1" s="4" t="s">
        <v>45</v>
      </c>
      <c r="D1" s="4" t="s">
        <v>46</v>
      </c>
      <c r="E1" s="4" t="s">
        <v>18</v>
      </c>
      <c r="F1" s="10" t="s">
        <v>35</v>
      </c>
      <c r="G1" s="9" t="s">
        <v>3</v>
      </c>
      <c r="H1" s="9" t="s">
        <v>42</v>
      </c>
      <c r="I1" s="3" t="s">
        <v>29</v>
      </c>
      <c r="J1" s="4" t="s">
        <v>30</v>
      </c>
      <c r="K1" s="4" t="s">
        <v>31</v>
      </c>
      <c r="L1" s="5" t="s">
        <v>32</v>
      </c>
      <c r="M1" s="29">
        <v>2021</v>
      </c>
      <c r="N1" s="29">
        <v>2022</v>
      </c>
      <c r="O1" s="29">
        <v>2023</v>
      </c>
      <c r="P1" s="29">
        <v>2024</v>
      </c>
      <c r="Q1" s="29">
        <v>2025</v>
      </c>
      <c r="R1" s="29">
        <v>2026</v>
      </c>
      <c r="S1" s="29">
        <v>2027</v>
      </c>
      <c r="T1" s="29">
        <v>2028</v>
      </c>
      <c r="U1" s="29">
        <v>2029</v>
      </c>
      <c r="V1" s="29">
        <v>2030</v>
      </c>
      <c r="W1" s="29">
        <v>2031</v>
      </c>
      <c r="X1" s="29">
        <v>2032</v>
      </c>
      <c r="Y1" s="29">
        <v>2033</v>
      </c>
      <c r="Z1" s="29">
        <v>2034</v>
      </c>
      <c r="AA1" s="29">
        <v>2035</v>
      </c>
      <c r="AB1" s="29">
        <v>2036</v>
      </c>
      <c r="AC1" s="29">
        <v>2037</v>
      </c>
      <c r="AD1" s="29">
        <v>2038</v>
      </c>
      <c r="AE1" s="29">
        <v>2039</v>
      </c>
      <c r="AF1" s="29">
        <v>2040</v>
      </c>
      <c r="AG1" s="29">
        <v>2041</v>
      </c>
      <c r="AH1" s="29">
        <v>2042</v>
      </c>
      <c r="AI1" s="29">
        <v>2043</v>
      </c>
      <c r="AJ1" s="29">
        <v>2044</v>
      </c>
      <c r="AK1" s="29">
        <v>2045</v>
      </c>
      <c r="AL1" s="29">
        <v>2046</v>
      </c>
      <c r="AM1" s="29">
        <v>2047</v>
      </c>
      <c r="AN1" s="29">
        <v>2048</v>
      </c>
      <c r="AO1" s="29">
        <v>2049</v>
      </c>
      <c r="AP1" s="30">
        <v>2050</v>
      </c>
      <c r="AQ1" s="29">
        <v>2051</v>
      </c>
      <c r="AR1" s="29">
        <v>2052</v>
      </c>
      <c r="AS1" s="29">
        <v>2053</v>
      </c>
      <c r="AT1" s="29">
        <v>2054</v>
      </c>
      <c r="AU1" s="29">
        <v>2055</v>
      </c>
      <c r="AV1" s="29">
        <v>2056</v>
      </c>
      <c r="AW1" s="29">
        <v>2057</v>
      </c>
      <c r="AX1" s="29">
        <v>2058</v>
      </c>
      <c r="AY1" s="29">
        <v>2059</v>
      </c>
      <c r="AZ1" s="29">
        <v>2060</v>
      </c>
      <c r="BA1" s="29">
        <v>2061</v>
      </c>
      <c r="BB1" s="29">
        <v>2062</v>
      </c>
      <c r="BC1" s="29">
        <v>2063</v>
      </c>
      <c r="BD1" s="29">
        <v>2064</v>
      </c>
      <c r="BE1" s="29">
        <v>2065</v>
      </c>
      <c r="BF1" s="29">
        <v>2066</v>
      </c>
      <c r="BG1" s="29">
        <v>2067</v>
      </c>
      <c r="BH1" s="29">
        <v>2068</v>
      </c>
      <c r="BI1" s="29">
        <v>2069</v>
      </c>
      <c r="BJ1" s="29">
        <v>2070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sqref="A1:C3"/>
    </sheetView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2" t="s">
        <v>10</v>
      </c>
      <c r="B1" s="2" t="s">
        <v>11</v>
      </c>
    </row>
    <row r="2" spans="1:2" x14ac:dyDescent="0.3">
      <c r="A2" t="s">
        <v>12</v>
      </c>
      <c r="B2" s="20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sheetPr>
    <tabColor rgb="FFFF0000"/>
  </sheetPr>
  <dimension ref="A1:D4"/>
  <sheetViews>
    <sheetView workbookViewId="0">
      <selection activeCell="D5" sqref="D5"/>
    </sheetView>
  </sheetViews>
  <sheetFormatPr defaultColWidth="8.88671875" defaultRowHeight="14.4" x14ac:dyDescent="0.3"/>
  <cols>
    <col min="2" max="2" width="41.5546875" bestFit="1" customWidth="1"/>
    <col min="3" max="3" width="16.88671875" customWidth="1"/>
    <col min="4" max="4" width="32.5546875" bestFit="1" customWidth="1"/>
    <col min="6" max="6" width="19.44140625" bestFit="1" customWidth="1"/>
  </cols>
  <sheetData>
    <row r="1" spans="1:4" ht="15" thickBot="1" x14ac:dyDescent="0.35">
      <c r="A1" s="3" t="s">
        <v>13</v>
      </c>
      <c r="B1" s="4" t="s">
        <v>14</v>
      </c>
      <c r="C1" s="4" t="s">
        <v>15</v>
      </c>
      <c r="D1" s="5" t="s">
        <v>16</v>
      </c>
    </row>
    <row r="2" spans="1:4" x14ac:dyDescent="0.3">
      <c r="A2" s="49" t="s">
        <v>56</v>
      </c>
      <c r="B2" s="47" t="s">
        <v>61</v>
      </c>
      <c r="C2" s="48" t="s">
        <v>60</v>
      </c>
      <c r="D2" s="50">
        <v>1</v>
      </c>
    </row>
    <row r="3" spans="1:4" x14ac:dyDescent="0.3">
      <c r="A3" s="58" t="s">
        <v>58</v>
      </c>
      <c r="B3" s="58" t="s">
        <v>61</v>
      </c>
      <c r="C3" s="59" t="s">
        <v>60</v>
      </c>
      <c r="D3" s="54">
        <v>1</v>
      </c>
    </row>
    <row r="4" spans="1:4" ht="15" thickBot="1" x14ac:dyDescent="0.35">
      <c r="A4" s="55" t="s">
        <v>124</v>
      </c>
      <c r="B4" s="56" t="s">
        <v>61</v>
      </c>
      <c r="C4" s="57" t="s">
        <v>60</v>
      </c>
      <c r="D4" s="3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sheetPr>
    <tabColor rgb="FFFF0000"/>
  </sheetPr>
  <dimension ref="A1:Q1"/>
  <sheetViews>
    <sheetView zoomScale="130" zoomScaleNormal="130" workbookViewId="0">
      <selection activeCell="H18" sqref="H18"/>
    </sheetView>
  </sheetViews>
  <sheetFormatPr defaultColWidth="8.8867187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2.33203125" bestFit="1" customWidth="1"/>
    <col min="5" max="5" width="8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8867187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ht="15" thickBot="1" x14ac:dyDescent="0.35">
      <c r="A1" s="3" t="s">
        <v>13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5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sheetPr>
    <tabColor rgb="FFFF0000"/>
  </sheetPr>
  <dimension ref="A1:D4"/>
  <sheetViews>
    <sheetView workbookViewId="0">
      <selection activeCell="D5" sqref="D5"/>
    </sheetView>
  </sheetViews>
  <sheetFormatPr defaultColWidth="8.88671875" defaultRowHeight="14.4" x14ac:dyDescent="0.3"/>
  <cols>
    <col min="1" max="1" width="8.44140625" bestFit="1" customWidth="1"/>
    <col min="2" max="2" width="34.44140625" bestFit="1" customWidth="1"/>
    <col min="3" max="3" width="18.5546875" bestFit="1" customWidth="1"/>
    <col min="4" max="4" width="37.44140625" bestFit="1" customWidth="1"/>
  </cols>
  <sheetData>
    <row r="1" spans="1:4" ht="15" thickBot="1" x14ac:dyDescent="0.35">
      <c r="A1" s="3" t="s">
        <v>13</v>
      </c>
      <c r="B1" s="4" t="s">
        <v>14</v>
      </c>
      <c r="C1" s="4" t="s">
        <v>15</v>
      </c>
      <c r="D1" s="5" t="s">
        <v>33</v>
      </c>
    </row>
    <row r="2" spans="1:4" x14ac:dyDescent="0.3">
      <c r="A2" s="60" t="s">
        <v>56</v>
      </c>
      <c r="B2" s="61" t="s">
        <v>61</v>
      </c>
      <c r="C2" s="62" t="s">
        <v>60</v>
      </c>
      <c r="D2" s="63">
        <v>1</v>
      </c>
    </row>
    <row r="3" spans="1:4" x14ac:dyDescent="0.3">
      <c r="A3" s="64" t="s">
        <v>58</v>
      </c>
      <c r="B3" s="58" t="s">
        <v>61</v>
      </c>
      <c r="C3" s="59" t="s">
        <v>60</v>
      </c>
      <c r="D3" s="65">
        <v>1</v>
      </c>
    </row>
    <row r="4" spans="1:4" ht="15" thickBot="1" x14ac:dyDescent="0.35">
      <c r="A4" s="31" t="s">
        <v>124</v>
      </c>
      <c r="B4" s="51" t="s">
        <v>61</v>
      </c>
      <c r="C4" s="52" t="s">
        <v>60</v>
      </c>
      <c r="D4" s="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>
    <tabColor rgb="FF00B050"/>
  </sheetPr>
  <dimension ref="A1:N51"/>
  <sheetViews>
    <sheetView tabSelected="1" topLeftCell="D1" zoomScale="85" zoomScaleNormal="85" workbookViewId="0">
      <pane ySplit="1" topLeftCell="A2" activePane="bottomLeft" state="frozen"/>
      <selection activeCell="G1" sqref="G1"/>
      <selection pane="bottomLeft" activeCell="H4" sqref="H4"/>
    </sheetView>
  </sheetViews>
  <sheetFormatPr defaultColWidth="8.88671875" defaultRowHeight="14.4" x14ac:dyDescent="0.3"/>
  <cols>
    <col min="1" max="1" width="14.109375" style="25" customWidth="1"/>
    <col min="2" max="2" width="39.5546875" style="25" customWidth="1"/>
    <col min="3" max="3" width="18.88671875" style="25" bestFit="1" customWidth="1"/>
    <col min="4" max="4" width="66.5546875" style="25" bestFit="1" customWidth="1"/>
    <col min="5" max="5" width="17.44140625" style="25" customWidth="1"/>
    <col min="6" max="6" width="15" style="25" customWidth="1"/>
    <col min="7" max="7" width="55.5546875" style="25" customWidth="1"/>
    <col min="8" max="8" width="59.5546875" style="25" customWidth="1"/>
    <col min="9" max="9" width="13.109375" style="25" bestFit="1" customWidth="1"/>
    <col min="10" max="10" width="16.109375" style="25" customWidth="1"/>
    <col min="11" max="11" width="23.77734375" style="25" customWidth="1"/>
    <col min="12" max="12" width="8.88671875" style="25" customWidth="1"/>
    <col min="13" max="13" width="18.6640625" style="25" customWidth="1"/>
    <col min="14" max="14" width="44.109375" style="25" customWidth="1"/>
    <col min="15" max="16384" width="8.88671875" style="25"/>
  </cols>
  <sheetData>
    <row r="1" spans="1:14" ht="29.4" thickBot="1" x14ac:dyDescent="0.35">
      <c r="A1" s="155" t="s">
        <v>13</v>
      </c>
      <c r="B1" s="156" t="s">
        <v>10</v>
      </c>
      <c r="C1" s="156" t="s">
        <v>19</v>
      </c>
      <c r="D1" s="156" t="s">
        <v>34</v>
      </c>
      <c r="E1" s="157" t="s">
        <v>35</v>
      </c>
      <c r="F1" s="156" t="s">
        <v>23</v>
      </c>
      <c r="G1" s="158" t="s">
        <v>36</v>
      </c>
      <c r="H1" s="158" t="s">
        <v>37</v>
      </c>
      <c r="I1" s="156" t="s">
        <v>29</v>
      </c>
      <c r="J1" s="157" t="s">
        <v>38</v>
      </c>
      <c r="K1" s="157" t="s">
        <v>39</v>
      </c>
      <c r="L1" s="159" t="s">
        <v>40</v>
      </c>
      <c r="M1" s="160" t="s">
        <v>41</v>
      </c>
      <c r="N1" s="161" t="s">
        <v>42</v>
      </c>
    </row>
    <row r="2" spans="1:14" ht="43.2" x14ac:dyDescent="0.3">
      <c r="A2" s="169" t="s">
        <v>58</v>
      </c>
      <c r="B2" s="170" t="s">
        <v>63</v>
      </c>
      <c r="C2" s="170" t="s">
        <v>66</v>
      </c>
      <c r="D2" s="170" t="s">
        <v>67</v>
      </c>
      <c r="E2" s="170" t="s">
        <v>7</v>
      </c>
      <c r="F2" s="170" t="s">
        <v>7</v>
      </c>
      <c r="G2" s="148" t="s">
        <v>64</v>
      </c>
      <c r="H2" s="148" t="s">
        <v>146</v>
      </c>
      <c r="I2" s="149">
        <v>2034</v>
      </c>
      <c r="J2" s="149">
        <v>2035</v>
      </c>
      <c r="K2" s="149">
        <v>0</v>
      </c>
      <c r="L2" s="149" t="s">
        <v>147</v>
      </c>
      <c r="M2" s="149">
        <v>1</v>
      </c>
      <c r="N2" s="150" t="s">
        <v>51</v>
      </c>
    </row>
    <row r="3" spans="1:14" x14ac:dyDescent="0.3">
      <c r="A3" s="171" t="s">
        <v>58</v>
      </c>
      <c r="B3" s="166" t="s">
        <v>65</v>
      </c>
      <c r="C3" s="166" t="s">
        <v>66</v>
      </c>
      <c r="D3" s="166" t="s">
        <v>144</v>
      </c>
      <c r="E3" s="166" t="s">
        <v>7</v>
      </c>
      <c r="F3" s="166" t="s">
        <v>7</v>
      </c>
      <c r="G3" s="140" t="s">
        <v>62</v>
      </c>
      <c r="H3" s="140" t="s">
        <v>62</v>
      </c>
      <c r="I3" s="141">
        <v>2026</v>
      </c>
      <c r="J3" s="141">
        <v>2035</v>
      </c>
      <c r="K3" s="167">
        <v>1</v>
      </c>
      <c r="L3" s="141" t="s">
        <v>54</v>
      </c>
      <c r="M3" s="141">
        <v>1.1000000000000001</v>
      </c>
      <c r="N3" s="151" t="s">
        <v>51</v>
      </c>
    </row>
    <row r="4" spans="1:14" ht="43.2" x14ac:dyDescent="0.3">
      <c r="A4" s="171" t="s">
        <v>58</v>
      </c>
      <c r="B4" s="166" t="s">
        <v>63</v>
      </c>
      <c r="C4" s="166" t="s">
        <v>68</v>
      </c>
      <c r="D4" s="166" t="s">
        <v>69</v>
      </c>
      <c r="E4" s="166" t="s">
        <v>7</v>
      </c>
      <c r="F4" s="166" t="s">
        <v>7</v>
      </c>
      <c r="G4" s="140" t="s">
        <v>64</v>
      </c>
      <c r="H4" s="140" t="s">
        <v>211</v>
      </c>
      <c r="I4" s="141">
        <v>2034</v>
      </c>
      <c r="J4" s="141">
        <v>2035</v>
      </c>
      <c r="K4" s="141">
        <v>0</v>
      </c>
      <c r="L4" s="141" t="s">
        <v>54</v>
      </c>
      <c r="M4" s="141">
        <v>1</v>
      </c>
      <c r="N4" s="151" t="s">
        <v>51</v>
      </c>
    </row>
    <row r="5" spans="1:14" x14ac:dyDescent="0.3">
      <c r="A5" s="171" t="s">
        <v>58</v>
      </c>
      <c r="B5" s="166" t="s">
        <v>65</v>
      </c>
      <c r="C5" s="166" t="s">
        <v>68</v>
      </c>
      <c r="D5" s="166" t="s">
        <v>145</v>
      </c>
      <c r="E5" s="166" t="s">
        <v>7</v>
      </c>
      <c r="F5" s="166" t="s">
        <v>7</v>
      </c>
      <c r="G5" s="140" t="s">
        <v>62</v>
      </c>
      <c r="H5" s="140" t="s">
        <v>62</v>
      </c>
      <c r="I5" s="141">
        <v>2026</v>
      </c>
      <c r="J5" s="141">
        <v>2035</v>
      </c>
      <c r="K5" s="167">
        <f>K6*1.05</f>
        <v>3.57</v>
      </c>
      <c r="L5" s="141" t="s">
        <v>54</v>
      </c>
      <c r="M5" s="141">
        <v>1.1000000000000001</v>
      </c>
      <c r="N5" s="151" t="s">
        <v>51</v>
      </c>
    </row>
    <row r="6" spans="1:14" x14ac:dyDescent="0.3">
      <c r="A6" s="171" t="s">
        <v>58</v>
      </c>
      <c r="B6" s="166" t="s">
        <v>53</v>
      </c>
      <c r="C6" s="166" t="s">
        <v>68</v>
      </c>
      <c r="D6" s="166" t="s">
        <v>134</v>
      </c>
      <c r="E6" s="166" t="s">
        <v>7</v>
      </c>
      <c r="F6" s="166" t="s">
        <v>7</v>
      </c>
      <c r="G6" s="140" t="s">
        <v>62</v>
      </c>
      <c r="H6" s="140" t="s">
        <v>62</v>
      </c>
      <c r="I6" s="141">
        <v>2026</v>
      </c>
      <c r="J6" s="141">
        <v>2035</v>
      </c>
      <c r="K6" s="167">
        <v>3.4</v>
      </c>
      <c r="L6" s="141" t="s">
        <v>54</v>
      </c>
      <c r="M6" s="141">
        <v>0.9</v>
      </c>
      <c r="N6" s="151" t="s">
        <v>51</v>
      </c>
    </row>
    <row r="7" spans="1:14" x14ac:dyDescent="0.3">
      <c r="A7" s="171" t="s">
        <v>58</v>
      </c>
      <c r="B7" s="166" t="s">
        <v>65</v>
      </c>
      <c r="C7" s="166" t="s">
        <v>70</v>
      </c>
      <c r="D7" s="166" t="s">
        <v>148</v>
      </c>
      <c r="E7" s="166" t="s">
        <v>7</v>
      </c>
      <c r="F7" s="166" t="s">
        <v>7</v>
      </c>
      <c r="G7" s="140" t="s">
        <v>62</v>
      </c>
      <c r="H7" s="140" t="s">
        <v>62</v>
      </c>
      <c r="I7" s="141">
        <v>2025</v>
      </c>
      <c r="J7" s="141">
        <v>2028</v>
      </c>
      <c r="K7" s="141">
        <v>0.1</v>
      </c>
      <c r="L7" s="141" t="s">
        <v>54</v>
      </c>
      <c r="M7" s="141">
        <v>1</v>
      </c>
      <c r="N7" s="151" t="s">
        <v>51</v>
      </c>
    </row>
    <row r="8" spans="1:14" ht="43.2" x14ac:dyDescent="0.3">
      <c r="A8" s="171" t="s">
        <v>58</v>
      </c>
      <c r="B8" s="166" t="s">
        <v>63</v>
      </c>
      <c r="C8" s="166" t="s">
        <v>70</v>
      </c>
      <c r="D8" s="166" t="s">
        <v>69</v>
      </c>
      <c r="E8" s="166" t="s">
        <v>7</v>
      </c>
      <c r="F8" s="166" t="s">
        <v>7</v>
      </c>
      <c r="G8" s="140" t="s">
        <v>64</v>
      </c>
      <c r="H8" s="140" t="s">
        <v>170</v>
      </c>
      <c r="I8" s="141">
        <v>2034</v>
      </c>
      <c r="J8" s="141">
        <v>2035</v>
      </c>
      <c r="K8" s="141">
        <v>0</v>
      </c>
      <c r="L8" s="141" t="s">
        <v>54</v>
      </c>
      <c r="M8" s="141">
        <v>1</v>
      </c>
      <c r="N8" s="151" t="s">
        <v>51</v>
      </c>
    </row>
    <row r="9" spans="1:14" ht="43.2" x14ac:dyDescent="0.3">
      <c r="A9" s="171" t="s">
        <v>58</v>
      </c>
      <c r="B9" s="166" t="s">
        <v>65</v>
      </c>
      <c r="C9" s="166" t="s">
        <v>149</v>
      </c>
      <c r="D9" s="166" t="s">
        <v>150</v>
      </c>
      <c r="E9" s="166" t="s">
        <v>7</v>
      </c>
      <c r="F9" s="166" t="s">
        <v>7</v>
      </c>
      <c r="G9" s="140" t="s">
        <v>64</v>
      </c>
      <c r="H9" s="140" t="s">
        <v>193</v>
      </c>
      <c r="I9" s="141">
        <v>2034</v>
      </c>
      <c r="J9" s="141">
        <v>2035</v>
      </c>
      <c r="K9" s="141">
        <v>1.27</v>
      </c>
      <c r="L9" s="141" t="s">
        <v>147</v>
      </c>
      <c r="M9" s="141">
        <v>1</v>
      </c>
      <c r="N9" s="151" t="s">
        <v>51</v>
      </c>
    </row>
    <row r="10" spans="1:14" ht="43.2" x14ac:dyDescent="0.3">
      <c r="A10" s="171" t="s">
        <v>58</v>
      </c>
      <c r="B10" s="166" t="s">
        <v>71</v>
      </c>
      <c r="C10" s="166" t="s">
        <v>149</v>
      </c>
      <c r="D10" s="166" t="s">
        <v>150</v>
      </c>
      <c r="E10" s="166" t="s">
        <v>7</v>
      </c>
      <c r="F10" s="166" t="s">
        <v>7</v>
      </c>
      <c r="G10" s="140" t="s">
        <v>64</v>
      </c>
      <c r="H10" s="140" t="s">
        <v>151</v>
      </c>
      <c r="I10" s="141">
        <v>2034</v>
      </c>
      <c r="J10" s="141">
        <v>2035</v>
      </c>
      <c r="K10" s="141">
        <v>0.5</v>
      </c>
      <c r="L10" s="141" t="s">
        <v>147</v>
      </c>
      <c r="M10" s="141">
        <v>1</v>
      </c>
      <c r="N10" s="151" t="s">
        <v>51</v>
      </c>
    </row>
    <row r="11" spans="1:14" ht="43.2" x14ac:dyDescent="0.3">
      <c r="A11" s="171" t="s">
        <v>58</v>
      </c>
      <c r="B11" s="166" t="s">
        <v>63</v>
      </c>
      <c r="C11" s="166" t="s">
        <v>149</v>
      </c>
      <c r="D11" s="166" t="s">
        <v>150</v>
      </c>
      <c r="E11" s="166" t="s">
        <v>7</v>
      </c>
      <c r="F11" s="166" t="s">
        <v>7</v>
      </c>
      <c r="G11" s="140" t="s">
        <v>64</v>
      </c>
      <c r="H11" s="140" t="s">
        <v>171</v>
      </c>
      <c r="I11" s="141">
        <v>2034</v>
      </c>
      <c r="J11" s="141">
        <v>2035</v>
      </c>
      <c r="K11" s="141">
        <v>0</v>
      </c>
      <c r="L11" s="141" t="s">
        <v>147</v>
      </c>
      <c r="M11" s="141">
        <v>1</v>
      </c>
      <c r="N11" s="151" t="s">
        <v>51</v>
      </c>
    </row>
    <row r="12" spans="1:14" x14ac:dyDescent="0.3">
      <c r="A12" s="171" t="s">
        <v>58</v>
      </c>
      <c r="B12" s="166" t="s">
        <v>53</v>
      </c>
      <c r="C12" s="166" t="s">
        <v>129</v>
      </c>
      <c r="D12" s="166" t="s">
        <v>131</v>
      </c>
      <c r="E12" s="166" t="s">
        <v>7</v>
      </c>
      <c r="F12" s="166" t="s">
        <v>7</v>
      </c>
      <c r="G12" s="140" t="s">
        <v>62</v>
      </c>
      <c r="H12" s="140" t="s">
        <v>62</v>
      </c>
      <c r="I12" s="141">
        <v>2030</v>
      </c>
      <c r="J12" s="141">
        <v>2035</v>
      </c>
      <c r="K12" s="168">
        <v>9</v>
      </c>
      <c r="L12" s="141" t="s">
        <v>54</v>
      </c>
      <c r="M12" s="141">
        <v>0.9</v>
      </c>
      <c r="N12" s="151" t="s">
        <v>51</v>
      </c>
    </row>
    <row r="13" spans="1:14" ht="43.2" x14ac:dyDescent="0.3">
      <c r="A13" s="171" t="s">
        <v>58</v>
      </c>
      <c r="B13" s="166" t="s">
        <v>63</v>
      </c>
      <c r="C13" s="166" t="s">
        <v>199</v>
      </c>
      <c r="D13" s="166" t="s">
        <v>195</v>
      </c>
      <c r="E13" s="166" t="s">
        <v>9</v>
      </c>
      <c r="F13" s="166" t="s">
        <v>7</v>
      </c>
      <c r="G13" s="140" t="s">
        <v>64</v>
      </c>
      <c r="H13" s="140" t="s">
        <v>198</v>
      </c>
      <c r="I13" s="141">
        <v>2034</v>
      </c>
      <c r="J13" s="141">
        <v>2035</v>
      </c>
      <c r="K13" s="168">
        <v>0</v>
      </c>
      <c r="L13" s="141" t="s">
        <v>147</v>
      </c>
      <c r="M13" s="141">
        <v>1</v>
      </c>
      <c r="N13" s="151" t="s">
        <v>51</v>
      </c>
    </row>
    <row r="14" spans="1:14" x14ac:dyDescent="0.3">
      <c r="A14" s="171" t="s">
        <v>58</v>
      </c>
      <c r="B14" s="166" t="s">
        <v>65</v>
      </c>
      <c r="C14" s="166" t="s">
        <v>199</v>
      </c>
      <c r="D14" s="166" t="s">
        <v>196</v>
      </c>
      <c r="E14" s="166" t="s">
        <v>7</v>
      </c>
      <c r="F14" s="166" t="s">
        <v>7</v>
      </c>
      <c r="G14" s="140" t="s">
        <v>62</v>
      </c>
      <c r="H14" s="140" t="s">
        <v>62</v>
      </c>
      <c r="I14" s="141">
        <v>2028</v>
      </c>
      <c r="J14" s="141">
        <v>2035</v>
      </c>
      <c r="K14" s="168">
        <v>53</v>
      </c>
      <c r="L14" s="141" t="s">
        <v>54</v>
      </c>
      <c r="M14" s="141">
        <v>1.05</v>
      </c>
      <c r="N14" s="151" t="s">
        <v>51</v>
      </c>
    </row>
    <row r="15" spans="1:14" ht="15" thickBot="1" x14ac:dyDescent="0.35">
      <c r="A15" s="137" t="s">
        <v>58</v>
      </c>
      <c r="B15" s="138" t="s">
        <v>53</v>
      </c>
      <c r="C15" s="138" t="s">
        <v>199</v>
      </c>
      <c r="D15" s="138" t="s">
        <v>197</v>
      </c>
      <c r="E15" s="138" t="s">
        <v>7</v>
      </c>
      <c r="F15" s="138" t="s">
        <v>7</v>
      </c>
      <c r="G15" s="66" t="s">
        <v>62</v>
      </c>
      <c r="H15" s="66" t="s">
        <v>62</v>
      </c>
      <c r="I15" s="67">
        <v>2030</v>
      </c>
      <c r="J15" s="67">
        <v>2035</v>
      </c>
      <c r="K15" s="139">
        <f>K14*0.98</f>
        <v>51.94</v>
      </c>
      <c r="L15" s="67" t="s">
        <v>54</v>
      </c>
      <c r="M15" s="67">
        <v>0.98</v>
      </c>
      <c r="N15" s="68" t="s">
        <v>51</v>
      </c>
    </row>
    <row r="16" spans="1:14" ht="28.8" x14ac:dyDescent="0.3">
      <c r="A16" s="94" t="s">
        <v>124</v>
      </c>
      <c r="B16" s="127" t="s">
        <v>65</v>
      </c>
      <c r="C16" s="127" t="s">
        <v>125</v>
      </c>
      <c r="D16" s="127" t="s">
        <v>127</v>
      </c>
      <c r="E16" s="127" t="s">
        <v>7</v>
      </c>
      <c r="F16" s="127" t="s">
        <v>7</v>
      </c>
      <c r="G16" s="162" t="s">
        <v>128</v>
      </c>
      <c r="H16" s="162" t="s">
        <v>160</v>
      </c>
      <c r="I16" s="163">
        <v>2026</v>
      </c>
      <c r="J16" s="163">
        <v>2035</v>
      </c>
      <c r="K16" s="164">
        <v>999</v>
      </c>
      <c r="L16" s="163" t="s">
        <v>54</v>
      </c>
      <c r="M16" s="163">
        <v>1.1000000000000001</v>
      </c>
      <c r="N16" s="165" t="s">
        <v>51</v>
      </c>
    </row>
    <row r="17" spans="1:14" ht="28.8" x14ac:dyDescent="0.3">
      <c r="A17" s="87" t="s">
        <v>124</v>
      </c>
      <c r="B17" s="126" t="s">
        <v>53</v>
      </c>
      <c r="C17" s="126" t="s">
        <v>125</v>
      </c>
      <c r="D17" s="126" t="s">
        <v>126</v>
      </c>
      <c r="E17" s="126" t="s">
        <v>7</v>
      </c>
      <c r="F17" s="126" t="s">
        <v>7</v>
      </c>
      <c r="G17" s="140" t="s">
        <v>128</v>
      </c>
      <c r="H17" s="140" t="s">
        <v>162</v>
      </c>
      <c r="I17" s="141">
        <v>2026</v>
      </c>
      <c r="J17" s="141">
        <v>2035</v>
      </c>
      <c r="K17" s="141">
        <v>23</v>
      </c>
      <c r="L17" s="141" t="s">
        <v>54</v>
      </c>
      <c r="M17" s="141">
        <v>0.9</v>
      </c>
      <c r="N17" s="151" t="s">
        <v>51</v>
      </c>
    </row>
    <row r="18" spans="1:14" x14ac:dyDescent="0.3">
      <c r="A18" s="87" t="s">
        <v>124</v>
      </c>
      <c r="B18" s="126" t="s">
        <v>208</v>
      </c>
      <c r="C18" s="126" t="s">
        <v>125</v>
      </c>
      <c r="D18" s="126" t="s">
        <v>209</v>
      </c>
      <c r="E18" s="126" t="s">
        <v>7</v>
      </c>
      <c r="F18" s="126" t="s">
        <v>7</v>
      </c>
      <c r="G18" s="140" t="s">
        <v>62</v>
      </c>
      <c r="H18" s="140" t="s">
        <v>62</v>
      </c>
      <c r="I18" s="141">
        <v>2016</v>
      </c>
      <c r="J18" s="141">
        <v>2035</v>
      </c>
      <c r="K18" s="141">
        <v>0.21</v>
      </c>
      <c r="L18" s="141" t="s">
        <v>210</v>
      </c>
      <c r="M18" s="141">
        <v>1</v>
      </c>
      <c r="N18" s="151" t="s">
        <v>51</v>
      </c>
    </row>
    <row r="19" spans="1:14" ht="28.8" x14ac:dyDescent="0.3">
      <c r="A19" s="87" t="s">
        <v>124</v>
      </c>
      <c r="B19" s="126" t="s">
        <v>65</v>
      </c>
      <c r="C19" s="126" t="s">
        <v>129</v>
      </c>
      <c r="D19" s="126" t="s">
        <v>130</v>
      </c>
      <c r="E19" s="126" t="s">
        <v>7</v>
      </c>
      <c r="F19" s="126" t="s">
        <v>7</v>
      </c>
      <c r="G19" s="140" t="s">
        <v>128</v>
      </c>
      <c r="H19" s="140" t="s">
        <v>161</v>
      </c>
      <c r="I19" s="141">
        <v>2026</v>
      </c>
      <c r="J19" s="141">
        <v>2035</v>
      </c>
      <c r="K19" s="142">
        <v>999</v>
      </c>
      <c r="L19" s="141" t="s">
        <v>54</v>
      </c>
      <c r="M19" s="141">
        <v>1.1000000000000001</v>
      </c>
      <c r="N19" s="151" t="s">
        <v>51</v>
      </c>
    </row>
    <row r="20" spans="1:14" ht="28.8" x14ac:dyDescent="0.3">
      <c r="A20" s="87" t="s">
        <v>124</v>
      </c>
      <c r="B20" s="126" t="s">
        <v>53</v>
      </c>
      <c r="C20" s="126" t="s">
        <v>129</v>
      </c>
      <c r="D20" s="126" t="s">
        <v>131</v>
      </c>
      <c r="E20" s="126" t="s">
        <v>7</v>
      </c>
      <c r="F20" s="126" t="s">
        <v>7</v>
      </c>
      <c r="G20" s="140" t="s">
        <v>128</v>
      </c>
      <c r="H20" s="140" t="s">
        <v>163</v>
      </c>
      <c r="I20" s="141">
        <v>2026</v>
      </c>
      <c r="J20" s="141">
        <v>2035</v>
      </c>
      <c r="K20" s="141">
        <v>27</v>
      </c>
      <c r="L20" s="141" t="s">
        <v>54</v>
      </c>
      <c r="M20" s="141">
        <v>0.9</v>
      </c>
      <c r="N20" s="151" t="s">
        <v>51</v>
      </c>
    </row>
    <row r="21" spans="1:14" ht="28.8" x14ac:dyDescent="0.3">
      <c r="A21" s="87" t="s">
        <v>124</v>
      </c>
      <c r="B21" s="126" t="s">
        <v>65</v>
      </c>
      <c r="C21" s="126" t="s">
        <v>52</v>
      </c>
      <c r="D21" s="126" t="s">
        <v>132</v>
      </c>
      <c r="E21" s="126" t="s">
        <v>7</v>
      </c>
      <c r="F21" s="126" t="s">
        <v>7</v>
      </c>
      <c r="G21" s="140" t="s">
        <v>128</v>
      </c>
      <c r="H21" s="140" t="s">
        <v>154</v>
      </c>
      <c r="I21" s="141">
        <v>2026</v>
      </c>
      <c r="J21" s="141">
        <v>2035</v>
      </c>
      <c r="K21" s="141">
        <v>6.56</v>
      </c>
      <c r="L21" s="141" t="s">
        <v>54</v>
      </c>
      <c r="M21" s="141">
        <v>1.1000000000000001</v>
      </c>
      <c r="N21" s="151" t="s">
        <v>51</v>
      </c>
    </row>
    <row r="22" spans="1:14" ht="28.8" x14ac:dyDescent="0.3">
      <c r="A22" s="87" t="s">
        <v>124</v>
      </c>
      <c r="B22" s="126" t="s">
        <v>53</v>
      </c>
      <c r="C22" s="126" t="s">
        <v>52</v>
      </c>
      <c r="D22" s="126" t="s">
        <v>133</v>
      </c>
      <c r="E22" s="126" t="s">
        <v>7</v>
      </c>
      <c r="F22" s="126" t="s">
        <v>7</v>
      </c>
      <c r="G22" s="140" t="s">
        <v>128</v>
      </c>
      <c r="H22" s="140" t="s">
        <v>164</v>
      </c>
      <c r="I22" s="141">
        <v>2026</v>
      </c>
      <c r="J22" s="141">
        <v>2035</v>
      </c>
      <c r="K22" s="141">
        <v>5</v>
      </c>
      <c r="L22" s="141" t="s">
        <v>54</v>
      </c>
      <c r="M22" s="141">
        <v>0.9</v>
      </c>
      <c r="N22" s="151" t="s">
        <v>51</v>
      </c>
    </row>
    <row r="23" spans="1:14" x14ac:dyDescent="0.3">
      <c r="A23" s="87" t="s">
        <v>124</v>
      </c>
      <c r="B23" s="126" t="s">
        <v>53</v>
      </c>
      <c r="C23" s="126" t="s">
        <v>68</v>
      </c>
      <c r="D23" s="126" t="s">
        <v>134</v>
      </c>
      <c r="E23" s="126" t="s">
        <v>7</v>
      </c>
      <c r="F23" s="126" t="s">
        <v>7</v>
      </c>
      <c r="G23" s="140" t="s">
        <v>62</v>
      </c>
      <c r="H23" s="140" t="s">
        <v>62</v>
      </c>
      <c r="I23" s="141">
        <v>2026</v>
      </c>
      <c r="J23" s="141">
        <v>2035</v>
      </c>
      <c r="K23" s="141">
        <v>0.317</v>
      </c>
      <c r="L23" s="141" t="s">
        <v>54</v>
      </c>
      <c r="M23" s="141">
        <v>0.9</v>
      </c>
      <c r="N23" s="151" t="s">
        <v>51</v>
      </c>
    </row>
    <row r="24" spans="1:14" ht="28.8" x14ac:dyDescent="0.3">
      <c r="A24" s="87" t="s">
        <v>124</v>
      </c>
      <c r="B24" s="126" t="s">
        <v>65</v>
      </c>
      <c r="C24" s="126" t="s">
        <v>66</v>
      </c>
      <c r="D24" s="126" t="s">
        <v>152</v>
      </c>
      <c r="E24" s="126" t="s">
        <v>7</v>
      </c>
      <c r="F24" s="126" t="s">
        <v>7</v>
      </c>
      <c r="G24" s="140" t="s">
        <v>128</v>
      </c>
      <c r="H24" s="140" t="s">
        <v>153</v>
      </c>
      <c r="I24" s="141">
        <v>2026</v>
      </c>
      <c r="J24" s="141">
        <v>2035</v>
      </c>
      <c r="K24" s="141">
        <f>K25*1.1</f>
        <v>0.22330000000000003</v>
      </c>
      <c r="L24" s="141" t="s">
        <v>54</v>
      </c>
      <c r="M24" s="141">
        <v>1.1000000000000001</v>
      </c>
      <c r="N24" s="151" t="s">
        <v>51</v>
      </c>
    </row>
    <row r="25" spans="1:14" ht="28.8" x14ac:dyDescent="0.3">
      <c r="A25" s="87" t="s">
        <v>124</v>
      </c>
      <c r="B25" s="126" t="s">
        <v>53</v>
      </c>
      <c r="C25" s="126" t="s">
        <v>66</v>
      </c>
      <c r="D25" s="126" t="s">
        <v>135</v>
      </c>
      <c r="E25" s="126" t="s">
        <v>7</v>
      </c>
      <c r="F25" s="126" t="s">
        <v>7</v>
      </c>
      <c r="G25" s="140" t="s">
        <v>128</v>
      </c>
      <c r="H25" s="140" t="s">
        <v>136</v>
      </c>
      <c r="I25" s="141">
        <v>2026</v>
      </c>
      <c r="J25" s="141">
        <v>2035</v>
      </c>
      <c r="K25" s="141">
        <v>0.20300000000000001</v>
      </c>
      <c r="L25" s="141" t="s">
        <v>54</v>
      </c>
      <c r="M25" s="141">
        <v>0.9</v>
      </c>
      <c r="N25" s="151" t="s">
        <v>51</v>
      </c>
    </row>
    <row r="26" spans="1:14" ht="28.8" x14ac:dyDescent="0.3">
      <c r="A26" s="87" t="s">
        <v>124</v>
      </c>
      <c r="B26" s="126" t="s">
        <v>65</v>
      </c>
      <c r="C26" s="126" t="s">
        <v>137</v>
      </c>
      <c r="D26" s="126" t="s">
        <v>138</v>
      </c>
      <c r="E26" s="126" t="s">
        <v>7</v>
      </c>
      <c r="F26" s="126" t="s">
        <v>7</v>
      </c>
      <c r="G26" s="140" t="s">
        <v>128</v>
      </c>
      <c r="H26" s="140" t="s">
        <v>156</v>
      </c>
      <c r="I26" s="141">
        <v>2026</v>
      </c>
      <c r="J26" s="141">
        <v>2035</v>
      </c>
      <c r="K26" s="141">
        <v>3</v>
      </c>
      <c r="L26" s="141" t="s">
        <v>54</v>
      </c>
      <c r="M26" s="141">
        <v>1.1000000000000001</v>
      </c>
      <c r="N26" s="151" t="s">
        <v>51</v>
      </c>
    </row>
    <row r="27" spans="1:14" ht="28.8" x14ac:dyDescent="0.3">
      <c r="A27" s="87" t="s">
        <v>124</v>
      </c>
      <c r="B27" s="126" t="s">
        <v>53</v>
      </c>
      <c r="C27" s="126" t="s">
        <v>137</v>
      </c>
      <c r="D27" s="126" t="s">
        <v>139</v>
      </c>
      <c r="E27" s="126" t="s">
        <v>7</v>
      </c>
      <c r="F27" s="126" t="s">
        <v>7</v>
      </c>
      <c r="G27" s="140" t="s">
        <v>128</v>
      </c>
      <c r="H27" s="140" t="s">
        <v>157</v>
      </c>
      <c r="I27" s="141">
        <v>2026</v>
      </c>
      <c r="J27" s="141">
        <v>2035</v>
      </c>
      <c r="K27" s="141">
        <v>1.63</v>
      </c>
      <c r="L27" s="141" t="s">
        <v>54</v>
      </c>
      <c r="M27" s="141">
        <v>0.9</v>
      </c>
      <c r="N27" s="151" t="s">
        <v>51</v>
      </c>
    </row>
    <row r="28" spans="1:14" ht="28.8" x14ac:dyDescent="0.3">
      <c r="A28" s="87" t="s">
        <v>124</v>
      </c>
      <c r="B28" s="126" t="s">
        <v>65</v>
      </c>
      <c r="C28" s="126" t="s">
        <v>140</v>
      </c>
      <c r="D28" s="126" t="s">
        <v>127</v>
      </c>
      <c r="E28" s="126" t="s">
        <v>7</v>
      </c>
      <c r="F28" s="126" t="s">
        <v>7</v>
      </c>
      <c r="G28" s="140" t="s">
        <v>128</v>
      </c>
      <c r="H28" s="140" t="s">
        <v>155</v>
      </c>
      <c r="I28" s="141">
        <v>2026</v>
      </c>
      <c r="J28" s="141">
        <v>2035</v>
      </c>
      <c r="K28" s="141">
        <v>27</v>
      </c>
      <c r="L28" s="141" t="s">
        <v>54</v>
      </c>
      <c r="M28" s="141">
        <v>1.1000000000000001</v>
      </c>
      <c r="N28" s="151" t="s">
        <v>51</v>
      </c>
    </row>
    <row r="29" spans="1:14" ht="28.8" x14ac:dyDescent="0.3">
      <c r="A29" s="87" t="s">
        <v>124</v>
      </c>
      <c r="B29" s="126" t="s">
        <v>53</v>
      </c>
      <c r="C29" s="126" t="s">
        <v>140</v>
      </c>
      <c r="D29" s="126" t="s">
        <v>126</v>
      </c>
      <c r="E29" s="126" t="s">
        <v>7</v>
      </c>
      <c r="F29" s="126" t="s">
        <v>7</v>
      </c>
      <c r="G29" s="140" t="s">
        <v>128</v>
      </c>
      <c r="H29" s="140" t="s">
        <v>165</v>
      </c>
      <c r="I29" s="141">
        <v>2026</v>
      </c>
      <c r="J29" s="141">
        <v>2035</v>
      </c>
      <c r="K29" s="141">
        <v>23</v>
      </c>
      <c r="L29" s="141" t="s">
        <v>54</v>
      </c>
      <c r="M29" s="141">
        <v>0.9</v>
      </c>
      <c r="N29" s="151" t="s">
        <v>51</v>
      </c>
    </row>
    <row r="30" spans="1:14" ht="28.8" x14ac:dyDescent="0.3">
      <c r="A30" s="87" t="s">
        <v>124</v>
      </c>
      <c r="B30" s="126" t="s">
        <v>65</v>
      </c>
      <c r="C30" s="126" t="s">
        <v>141</v>
      </c>
      <c r="D30" s="126" t="s">
        <v>158</v>
      </c>
      <c r="E30" s="126" t="s">
        <v>7</v>
      </c>
      <c r="F30" s="126" t="s">
        <v>7</v>
      </c>
      <c r="G30" s="140" t="s">
        <v>128</v>
      </c>
      <c r="H30" s="140" t="s">
        <v>143</v>
      </c>
      <c r="I30" s="141">
        <v>2026</v>
      </c>
      <c r="J30" s="141">
        <v>2035</v>
      </c>
      <c r="K30" s="143">
        <v>0.5</v>
      </c>
      <c r="L30" s="141" t="s">
        <v>54</v>
      </c>
      <c r="M30" s="141">
        <v>1.1000000000000001</v>
      </c>
      <c r="N30" s="151" t="s">
        <v>51</v>
      </c>
    </row>
    <row r="31" spans="1:14" ht="28.8" x14ac:dyDescent="0.3">
      <c r="A31" s="87" t="s">
        <v>124</v>
      </c>
      <c r="B31" s="126" t="s">
        <v>53</v>
      </c>
      <c r="C31" s="126" t="s">
        <v>141</v>
      </c>
      <c r="D31" s="126" t="s">
        <v>159</v>
      </c>
      <c r="E31" s="126" t="s">
        <v>7</v>
      </c>
      <c r="F31" s="126" t="s">
        <v>7</v>
      </c>
      <c r="G31" s="140" t="s">
        <v>128</v>
      </c>
      <c r="H31" s="140" t="s">
        <v>142</v>
      </c>
      <c r="I31" s="141">
        <v>2026</v>
      </c>
      <c r="J31" s="141">
        <v>2035</v>
      </c>
      <c r="K31" s="141">
        <v>0.45</v>
      </c>
      <c r="L31" s="141" t="s">
        <v>54</v>
      </c>
      <c r="M31" s="141">
        <v>0.9</v>
      </c>
      <c r="N31" s="151" t="s">
        <v>51</v>
      </c>
    </row>
    <row r="32" spans="1:14" x14ac:dyDescent="0.3">
      <c r="A32" s="87" t="s">
        <v>124</v>
      </c>
      <c r="B32" s="27" t="s">
        <v>65</v>
      </c>
      <c r="C32" s="27" t="s">
        <v>199</v>
      </c>
      <c r="D32" s="126" t="s">
        <v>159</v>
      </c>
      <c r="E32" s="126" t="s">
        <v>7</v>
      </c>
      <c r="F32" s="126" t="s">
        <v>7</v>
      </c>
      <c r="G32" s="140" t="s">
        <v>62</v>
      </c>
      <c r="H32" s="140" t="s">
        <v>62</v>
      </c>
      <c r="I32" s="144">
        <v>2011</v>
      </c>
      <c r="J32" s="144">
        <v>2035</v>
      </c>
      <c r="K32" s="145">
        <v>19.925464877699504</v>
      </c>
      <c r="L32" s="144" t="s">
        <v>54</v>
      </c>
      <c r="M32" s="144">
        <v>1</v>
      </c>
      <c r="N32" s="151" t="s">
        <v>51</v>
      </c>
    </row>
    <row r="33" spans="1:14" x14ac:dyDescent="0.3">
      <c r="A33" s="87" t="s">
        <v>124</v>
      </c>
      <c r="B33" s="27" t="s">
        <v>53</v>
      </c>
      <c r="C33" s="27" t="s">
        <v>199</v>
      </c>
      <c r="D33" s="126" t="s">
        <v>159</v>
      </c>
      <c r="E33" s="126" t="s">
        <v>7</v>
      </c>
      <c r="F33" s="126" t="s">
        <v>7</v>
      </c>
      <c r="G33" s="140" t="s">
        <v>62</v>
      </c>
      <c r="H33" s="140" t="s">
        <v>62</v>
      </c>
      <c r="I33" s="144">
        <v>2011</v>
      </c>
      <c r="J33" s="144">
        <v>2035</v>
      </c>
      <c r="K33" s="146">
        <v>19.526955580145515</v>
      </c>
      <c r="L33" s="144" t="s">
        <v>54</v>
      </c>
      <c r="M33" s="144">
        <v>1</v>
      </c>
      <c r="N33" s="151" t="s">
        <v>51</v>
      </c>
    </row>
    <row r="34" spans="1:14" x14ac:dyDescent="0.3">
      <c r="A34" s="87" t="s">
        <v>124</v>
      </c>
      <c r="B34" s="27" t="s">
        <v>65</v>
      </c>
      <c r="C34" s="27" t="s">
        <v>200</v>
      </c>
      <c r="D34" s="126" t="s">
        <v>159</v>
      </c>
      <c r="E34" s="126" t="s">
        <v>7</v>
      </c>
      <c r="F34" s="126" t="s">
        <v>7</v>
      </c>
      <c r="G34" s="140" t="s">
        <v>62</v>
      </c>
      <c r="H34" s="140" t="s">
        <v>62</v>
      </c>
      <c r="I34" s="144">
        <v>2011</v>
      </c>
      <c r="J34" s="144">
        <v>2035</v>
      </c>
      <c r="K34" s="145">
        <v>6.1870926643904101</v>
      </c>
      <c r="L34" s="144" t="s">
        <v>54</v>
      </c>
      <c r="M34" s="144">
        <v>1</v>
      </c>
      <c r="N34" s="151" t="s">
        <v>51</v>
      </c>
    </row>
    <row r="35" spans="1:14" x14ac:dyDescent="0.3">
      <c r="A35" s="87" t="s">
        <v>124</v>
      </c>
      <c r="B35" s="27" t="s">
        <v>53</v>
      </c>
      <c r="C35" s="27" t="s">
        <v>200</v>
      </c>
      <c r="D35" s="126" t="s">
        <v>159</v>
      </c>
      <c r="E35" s="126" t="s">
        <v>7</v>
      </c>
      <c r="F35" s="126" t="s">
        <v>7</v>
      </c>
      <c r="G35" s="140" t="s">
        <v>62</v>
      </c>
      <c r="H35" s="140" t="s">
        <v>62</v>
      </c>
      <c r="I35" s="144">
        <v>2011</v>
      </c>
      <c r="J35" s="144">
        <v>2035</v>
      </c>
      <c r="K35" s="146">
        <v>6.0633508111026018</v>
      </c>
      <c r="L35" s="144" t="s">
        <v>54</v>
      </c>
      <c r="M35" s="144">
        <v>1</v>
      </c>
      <c r="N35" s="151" t="s">
        <v>51</v>
      </c>
    </row>
    <row r="36" spans="1:14" x14ac:dyDescent="0.3">
      <c r="A36" s="87" t="s">
        <v>124</v>
      </c>
      <c r="B36" s="27" t="s">
        <v>65</v>
      </c>
      <c r="C36" s="27" t="s">
        <v>201</v>
      </c>
      <c r="D36" s="126" t="s">
        <v>159</v>
      </c>
      <c r="E36" s="126" t="s">
        <v>7</v>
      </c>
      <c r="F36" s="126" t="s">
        <v>7</v>
      </c>
      <c r="G36" s="140" t="s">
        <v>62</v>
      </c>
      <c r="H36" s="140" t="s">
        <v>62</v>
      </c>
      <c r="I36" s="144">
        <v>2011</v>
      </c>
      <c r="J36" s="144">
        <v>2035</v>
      </c>
      <c r="K36" s="144">
        <v>0</v>
      </c>
      <c r="L36" s="144" t="s">
        <v>54</v>
      </c>
      <c r="M36" s="144">
        <v>1</v>
      </c>
      <c r="N36" s="151" t="s">
        <v>51</v>
      </c>
    </row>
    <row r="37" spans="1:14" x14ac:dyDescent="0.3">
      <c r="A37" s="87" t="s">
        <v>124</v>
      </c>
      <c r="B37" s="27" t="s">
        <v>53</v>
      </c>
      <c r="C37" s="27" t="s">
        <v>201</v>
      </c>
      <c r="D37" s="126" t="s">
        <v>159</v>
      </c>
      <c r="E37" s="126" t="s">
        <v>7</v>
      </c>
      <c r="F37" s="126" t="s">
        <v>7</v>
      </c>
      <c r="G37" s="140" t="s">
        <v>62</v>
      </c>
      <c r="H37" s="140" t="s">
        <v>62</v>
      </c>
      <c r="I37" s="144">
        <v>2011</v>
      </c>
      <c r="J37" s="144">
        <v>2035</v>
      </c>
      <c r="K37" s="146">
        <v>0</v>
      </c>
      <c r="L37" s="144" t="s">
        <v>54</v>
      </c>
      <c r="M37" s="144">
        <v>1</v>
      </c>
      <c r="N37" s="151" t="s">
        <v>51</v>
      </c>
    </row>
    <row r="38" spans="1:14" x14ac:dyDescent="0.3">
      <c r="A38" s="87" t="s">
        <v>124</v>
      </c>
      <c r="B38" s="27" t="s">
        <v>65</v>
      </c>
      <c r="C38" s="27" t="s">
        <v>202</v>
      </c>
      <c r="D38" s="126" t="s">
        <v>159</v>
      </c>
      <c r="E38" s="126" t="s">
        <v>7</v>
      </c>
      <c r="F38" s="126" t="s">
        <v>7</v>
      </c>
      <c r="G38" s="140" t="s">
        <v>62</v>
      </c>
      <c r="H38" s="140" t="s">
        <v>62</v>
      </c>
      <c r="I38" s="144">
        <v>2011</v>
      </c>
      <c r="J38" s="144">
        <v>2035</v>
      </c>
      <c r="K38" s="145">
        <v>3.5179403173645474</v>
      </c>
      <c r="L38" s="144" t="s">
        <v>54</v>
      </c>
      <c r="M38" s="144">
        <v>1</v>
      </c>
      <c r="N38" s="151" t="s">
        <v>51</v>
      </c>
    </row>
    <row r="39" spans="1:14" x14ac:dyDescent="0.3">
      <c r="A39" s="87" t="s">
        <v>124</v>
      </c>
      <c r="B39" s="27" t="s">
        <v>53</v>
      </c>
      <c r="C39" s="27" t="s">
        <v>202</v>
      </c>
      <c r="D39" s="126" t="s">
        <v>159</v>
      </c>
      <c r="E39" s="126" t="s">
        <v>7</v>
      </c>
      <c r="F39" s="126" t="s">
        <v>7</v>
      </c>
      <c r="G39" s="140" t="s">
        <v>62</v>
      </c>
      <c r="H39" s="140" t="s">
        <v>62</v>
      </c>
      <c r="I39" s="144">
        <v>2011</v>
      </c>
      <c r="J39" s="144">
        <v>2035</v>
      </c>
      <c r="K39" s="146">
        <v>3.4475815110172565</v>
      </c>
      <c r="L39" s="144" t="s">
        <v>54</v>
      </c>
      <c r="M39" s="144">
        <v>1</v>
      </c>
      <c r="N39" s="151" t="s">
        <v>51</v>
      </c>
    </row>
    <row r="40" spans="1:14" x14ac:dyDescent="0.3">
      <c r="A40" s="87" t="s">
        <v>124</v>
      </c>
      <c r="B40" s="27" t="s">
        <v>65</v>
      </c>
      <c r="C40" s="27" t="s">
        <v>203</v>
      </c>
      <c r="D40" s="126" t="s">
        <v>159</v>
      </c>
      <c r="E40" s="126" t="s">
        <v>7</v>
      </c>
      <c r="F40" s="126" t="s">
        <v>7</v>
      </c>
      <c r="G40" s="140" t="s">
        <v>62</v>
      </c>
      <c r="H40" s="140" t="s">
        <v>62</v>
      </c>
      <c r="I40" s="144">
        <v>2011</v>
      </c>
      <c r="J40" s="144">
        <v>2035</v>
      </c>
      <c r="K40" s="144">
        <v>0</v>
      </c>
      <c r="L40" s="144" t="s">
        <v>54</v>
      </c>
      <c r="M40" s="144">
        <v>1</v>
      </c>
      <c r="N40" s="151" t="s">
        <v>51</v>
      </c>
    </row>
    <row r="41" spans="1:14" x14ac:dyDescent="0.3">
      <c r="A41" s="87" t="s">
        <v>124</v>
      </c>
      <c r="B41" s="27" t="s">
        <v>53</v>
      </c>
      <c r="C41" s="27" t="s">
        <v>203</v>
      </c>
      <c r="D41" s="126" t="s">
        <v>159</v>
      </c>
      <c r="E41" s="126" t="s">
        <v>7</v>
      </c>
      <c r="F41" s="126" t="s">
        <v>7</v>
      </c>
      <c r="G41" s="140" t="s">
        <v>62</v>
      </c>
      <c r="H41" s="140" t="s">
        <v>62</v>
      </c>
      <c r="I41" s="144">
        <v>2011</v>
      </c>
      <c r="J41" s="144">
        <v>2035</v>
      </c>
      <c r="K41" s="146">
        <v>0</v>
      </c>
      <c r="L41" s="144" t="s">
        <v>54</v>
      </c>
      <c r="M41" s="144">
        <v>1</v>
      </c>
      <c r="N41" s="151" t="s">
        <v>51</v>
      </c>
    </row>
    <row r="42" spans="1:14" x14ac:dyDescent="0.3">
      <c r="A42" s="87" t="s">
        <v>124</v>
      </c>
      <c r="B42" s="27" t="s">
        <v>65</v>
      </c>
      <c r="C42" s="27" t="s">
        <v>194</v>
      </c>
      <c r="D42" s="126" t="s">
        <v>159</v>
      </c>
      <c r="E42" s="126" t="s">
        <v>7</v>
      </c>
      <c r="F42" s="126" t="s">
        <v>7</v>
      </c>
      <c r="G42" s="140" t="s">
        <v>62</v>
      </c>
      <c r="H42" s="140" t="s">
        <v>62</v>
      </c>
      <c r="I42" s="144">
        <v>2011</v>
      </c>
      <c r="J42" s="144">
        <v>2035</v>
      </c>
      <c r="K42" s="144">
        <v>0</v>
      </c>
      <c r="L42" s="144" t="s">
        <v>54</v>
      </c>
      <c r="M42" s="144">
        <v>1</v>
      </c>
      <c r="N42" s="151" t="s">
        <v>51</v>
      </c>
    </row>
    <row r="43" spans="1:14" x14ac:dyDescent="0.3">
      <c r="A43" s="87" t="s">
        <v>124</v>
      </c>
      <c r="B43" s="27" t="s">
        <v>53</v>
      </c>
      <c r="C43" s="27" t="s">
        <v>194</v>
      </c>
      <c r="D43" s="126" t="s">
        <v>159</v>
      </c>
      <c r="E43" s="126" t="s">
        <v>7</v>
      </c>
      <c r="F43" s="126" t="s">
        <v>7</v>
      </c>
      <c r="G43" s="140" t="s">
        <v>62</v>
      </c>
      <c r="H43" s="140" t="s">
        <v>62</v>
      </c>
      <c r="I43" s="144">
        <v>2011</v>
      </c>
      <c r="J43" s="144">
        <v>2035</v>
      </c>
      <c r="K43" s="146">
        <v>0</v>
      </c>
      <c r="L43" s="144" t="s">
        <v>54</v>
      </c>
      <c r="M43" s="144">
        <v>1</v>
      </c>
      <c r="N43" s="151" t="s">
        <v>51</v>
      </c>
    </row>
    <row r="44" spans="1:14" x14ac:dyDescent="0.3">
      <c r="A44" s="87" t="s">
        <v>124</v>
      </c>
      <c r="B44" s="27" t="s">
        <v>65</v>
      </c>
      <c r="C44" s="27" t="s">
        <v>204</v>
      </c>
      <c r="D44" s="126" t="s">
        <v>159</v>
      </c>
      <c r="E44" s="126" t="s">
        <v>7</v>
      </c>
      <c r="F44" s="126" t="s">
        <v>7</v>
      </c>
      <c r="G44" s="140" t="s">
        <v>62</v>
      </c>
      <c r="H44" s="140" t="s">
        <v>62</v>
      </c>
      <c r="I44" s="144">
        <v>2011</v>
      </c>
      <c r="J44" s="144">
        <v>2035</v>
      </c>
      <c r="K44" s="144">
        <v>0</v>
      </c>
      <c r="L44" s="144" t="s">
        <v>54</v>
      </c>
      <c r="M44" s="144">
        <v>1</v>
      </c>
      <c r="N44" s="151" t="s">
        <v>51</v>
      </c>
    </row>
    <row r="45" spans="1:14" x14ac:dyDescent="0.3">
      <c r="A45" s="87" t="s">
        <v>124</v>
      </c>
      <c r="B45" s="27" t="s">
        <v>53</v>
      </c>
      <c r="C45" s="27" t="s">
        <v>204</v>
      </c>
      <c r="D45" s="126" t="s">
        <v>159</v>
      </c>
      <c r="E45" s="126" t="s">
        <v>7</v>
      </c>
      <c r="F45" s="126" t="s">
        <v>7</v>
      </c>
      <c r="G45" s="140" t="s">
        <v>62</v>
      </c>
      <c r="H45" s="140" t="s">
        <v>62</v>
      </c>
      <c r="I45" s="144">
        <v>2011</v>
      </c>
      <c r="J45" s="144">
        <v>2035</v>
      </c>
      <c r="K45" s="146">
        <v>0</v>
      </c>
      <c r="L45" s="144" t="s">
        <v>54</v>
      </c>
      <c r="M45" s="144">
        <v>1</v>
      </c>
      <c r="N45" s="151" t="s">
        <v>51</v>
      </c>
    </row>
    <row r="46" spans="1:14" x14ac:dyDescent="0.3">
      <c r="A46" s="87" t="s">
        <v>124</v>
      </c>
      <c r="B46" s="27" t="s">
        <v>65</v>
      </c>
      <c r="C46" s="27" t="s">
        <v>205</v>
      </c>
      <c r="D46" s="126" t="s">
        <v>159</v>
      </c>
      <c r="E46" s="126" t="s">
        <v>7</v>
      </c>
      <c r="F46" s="126" t="s">
        <v>7</v>
      </c>
      <c r="G46" s="140" t="s">
        <v>62</v>
      </c>
      <c r="H46" s="140" t="s">
        <v>62</v>
      </c>
      <c r="I46" s="144">
        <v>2011</v>
      </c>
      <c r="J46" s="144">
        <v>2035</v>
      </c>
      <c r="K46" s="147">
        <v>0.44948214865013508</v>
      </c>
      <c r="L46" s="144" t="s">
        <v>54</v>
      </c>
      <c r="M46" s="144">
        <v>1</v>
      </c>
      <c r="N46" s="151" t="s">
        <v>51</v>
      </c>
    </row>
    <row r="47" spans="1:14" x14ac:dyDescent="0.3">
      <c r="A47" s="87" t="s">
        <v>124</v>
      </c>
      <c r="B47" s="27" t="s">
        <v>53</v>
      </c>
      <c r="C47" s="27" t="s">
        <v>205</v>
      </c>
      <c r="D47" s="126" t="s">
        <v>159</v>
      </c>
      <c r="E47" s="126" t="s">
        <v>7</v>
      </c>
      <c r="F47" s="126" t="s">
        <v>7</v>
      </c>
      <c r="G47" s="140" t="s">
        <v>62</v>
      </c>
      <c r="H47" s="140" t="s">
        <v>62</v>
      </c>
      <c r="I47" s="144">
        <v>2011</v>
      </c>
      <c r="J47" s="144">
        <v>2035</v>
      </c>
      <c r="K47" s="146">
        <v>0.44049250567713238</v>
      </c>
      <c r="L47" s="144" t="s">
        <v>54</v>
      </c>
      <c r="M47" s="144">
        <v>1</v>
      </c>
      <c r="N47" s="151" t="s">
        <v>51</v>
      </c>
    </row>
    <row r="48" spans="1:14" x14ac:dyDescent="0.3">
      <c r="A48" s="87" t="s">
        <v>124</v>
      </c>
      <c r="B48" s="27" t="s">
        <v>65</v>
      </c>
      <c r="C48" s="27" t="s">
        <v>206</v>
      </c>
      <c r="D48" s="126" t="s">
        <v>159</v>
      </c>
      <c r="E48" s="126" t="s">
        <v>7</v>
      </c>
      <c r="F48" s="126" t="s">
        <v>7</v>
      </c>
      <c r="G48" s="140" t="s">
        <v>62</v>
      </c>
      <c r="H48" s="140" t="s">
        <v>62</v>
      </c>
      <c r="I48" s="144">
        <v>2011</v>
      </c>
      <c r="J48" s="144">
        <v>2035</v>
      </c>
      <c r="K48" s="147">
        <v>4.1841563098345045</v>
      </c>
      <c r="L48" s="144" t="s">
        <v>54</v>
      </c>
      <c r="M48" s="144">
        <v>1</v>
      </c>
      <c r="N48" s="151" t="s">
        <v>51</v>
      </c>
    </row>
    <row r="49" spans="1:14" x14ac:dyDescent="0.3">
      <c r="A49" s="87" t="s">
        <v>124</v>
      </c>
      <c r="B49" s="27" t="s">
        <v>53</v>
      </c>
      <c r="C49" s="27" t="s">
        <v>206</v>
      </c>
      <c r="D49" s="126" t="s">
        <v>159</v>
      </c>
      <c r="E49" s="126" t="s">
        <v>7</v>
      </c>
      <c r="F49" s="126" t="s">
        <v>7</v>
      </c>
      <c r="G49" s="140" t="s">
        <v>62</v>
      </c>
      <c r="H49" s="140" t="s">
        <v>62</v>
      </c>
      <c r="I49" s="144">
        <v>2011</v>
      </c>
      <c r="J49" s="144">
        <v>2035</v>
      </c>
      <c r="K49" s="146">
        <v>4.1004731836378143</v>
      </c>
      <c r="L49" s="144" t="s">
        <v>54</v>
      </c>
      <c r="M49" s="144">
        <v>1</v>
      </c>
      <c r="N49" s="151" t="s">
        <v>51</v>
      </c>
    </row>
    <row r="50" spans="1:14" x14ac:dyDescent="0.3">
      <c r="A50" s="87" t="s">
        <v>124</v>
      </c>
      <c r="B50" s="27" t="s">
        <v>65</v>
      </c>
      <c r="C50" s="27" t="s">
        <v>207</v>
      </c>
      <c r="D50" s="126" t="s">
        <v>159</v>
      </c>
      <c r="E50" s="126" t="s">
        <v>7</v>
      </c>
      <c r="F50" s="126" t="s">
        <v>7</v>
      </c>
      <c r="G50" s="140" t="s">
        <v>62</v>
      </c>
      <c r="H50" s="140" t="s">
        <v>62</v>
      </c>
      <c r="I50" s="144">
        <v>2011</v>
      </c>
      <c r="J50" s="144">
        <v>2035</v>
      </c>
      <c r="K50" s="147">
        <v>1.3943730807433024</v>
      </c>
      <c r="L50" s="144" t="s">
        <v>54</v>
      </c>
      <c r="M50" s="144">
        <v>1</v>
      </c>
      <c r="N50" s="151" t="s">
        <v>51</v>
      </c>
    </row>
    <row r="51" spans="1:14" ht="15" thickBot="1" x14ac:dyDescent="0.35">
      <c r="A51" s="89" t="s">
        <v>124</v>
      </c>
      <c r="B51" s="92" t="s">
        <v>53</v>
      </c>
      <c r="C51" s="92" t="s">
        <v>207</v>
      </c>
      <c r="D51" s="152" t="s">
        <v>159</v>
      </c>
      <c r="E51" s="152" t="s">
        <v>7</v>
      </c>
      <c r="F51" s="152" t="s">
        <v>7</v>
      </c>
      <c r="G51" s="66" t="s">
        <v>62</v>
      </c>
      <c r="H51" s="66" t="s">
        <v>62</v>
      </c>
      <c r="I51" s="153">
        <v>2011</v>
      </c>
      <c r="J51" s="153">
        <v>2035</v>
      </c>
      <c r="K51" s="154">
        <v>1.3664856191284362</v>
      </c>
      <c r="L51" s="153" t="s">
        <v>54</v>
      </c>
      <c r="M51" s="153">
        <v>1</v>
      </c>
      <c r="N51" s="68" t="s">
        <v>51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U1"/>
  <sheetViews>
    <sheetView workbookViewId="0"/>
  </sheetViews>
  <sheetFormatPr defaultColWidth="10.88671875" defaultRowHeight="14.4" x14ac:dyDescent="0.3"/>
  <cols>
    <col min="2" max="2" width="20.88671875" bestFit="1" customWidth="1"/>
  </cols>
  <sheetData>
    <row r="1" spans="1:47" ht="43.8" thickBot="1" x14ac:dyDescent="0.35">
      <c r="A1" s="11" t="s">
        <v>13</v>
      </c>
      <c r="B1" s="12" t="s">
        <v>10</v>
      </c>
      <c r="C1" s="12" t="s">
        <v>45</v>
      </c>
      <c r="D1" s="12" t="s">
        <v>46</v>
      </c>
      <c r="E1" s="12" t="s">
        <v>18</v>
      </c>
      <c r="F1" s="14" t="s">
        <v>35</v>
      </c>
      <c r="G1" s="15" t="s">
        <v>3</v>
      </c>
      <c r="H1" s="16" t="s">
        <v>42</v>
      </c>
      <c r="I1" s="11" t="s">
        <v>29</v>
      </c>
      <c r="J1" s="12" t="s">
        <v>30</v>
      </c>
      <c r="K1" s="12" t="s">
        <v>31</v>
      </c>
      <c r="L1" s="13" t="s">
        <v>32</v>
      </c>
      <c r="M1" s="12">
        <v>2021</v>
      </c>
      <c r="N1" s="12">
        <v>2022</v>
      </c>
      <c r="O1" s="12">
        <v>2023</v>
      </c>
      <c r="P1" s="12">
        <v>2024</v>
      </c>
      <c r="Q1" s="12">
        <v>2025</v>
      </c>
      <c r="R1" s="12">
        <v>2026</v>
      </c>
      <c r="S1" s="12">
        <v>2027</v>
      </c>
      <c r="T1" s="12">
        <v>2028</v>
      </c>
      <c r="U1" s="12">
        <v>2029</v>
      </c>
      <c r="V1" s="12">
        <v>2030</v>
      </c>
      <c r="W1" s="12">
        <v>2031</v>
      </c>
      <c r="X1" s="12">
        <v>2032</v>
      </c>
      <c r="Y1" s="12">
        <v>2033</v>
      </c>
      <c r="Z1" s="12">
        <v>2034</v>
      </c>
      <c r="AA1" s="12">
        <v>2035</v>
      </c>
      <c r="AB1" s="12">
        <v>2036</v>
      </c>
      <c r="AC1" s="12">
        <v>2037</v>
      </c>
      <c r="AD1" s="12">
        <v>2038</v>
      </c>
      <c r="AE1" s="12">
        <v>2039</v>
      </c>
      <c r="AF1" s="12">
        <v>2040</v>
      </c>
      <c r="AG1" s="12">
        <v>2041</v>
      </c>
      <c r="AH1" s="12">
        <v>2042</v>
      </c>
      <c r="AI1" s="12">
        <v>2043</v>
      </c>
      <c r="AJ1" s="12">
        <v>2044</v>
      </c>
      <c r="AK1" s="12">
        <v>2045</v>
      </c>
      <c r="AL1" s="12">
        <v>2046</v>
      </c>
      <c r="AM1" s="12">
        <v>2047</v>
      </c>
      <c r="AN1" s="12">
        <v>2048</v>
      </c>
      <c r="AO1" s="12">
        <v>2049</v>
      </c>
      <c r="AP1" s="12">
        <v>2050</v>
      </c>
      <c r="AQ1" s="12">
        <v>2051</v>
      </c>
      <c r="AR1" s="12">
        <v>2052</v>
      </c>
      <c r="AS1" s="12">
        <v>2053</v>
      </c>
      <c r="AT1" s="12">
        <v>2054</v>
      </c>
      <c r="AU1" s="12">
        <v>2055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>
    <tabColor rgb="FF00B050"/>
  </sheetPr>
  <dimension ref="A1:AJ25"/>
  <sheetViews>
    <sheetView zoomScale="70" zoomScaleNormal="70" workbookViewId="0">
      <pane ySplit="1" topLeftCell="A2" activePane="bottomLeft" state="frozen"/>
      <selection pane="bottomLeft" activeCell="B32" sqref="B31:B32"/>
    </sheetView>
  </sheetViews>
  <sheetFormatPr defaultColWidth="8.88671875" defaultRowHeight="14.4" x14ac:dyDescent="0.3"/>
  <cols>
    <col min="1" max="1" width="11.88671875" style="26" customWidth="1"/>
    <col min="2" max="2" width="40.33203125" style="25" bestFit="1" customWidth="1"/>
    <col min="3" max="3" width="31.44140625" style="25" bestFit="1" customWidth="1"/>
    <col min="4" max="4" width="46.6640625" style="25" customWidth="1"/>
    <col min="5" max="5" width="28.21875" style="25" customWidth="1"/>
    <col min="6" max="6" width="14.5546875" style="25" customWidth="1"/>
    <col min="7" max="7" width="16.109375" style="25" bestFit="1" customWidth="1"/>
    <col min="8" max="8" width="10.5546875" style="25" customWidth="1"/>
    <col min="9" max="9" width="22.21875" style="25" customWidth="1"/>
    <col min="10" max="10" width="22" style="25" customWidth="1"/>
    <col min="11" max="36" width="12" style="25" bestFit="1" customWidth="1"/>
    <col min="37" max="16384" width="8.88671875" style="25"/>
  </cols>
  <sheetData>
    <row r="1" spans="1:36" ht="15" thickBot="1" x14ac:dyDescent="0.35">
      <c r="A1" s="44" t="s">
        <v>13</v>
      </c>
      <c r="B1" s="45" t="s">
        <v>10</v>
      </c>
      <c r="C1" s="43" t="s">
        <v>19</v>
      </c>
      <c r="D1" s="46" t="s">
        <v>34</v>
      </c>
      <c r="E1" s="46" t="s">
        <v>35</v>
      </c>
      <c r="F1" s="133" t="s">
        <v>3</v>
      </c>
      <c r="G1" s="134" t="s">
        <v>42</v>
      </c>
      <c r="H1" s="22" t="s">
        <v>29</v>
      </c>
      <c r="I1" s="23" t="s">
        <v>38</v>
      </c>
      <c r="J1" s="24" t="s">
        <v>39</v>
      </c>
      <c r="K1" s="21">
        <v>2010</v>
      </c>
      <c r="L1" s="21">
        <v>2011</v>
      </c>
      <c r="M1" s="21">
        <v>2012</v>
      </c>
      <c r="N1" s="21">
        <v>2013</v>
      </c>
      <c r="O1" s="21">
        <v>2014</v>
      </c>
      <c r="P1" s="21">
        <v>2015</v>
      </c>
      <c r="Q1" s="21">
        <v>2016</v>
      </c>
      <c r="R1" s="21">
        <v>2017</v>
      </c>
      <c r="S1" s="21">
        <v>2018</v>
      </c>
      <c r="T1" s="21">
        <v>2019</v>
      </c>
      <c r="U1" s="21">
        <v>2020</v>
      </c>
      <c r="V1" s="21">
        <v>2021</v>
      </c>
      <c r="W1" s="21">
        <v>2022</v>
      </c>
      <c r="X1" s="21">
        <v>2023</v>
      </c>
      <c r="Y1" s="21">
        <v>2024</v>
      </c>
      <c r="Z1" s="21">
        <v>2025</v>
      </c>
      <c r="AA1" s="21">
        <v>2026</v>
      </c>
      <c r="AB1" s="21">
        <v>2027</v>
      </c>
      <c r="AC1" s="21">
        <v>2028</v>
      </c>
      <c r="AD1" s="21">
        <v>2029</v>
      </c>
      <c r="AE1" s="21">
        <v>2030</v>
      </c>
      <c r="AF1" s="21">
        <v>2031</v>
      </c>
      <c r="AG1" s="21">
        <v>2032</v>
      </c>
      <c r="AH1" s="21">
        <v>2033</v>
      </c>
      <c r="AI1" s="21">
        <v>2034</v>
      </c>
      <c r="AJ1" s="40">
        <v>2035</v>
      </c>
    </row>
    <row r="2" spans="1:36" ht="15" thickBot="1" x14ac:dyDescent="0.35">
      <c r="A2" s="124" t="s">
        <v>6</v>
      </c>
      <c r="B2" s="125" t="s">
        <v>191</v>
      </c>
      <c r="C2" s="96" t="s">
        <v>125</v>
      </c>
      <c r="D2" s="127" t="s">
        <v>192</v>
      </c>
      <c r="E2" s="125" t="s">
        <v>7</v>
      </c>
      <c r="F2" s="126" t="s">
        <v>49</v>
      </c>
      <c r="G2" s="126" t="s">
        <v>50</v>
      </c>
      <c r="H2" s="131"/>
      <c r="I2" s="128"/>
      <c r="J2" s="129"/>
      <c r="K2" s="135">
        <v>0.47</v>
      </c>
      <c r="L2" s="135">
        <f>K2</f>
        <v>0.47</v>
      </c>
      <c r="M2" s="135">
        <v>0.20677544177206184</v>
      </c>
      <c r="N2" s="135">
        <v>0.18847804044522798</v>
      </c>
      <c r="O2" s="135">
        <v>0.18847804044522798</v>
      </c>
      <c r="P2" s="135">
        <v>0.19856163652535005</v>
      </c>
      <c r="Q2" s="135">
        <v>0.19856163652535005</v>
      </c>
      <c r="R2" s="135">
        <f>Q2</f>
        <v>0.19856163652535005</v>
      </c>
      <c r="S2" s="135">
        <v>0.15474833031148547</v>
      </c>
      <c r="T2" s="135">
        <f>S2</f>
        <v>0.15474833031148547</v>
      </c>
      <c r="U2" s="135">
        <f t="shared" ref="U2:AJ7" si="0">T2</f>
        <v>0.15474833031148547</v>
      </c>
      <c r="V2" s="135">
        <f t="shared" si="0"/>
        <v>0.15474833031148547</v>
      </c>
      <c r="W2" s="135">
        <f t="shared" si="0"/>
        <v>0.15474833031148547</v>
      </c>
      <c r="X2" s="135">
        <f t="shared" si="0"/>
        <v>0.15474833031148547</v>
      </c>
      <c r="Y2" s="135">
        <f t="shared" si="0"/>
        <v>0.15474833031148547</v>
      </c>
      <c r="Z2" s="135">
        <f t="shared" si="0"/>
        <v>0.15474833031148547</v>
      </c>
      <c r="AA2" s="135">
        <f t="shared" si="0"/>
        <v>0.15474833031148547</v>
      </c>
      <c r="AB2" s="135">
        <f t="shared" si="0"/>
        <v>0.15474833031148547</v>
      </c>
      <c r="AC2" s="135">
        <f t="shared" si="0"/>
        <v>0.15474833031148547</v>
      </c>
      <c r="AD2" s="135">
        <f t="shared" si="0"/>
        <v>0.15474833031148547</v>
      </c>
      <c r="AE2" s="135">
        <f t="shared" si="0"/>
        <v>0.15474833031148547</v>
      </c>
      <c r="AF2" s="135">
        <f t="shared" si="0"/>
        <v>0.15474833031148547</v>
      </c>
      <c r="AG2" s="135">
        <f t="shared" si="0"/>
        <v>0.15474833031148547</v>
      </c>
      <c r="AH2" s="135">
        <f t="shared" si="0"/>
        <v>0.15474833031148547</v>
      </c>
      <c r="AI2" s="135">
        <f t="shared" si="0"/>
        <v>0.15474833031148547</v>
      </c>
      <c r="AJ2" s="135">
        <f t="shared" si="0"/>
        <v>0.15474833031148547</v>
      </c>
    </row>
    <row r="3" spans="1:36" ht="15" thickBot="1" x14ac:dyDescent="0.35">
      <c r="A3" s="124" t="s">
        <v>6</v>
      </c>
      <c r="B3" s="126" t="s">
        <v>191</v>
      </c>
      <c r="C3" s="53" t="s">
        <v>129</v>
      </c>
      <c r="D3" s="130" t="s">
        <v>192</v>
      </c>
      <c r="E3" s="126" t="s">
        <v>7</v>
      </c>
      <c r="F3" s="126" t="s">
        <v>49</v>
      </c>
      <c r="G3" s="126" t="s">
        <v>50</v>
      </c>
      <c r="H3" s="132"/>
      <c r="I3" s="41"/>
      <c r="J3" s="42"/>
      <c r="K3" s="136">
        <v>0.14000000000000001</v>
      </c>
      <c r="L3" s="136">
        <f>K3</f>
        <v>0.14000000000000001</v>
      </c>
      <c r="M3" s="136">
        <v>0.21227672353036589</v>
      </c>
      <c r="N3" s="136">
        <v>0.2057628041354688</v>
      </c>
      <c r="O3" s="136">
        <v>0.2057628041354688</v>
      </c>
      <c r="P3" s="136">
        <v>0.203553876289956</v>
      </c>
      <c r="Q3" s="136">
        <v>0.203553876289956</v>
      </c>
      <c r="R3" s="135">
        <f t="shared" ref="R3:R25" si="1">Q3</f>
        <v>0.203553876289956</v>
      </c>
      <c r="S3" s="136">
        <v>0.22598011104673138</v>
      </c>
      <c r="T3" s="135">
        <f t="shared" ref="T3:AI7" si="2">S3</f>
        <v>0.22598011104673138</v>
      </c>
      <c r="U3" s="135">
        <f t="shared" si="2"/>
        <v>0.22598011104673138</v>
      </c>
      <c r="V3" s="135">
        <f t="shared" si="2"/>
        <v>0.22598011104673138</v>
      </c>
      <c r="W3" s="135">
        <f t="shared" si="2"/>
        <v>0.22598011104673138</v>
      </c>
      <c r="X3" s="135">
        <f t="shared" si="2"/>
        <v>0.22598011104673138</v>
      </c>
      <c r="Y3" s="135">
        <f t="shared" si="2"/>
        <v>0.22598011104673138</v>
      </c>
      <c r="Z3" s="135">
        <f t="shared" si="2"/>
        <v>0.22598011104673138</v>
      </c>
      <c r="AA3" s="135">
        <f t="shared" si="2"/>
        <v>0.22598011104673138</v>
      </c>
      <c r="AB3" s="135">
        <f t="shared" si="2"/>
        <v>0.22598011104673138</v>
      </c>
      <c r="AC3" s="135">
        <f t="shared" si="2"/>
        <v>0.22598011104673138</v>
      </c>
      <c r="AD3" s="135">
        <f t="shared" si="2"/>
        <v>0.22598011104673138</v>
      </c>
      <c r="AE3" s="135">
        <f t="shared" si="2"/>
        <v>0.22598011104673138</v>
      </c>
      <c r="AF3" s="135">
        <f t="shared" si="2"/>
        <v>0.22598011104673138</v>
      </c>
      <c r="AG3" s="135">
        <f t="shared" si="2"/>
        <v>0.22598011104673138</v>
      </c>
      <c r="AH3" s="135">
        <f t="shared" si="2"/>
        <v>0.22598011104673138</v>
      </c>
      <c r="AI3" s="135">
        <f t="shared" si="2"/>
        <v>0.22598011104673138</v>
      </c>
      <c r="AJ3" s="135">
        <f t="shared" si="0"/>
        <v>0.22598011104673138</v>
      </c>
    </row>
    <row r="4" spans="1:36" ht="15" thickBot="1" x14ac:dyDescent="0.35">
      <c r="A4" s="124" t="s">
        <v>6</v>
      </c>
      <c r="B4" s="126" t="s">
        <v>191</v>
      </c>
      <c r="C4" s="53" t="s">
        <v>52</v>
      </c>
      <c r="D4" s="126" t="s">
        <v>192</v>
      </c>
      <c r="E4" s="126" t="s">
        <v>7</v>
      </c>
      <c r="F4" s="126" t="s">
        <v>49</v>
      </c>
      <c r="G4" s="126" t="s">
        <v>50</v>
      </c>
      <c r="H4" s="132"/>
      <c r="I4" s="41"/>
      <c r="J4" s="42"/>
      <c r="K4" s="136">
        <v>0.2</v>
      </c>
      <c r="L4" s="136">
        <f>K4</f>
        <v>0.2</v>
      </c>
      <c r="M4" s="136">
        <v>0.24508862697687936</v>
      </c>
      <c r="N4" s="136">
        <v>0.22800510538799665</v>
      </c>
      <c r="O4" s="136">
        <v>0.22800510538799665</v>
      </c>
      <c r="P4" s="136">
        <v>0.23373129530356007</v>
      </c>
      <c r="Q4" s="136">
        <v>0.23373129530356007</v>
      </c>
      <c r="R4" s="135">
        <f t="shared" si="1"/>
        <v>0.23373129530356007</v>
      </c>
      <c r="S4" s="136">
        <v>0.28132346446506262</v>
      </c>
      <c r="T4" s="135">
        <f t="shared" si="2"/>
        <v>0.28132346446506262</v>
      </c>
      <c r="U4" s="135">
        <f t="shared" si="0"/>
        <v>0.28132346446506262</v>
      </c>
      <c r="V4" s="135">
        <f t="shared" si="0"/>
        <v>0.28132346446506262</v>
      </c>
      <c r="W4" s="135">
        <f t="shared" si="0"/>
        <v>0.28132346446506262</v>
      </c>
      <c r="X4" s="135">
        <f t="shared" si="0"/>
        <v>0.28132346446506262</v>
      </c>
      <c r="Y4" s="135">
        <f t="shared" si="0"/>
        <v>0.28132346446506262</v>
      </c>
      <c r="Z4" s="135">
        <f t="shared" si="0"/>
        <v>0.28132346446506262</v>
      </c>
      <c r="AA4" s="135">
        <f t="shared" si="0"/>
        <v>0.28132346446506262</v>
      </c>
      <c r="AB4" s="135">
        <f t="shared" si="0"/>
        <v>0.28132346446506262</v>
      </c>
      <c r="AC4" s="135">
        <f t="shared" si="0"/>
        <v>0.28132346446506262</v>
      </c>
      <c r="AD4" s="135">
        <f t="shared" si="0"/>
        <v>0.28132346446506262</v>
      </c>
      <c r="AE4" s="135">
        <f t="shared" si="0"/>
        <v>0.28132346446506262</v>
      </c>
      <c r="AF4" s="135">
        <f t="shared" si="0"/>
        <v>0.28132346446506262</v>
      </c>
      <c r="AG4" s="135">
        <f t="shared" si="0"/>
        <v>0.28132346446506262</v>
      </c>
      <c r="AH4" s="135">
        <f t="shared" si="0"/>
        <v>0.28132346446506262</v>
      </c>
      <c r="AI4" s="135">
        <f t="shared" si="0"/>
        <v>0.28132346446506262</v>
      </c>
      <c r="AJ4" s="135">
        <f t="shared" si="0"/>
        <v>0.28132346446506262</v>
      </c>
    </row>
    <row r="5" spans="1:36" ht="15" thickBot="1" x14ac:dyDescent="0.35">
      <c r="A5" s="124" t="s">
        <v>6</v>
      </c>
      <c r="B5" s="126" t="s">
        <v>191</v>
      </c>
      <c r="C5" s="53" t="s">
        <v>137</v>
      </c>
      <c r="D5" s="126" t="s">
        <v>192</v>
      </c>
      <c r="E5" s="126" t="s">
        <v>7</v>
      </c>
      <c r="F5" s="126" t="s">
        <v>49</v>
      </c>
      <c r="G5" s="126" t="s">
        <v>50</v>
      </c>
      <c r="H5" s="132"/>
      <c r="I5" s="41"/>
      <c r="J5" s="42"/>
      <c r="K5" s="136">
        <v>0.16</v>
      </c>
      <c r="L5" s="136">
        <f t="shared" ref="L5:L7" si="3">K5</f>
        <v>0.16</v>
      </c>
      <c r="M5" s="136">
        <v>0.15623044174909703</v>
      </c>
      <c r="N5" s="136">
        <v>0.25601076340738121</v>
      </c>
      <c r="O5" s="136">
        <v>0.25601076340738121</v>
      </c>
      <c r="P5" s="136">
        <v>0.25582688404206855</v>
      </c>
      <c r="Q5" s="136">
        <v>0.25582688404206855</v>
      </c>
      <c r="R5" s="135">
        <f t="shared" si="1"/>
        <v>0.25582688404206855</v>
      </c>
      <c r="S5" s="136">
        <v>0.28939516386025393</v>
      </c>
      <c r="T5" s="135">
        <f t="shared" si="2"/>
        <v>0.28939516386025393</v>
      </c>
      <c r="U5" s="135">
        <f t="shared" si="0"/>
        <v>0.28939516386025393</v>
      </c>
      <c r="V5" s="135">
        <f t="shared" si="0"/>
        <v>0.28939516386025393</v>
      </c>
      <c r="W5" s="135">
        <f t="shared" si="0"/>
        <v>0.28939516386025393</v>
      </c>
      <c r="X5" s="135">
        <f t="shared" si="0"/>
        <v>0.28939516386025393</v>
      </c>
      <c r="Y5" s="135">
        <f t="shared" si="0"/>
        <v>0.28939516386025393</v>
      </c>
      <c r="Z5" s="135">
        <f t="shared" si="0"/>
        <v>0.28939516386025393</v>
      </c>
      <c r="AA5" s="135">
        <f t="shared" si="0"/>
        <v>0.28939516386025393</v>
      </c>
      <c r="AB5" s="135">
        <f t="shared" si="0"/>
        <v>0.28939516386025393</v>
      </c>
      <c r="AC5" s="135">
        <f t="shared" si="0"/>
        <v>0.28939516386025393</v>
      </c>
      <c r="AD5" s="135">
        <f t="shared" si="0"/>
        <v>0.28939516386025393</v>
      </c>
      <c r="AE5" s="135">
        <f t="shared" si="0"/>
        <v>0.28939516386025393</v>
      </c>
      <c r="AF5" s="135">
        <f t="shared" si="0"/>
        <v>0.28939516386025393</v>
      </c>
      <c r="AG5" s="135">
        <f t="shared" si="0"/>
        <v>0.28939516386025393</v>
      </c>
      <c r="AH5" s="135">
        <f t="shared" si="0"/>
        <v>0.28939516386025393</v>
      </c>
      <c r="AI5" s="135">
        <f t="shared" si="0"/>
        <v>0.28939516386025393</v>
      </c>
      <c r="AJ5" s="135">
        <f t="shared" si="0"/>
        <v>0.28939516386025393</v>
      </c>
    </row>
    <row r="6" spans="1:36" ht="15" thickBot="1" x14ac:dyDescent="0.35">
      <c r="A6" s="124" t="s">
        <v>6</v>
      </c>
      <c r="B6" s="126" t="s">
        <v>191</v>
      </c>
      <c r="C6" s="53" t="s">
        <v>141</v>
      </c>
      <c r="D6" s="126" t="s">
        <v>192</v>
      </c>
      <c r="E6" s="126" t="s">
        <v>7</v>
      </c>
      <c r="F6" s="126" t="s">
        <v>49</v>
      </c>
      <c r="G6" s="126" t="s">
        <v>50</v>
      </c>
      <c r="H6" s="132"/>
      <c r="I6" s="41"/>
      <c r="J6" s="42"/>
      <c r="K6" s="136">
        <v>0.2</v>
      </c>
      <c r="L6" s="136">
        <f t="shared" si="3"/>
        <v>0.2</v>
      </c>
      <c r="M6" s="136">
        <v>0.24508862697687936</v>
      </c>
      <c r="N6" s="136">
        <v>0.22800510538799665</v>
      </c>
      <c r="O6" s="136">
        <v>0.22800510538799665</v>
      </c>
      <c r="P6" s="136">
        <v>0.23373129530356007</v>
      </c>
      <c r="Q6" s="136">
        <v>0.23373129530356007</v>
      </c>
      <c r="R6" s="135">
        <f t="shared" si="1"/>
        <v>0.23373129530356007</v>
      </c>
      <c r="S6" s="136">
        <v>0.28132346446506262</v>
      </c>
      <c r="T6" s="135">
        <f t="shared" si="2"/>
        <v>0.28132346446506262</v>
      </c>
      <c r="U6" s="135">
        <f t="shared" si="0"/>
        <v>0.28132346446506262</v>
      </c>
      <c r="V6" s="135">
        <f t="shared" si="0"/>
        <v>0.28132346446506262</v>
      </c>
      <c r="W6" s="135">
        <f t="shared" si="0"/>
        <v>0.28132346446506262</v>
      </c>
      <c r="X6" s="135">
        <f t="shared" si="0"/>
        <v>0.28132346446506262</v>
      </c>
      <c r="Y6" s="135">
        <f t="shared" si="0"/>
        <v>0.28132346446506262</v>
      </c>
      <c r="Z6" s="135">
        <f t="shared" si="0"/>
        <v>0.28132346446506262</v>
      </c>
      <c r="AA6" s="135">
        <f t="shared" si="0"/>
        <v>0.28132346446506262</v>
      </c>
      <c r="AB6" s="135">
        <f t="shared" si="0"/>
        <v>0.28132346446506262</v>
      </c>
      <c r="AC6" s="135">
        <f t="shared" si="0"/>
        <v>0.28132346446506262</v>
      </c>
      <c r="AD6" s="135">
        <f t="shared" si="0"/>
        <v>0.28132346446506262</v>
      </c>
      <c r="AE6" s="135">
        <f t="shared" si="0"/>
        <v>0.28132346446506262</v>
      </c>
      <c r="AF6" s="135">
        <f t="shared" si="0"/>
        <v>0.28132346446506262</v>
      </c>
      <c r="AG6" s="135">
        <f t="shared" si="0"/>
        <v>0.28132346446506262</v>
      </c>
      <c r="AH6" s="135">
        <f t="shared" si="0"/>
        <v>0.28132346446506262</v>
      </c>
      <c r="AI6" s="135">
        <f t="shared" si="0"/>
        <v>0.28132346446506262</v>
      </c>
      <c r="AJ6" s="135">
        <f t="shared" si="0"/>
        <v>0.28132346446506262</v>
      </c>
    </row>
    <row r="7" spans="1:36" ht="15" thickBot="1" x14ac:dyDescent="0.35">
      <c r="A7" s="124" t="s">
        <v>6</v>
      </c>
      <c r="B7" s="126" t="s">
        <v>191</v>
      </c>
      <c r="C7" s="53" t="s">
        <v>140</v>
      </c>
      <c r="D7" s="126" t="s">
        <v>192</v>
      </c>
      <c r="E7" s="126" t="s">
        <v>7</v>
      </c>
      <c r="F7" s="126" t="s">
        <v>49</v>
      </c>
      <c r="G7" s="126" t="s">
        <v>50</v>
      </c>
      <c r="H7" s="132"/>
      <c r="I7" s="41"/>
      <c r="J7" s="42"/>
      <c r="K7" s="136">
        <v>0.47</v>
      </c>
      <c r="L7" s="136">
        <f t="shared" si="3"/>
        <v>0.47</v>
      </c>
      <c r="M7" s="136">
        <v>0.20677544177206184</v>
      </c>
      <c r="N7" s="136">
        <v>0.18847804044522798</v>
      </c>
      <c r="O7" s="136">
        <v>0.18847804044522798</v>
      </c>
      <c r="P7" s="136">
        <v>0.19856163652535005</v>
      </c>
      <c r="Q7" s="136">
        <v>0.19856163652535005</v>
      </c>
      <c r="R7" s="135">
        <f t="shared" si="1"/>
        <v>0.19856163652535005</v>
      </c>
      <c r="S7" s="136">
        <v>0.15474833031148547</v>
      </c>
      <c r="T7" s="135">
        <f t="shared" si="2"/>
        <v>0.15474833031148547</v>
      </c>
      <c r="U7" s="135">
        <f t="shared" si="0"/>
        <v>0.15474833031148547</v>
      </c>
      <c r="V7" s="135">
        <f t="shared" si="0"/>
        <v>0.15474833031148547</v>
      </c>
      <c r="W7" s="135">
        <f t="shared" si="0"/>
        <v>0.15474833031148547</v>
      </c>
      <c r="X7" s="135">
        <f t="shared" si="0"/>
        <v>0.15474833031148547</v>
      </c>
      <c r="Y7" s="135">
        <f t="shared" si="0"/>
        <v>0.15474833031148547</v>
      </c>
      <c r="Z7" s="135">
        <f t="shared" si="0"/>
        <v>0.15474833031148547</v>
      </c>
      <c r="AA7" s="135">
        <f t="shared" si="0"/>
        <v>0.15474833031148547</v>
      </c>
      <c r="AB7" s="135">
        <f t="shared" si="0"/>
        <v>0.15474833031148547</v>
      </c>
      <c r="AC7" s="135">
        <f t="shared" si="0"/>
        <v>0.15474833031148547</v>
      </c>
      <c r="AD7" s="135">
        <f t="shared" si="0"/>
        <v>0.15474833031148547</v>
      </c>
      <c r="AE7" s="135">
        <f t="shared" si="0"/>
        <v>0.15474833031148547</v>
      </c>
      <c r="AF7" s="135">
        <f t="shared" si="0"/>
        <v>0.15474833031148547</v>
      </c>
      <c r="AG7" s="135">
        <f t="shared" si="0"/>
        <v>0.15474833031148547</v>
      </c>
      <c r="AH7" s="135">
        <f t="shared" si="0"/>
        <v>0.15474833031148547</v>
      </c>
      <c r="AI7" s="135">
        <f t="shared" si="0"/>
        <v>0.15474833031148547</v>
      </c>
      <c r="AJ7" s="135">
        <f t="shared" si="0"/>
        <v>0.15474833031148547</v>
      </c>
    </row>
    <row r="8" spans="1:36" ht="15" thickBot="1" x14ac:dyDescent="0.35">
      <c r="A8" s="124" t="s">
        <v>56</v>
      </c>
      <c r="B8" s="125" t="s">
        <v>191</v>
      </c>
      <c r="C8" s="96" t="s">
        <v>125</v>
      </c>
      <c r="D8" s="127" t="s">
        <v>192</v>
      </c>
      <c r="E8" s="125" t="s">
        <v>7</v>
      </c>
      <c r="F8" s="126" t="s">
        <v>49</v>
      </c>
      <c r="G8" s="126" t="s">
        <v>50</v>
      </c>
      <c r="H8" s="131"/>
      <c r="I8" s="128"/>
      <c r="J8" s="129"/>
      <c r="K8" s="135">
        <v>0.47</v>
      </c>
      <c r="L8" s="135">
        <f>K8</f>
        <v>0.47</v>
      </c>
      <c r="M8" s="135">
        <v>0.20677544177206184</v>
      </c>
      <c r="N8" s="135">
        <v>0.18847804044522798</v>
      </c>
      <c r="O8" s="135">
        <v>0.18847804044522798</v>
      </c>
      <c r="P8" s="135">
        <v>0.19856163652535005</v>
      </c>
      <c r="Q8" s="135">
        <v>0.19856163652535005</v>
      </c>
      <c r="R8" s="135">
        <f>Q8</f>
        <v>0.19856163652535005</v>
      </c>
      <c r="S8" s="135">
        <v>0.15474833031148547</v>
      </c>
      <c r="T8" s="135">
        <f>S8</f>
        <v>0.15474833031148547</v>
      </c>
      <c r="U8" s="135">
        <f t="shared" ref="U8:AJ8" si="4">T8</f>
        <v>0.15474833031148547</v>
      </c>
      <c r="V8" s="135">
        <f t="shared" si="4"/>
        <v>0.15474833031148547</v>
      </c>
      <c r="W8" s="135">
        <f t="shared" si="4"/>
        <v>0.15474833031148547</v>
      </c>
      <c r="X8" s="135">
        <f t="shared" si="4"/>
        <v>0.15474833031148547</v>
      </c>
      <c r="Y8" s="135">
        <f t="shared" si="4"/>
        <v>0.15474833031148547</v>
      </c>
      <c r="Z8" s="135">
        <f t="shared" si="4"/>
        <v>0.15474833031148547</v>
      </c>
      <c r="AA8" s="135">
        <f t="shared" si="4"/>
        <v>0.15474833031148547</v>
      </c>
      <c r="AB8" s="135">
        <f t="shared" si="4"/>
        <v>0.15474833031148547</v>
      </c>
      <c r="AC8" s="135">
        <f t="shared" si="4"/>
        <v>0.15474833031148547</v>
      </c>
      <c r="AD8" s="135">
        <f t="shared" si="4"/>
        <v>0.15474833031148547</v>
      </c>
      <c r="AE8" s="135">
        <f t="shared" si="4"/>
        <v>0.15474833031148547</v>
      </c>
      <c r="AF8" s="135">
        <f t="shared" si="4"/>
        <v>0.15474833031148547</v>
      </c>
      <c r="AG8" s="135">
        <f t="shared" si="4"/>
        <v>0.15474833031148547</v>
      </c>
      <c r="AH8" s="135">
        <f t="shared" si="4"/>
        <v>0.15474833031148547</v>
      </c>
      <c r="AI8" s="135">
        <f t="shared" si="4"/>
        <v>0.15474833031148547</v>
      </c>
      <c r="AJ8" s="135">
        <f t="shared" si="4"/>
        <v>0.15474833031148547</v>
      </c>
    </row>
    <row r="9" spans="1:36" ht="15" thickBot="1" x14ac:dyDescent="0.35">
      <c r="A9" s="124" t="s">
        <v>56</v>
      </c>
      <c r="B9" s="126" t="s">
        <v>191</v>
      </c>
      <c r="C9" s="53" t="s">
        <v>129</v>
      </c>
      <c r="D9" s="130" t="s">
        <v>192</v>
      </c>
      <c r="E9" s="126" t="s">
        <v>7</v>
      </c>
      <c r="F9" s="126" t="s">
        <v>49</v>
      </c>
      <c r="G9" s="126" t="s">
        <v>50</v>
      </c>
      <c r="H9" s="132"/>
      <c r="I9" s="41"/>
      <c r="J9" s="42"/>
      <c r="K9" s="136">
        <v>0.14000000000000001</v>
      </c>
      <c r="L9" s="136">
        <f>K9</f>
        <v>0.14000000000000001</v>
      </c>
      <c r="M9" s="136">
        <v>0.21227672353036589</v>
      </c>
      <c r="N9" s="136">
        <v>0.2057628041354688</v>
      </c>
      <c r="O9" s="136">
        <v>0.2057628041354688</v>
      </c>
      <c r="P9" s="136">
        <v>0.203553876289956</v>
      </c>
      <c r="Q9" s="136">
        <v>0.203553876289956</v>
      </c>
      <c r="R9" s="135">
        <f t="shared" si="1"/>
        <v>0.203553876289956</v>
      </c>
      <c r="S9" s="136">
        <v>0.22598011104673138</v>
      </c>
      <c r="T9" s="135">
        <f t="shared" ref="T9:AJ9" si="5">S9</f>
        <v>0.22598011104673138</v>
      </c>
      <c r="U9" s="135">
        <f t="shared" si="5"/>
        <v>0.22598011104673138</v>
      </c>
      <c r="V9" s="135">
        <f t="shared" si="5"/>
        <v>0.22598011104673138</v>
      </c>
      <c r="W9" s="135">
        <f t="shared" si="5"/>
        <v>0.22598011104673138</v>
      </c>
      <c r="X9" s="135">
        <f t="shared" si="5"/>
        <v>0.22598011104673138</v>
      </c>
      <c r="Y9" s="135">
        <f t="shared" si="5"/>
        <v>0.22598011104673138</v>
      </c>
      <c r="Z9" s="135">
        <f t="shared" si="5"/>
        <v>0.22598011104673138</v>
      </c>
      <c r="AA9" s="135">
        <f t="shared" si="5"/>
        <v>0.22598011104673138</v>
      </c>
      <c r="AB9" s="135">
        <f t="shared" si="5"/>
        <v>0.22598011104673138</v>
      </c>
      <c r="AC9" s="135">
        <f t="shared" si="5"/>
        <v>0.22598011104673138</v>
      </c>
      <c r="AD9" s="135">
        <f t="shared" si="5"/>
        <v>0.22598011104673138</v>
      </c>
      <c r="AE9" s="135">
        <f t="shared" si="5"/>
        <v>0.22598011104673138</v>
      </c>
      <c r="AF9" s="135">
        <f t="shared" si="5"/>
        <v>0.22598011104673138</v>
      </c>
      <c r="AG9" s="135">
        <f t="shared" si="5"/>
        <v>0.22598011104673138</v>
      </c>
      <c r="AH9" s="135">
        <f t="shared" si="5"/>
        <v>0.22598011104673138</v>
      </c>
      <c r="AI9" s="135">
        <f t="shared" si="5"/>
        <v>0.22598011104673138</v>
      </c>
      <c r="AJ9" s="135">
        <f t="shared" si="5"/>
        <v>0.22598011104673138</v>
      </c>
    </row>
    <row r="10" spans="1:36" ht="15" thickBot="1" x14ac:dyDescent="0.35">
      <c r="A10" s="124" t="s">
        <v>56</v>
      </c>
      <c r="B10" s="126" t="s">
        <v>191</v>
      </c>
      <c r="C10" s="53" t="s">
        <v>52</v>
      </c>
      <c r="D10" s="126" t="s">
        <v>192</v>
      </c>
      <c r="E10" s="126" t="s">
        <v>7</v>
      </c>
      <c r="F10" s="126" t="s">
        <v>49</v>
      </c>
      <c r="G10" s="126" t="s">
        <v>50</v>
      </c>
      <c r="H10" s="132"/>
      <c r="I10" s="41"/>
      <c r="J10" s="42"/>
      <c r="K10" s="136">
        <v>0.2</v>
      </c>
      <c r="L10" s="136">
        <f>K10</f>
        <v>0.2</v>
      </c>
      <c r="M10" s="136">
        <v>0.24508862697687936</v>
      </c>
      <c r="N10" s="136">
        <v>0.22800510538799665</v>
      </c>
      <c r="O10" s="136">
        <v>0.22800510538799665</v>
      </c>
      <c r="P10" s="136">
        <v>0.23373129530356007</v>
      </c>
      <c r="Q10" s="136">
        <v>0.23373129530356007</v>
      </c>
      <c r="R10" s="135">
        <f t="shared" si="1"/>
        <v>0.23373129530356007</v>
      </c>
      <c r="S10" s="136">
        <v>0.28132346446506262</v>
      </c>
      <c r="T10" s="135">
        <f t="shared" ref="T10:AJ10" si="6">S10</f>
        <v>0.28132346446506262</v>
      </c>
      <c r="U10" s="135">
        <f t="shared" si="6"/>
        <v>0.28132346446506262</v>
      </c>
      <c r="V10" s="135">
        <f t="shared" si="6"/>
        <v>0.28132346446506262</v>
      </c>
      <c r="W10" s="135">
        <f t="shared" si="6"/>
        <v>0.28132346446506262</v>
      </c>
      <c r="X10" s="135">
        <f t="shared" si="6"/>
        <v>0.28132346446506262</v>
      </c>
      <c r="Y10" s="135">
        <f t="shared" si="6"/>
        <v>0.28132346446506262</v>
      </c>
      <c r="Z10" s="135">
        <f t="shared" si="6"/>
        <v>0.28132346446506262</v>
      </c>
      <c r="AA10" s="135">
        <f t="shared" si="6"/>
        <v>0.28132346446506262</v>
      </c>
      <c r="AB10" s="135">
        <f t="shared" si="6"/>
        <v>0.28132346446506262</v>
      </c>
      <c r="AC10" s="135">
        <f t="shared" si="6"/>
        <v>0.28132346446506262</v>
      </c>
      <c r="AD10" s="135">
        <f t="shared" si="6"/>
        <v>0.28132346446506262</v>
      </c>
      <c r="AE10" s="135">
        <f t="shared" si="6"/>
        <v>0.28132346446506262</v>
      </c>
      <c r="AF10" s="135">
        <f t="shared" si="6"/>
        <v>0.28132346446506262</v>
      </c>
      <c r="AG10" s="135">
        <f t="shared" si="6"/>
        <v>0.28132346446506262</v>
      </c>
      <c r="AH10" s="135">
        <f t="shared" si="6"/>
        <v>0.28132346446506262</v>
      </c>
      <c r="AI10" s="135">
        <f t="shared" si="6"/>
        <v>0.28132346446506262</v>
      </c>
      <c r="AJ10" s="135">
        <f t="shared" si="6"/>
        <v>0.28132346446506262</v>
      </c>
    </row>
    <row r="11" spans="1:36" ht="15" thickBot="1" x14ac:dyDescent="0.35">
      <c r="A11" s="124" t="s">
        <v>56</v>
      </c>
      <c r="B11" s="126" t="s">
        <v>191</v>
      </c>
      <c r="C11" s="53" t="s">
        <v>137</v>
      </c>
      <c r="D11" s="126" t="s">
        <v>192</v>
      </c>
      <c r="E11" s="126" t="s">
        <v>7</v>
      </c>
      <c r="F11" s="126" t="s">
        <v>49</v>
      </c>
      <c r="G11" s="126" t="s">
        <v>50</v>
      </c>
      <c r="H11" s="132"/>
      <c r="I11" s="41"/>
      <c r="J11" s="42"/>
      <c r="K11" s="136">
        <v>0.16</v>
      </c>
      <c r="L11" s="136">
        <f t="shared" ref="L11:L13" si="7">K11</f>
        <v>0.16</v>
      </c>
      <c r="M11" s="136">
        <v>0.15623044174909703</v>
      </c>
      <c r="N11" s="136">
        <v>0.25601076340738121</v>
      </c>
      <c r="O11" s="136">
        <v>0.25601076340738121</v>
      </c>
      <c r="P11" s="136">
        <v>0.25582688404206855</v>
      </c>
      <c r="Q11" s="136">
        <v>0.25582688404206855</v>
      </c>
      <c r="R11" s="135">
        <f t="shared" si="1"/>
        <v>0.25582688404206855</v>
      </c>
      <c r="S11" s="136">
        <v>0.28939516386025393</v>
      </c>
      <c r="T11" s="135">
        <f t="shared" ref="T11:AJ11" si="8">S11</f>
        <v>0.28939516386025393</v>
      </c>
      <c r="U11" s="135">
        <f t="shared" si="8"/>
        <v>0.28939516386025393</v>
      </c>
      <c r="V11" s="135">
        <f t="shared" si="8"/>
        <v>0.28939516386025393</v>
      </c>
      <c r="W11" s="135">
        <f t="shared" si="8"/>
        <v>0.28939516386025393</v>
      </c>
      <c r="X11" s="135">
        <f t="shared" si="8"/>
        <v>0.28939516386025393</v>
      </c>
      <c r="Y11" s="135">
        <f t="shared" si="8"/>
        <v>0.28939516386025393</v>
      </c>
      <c r="Z11" s="135">
        <f t="shared" si="8"/>
        <v>0.28939516386025393</v>
      </c>
      <c r="AA11" s="135">
        <f t="shared" si="8"/>
        <v>0.28939516386025393</v>
      </c>
      <c r="AB11" s="135">
        <f t="shared" si="8"/>
        <v>0.28939516386025393</v>
      </c>
      <c r="AC11" s="135">
        <f t="shared" si="8"/>
        <v>0.28939516386025393</v>
      </c>
      <c r="AD11" s="135">
        <f t="shared" si="8"/>
        <v>0.28939516386025393</v>
      </c>
      <c r="AE11" s="135">
        <f t="shared" si="8"/>
        <v>0.28939516386025393</v>
      </c>
      <c r="AF11" s="135">
        <f t="shared" si="8"/>
        <v>0.28939516386025393</v>
      </c>
      <c r="AG11" s="135">
        <f t="shared" si="8"/>
        <v>0.28939516386025393</v>
      </c>
      <c r="AH11" s="135">
        <f t="shared" si="8"/>
        <v>0.28939516386025393</v>
      </c>
      <c r="AI11" s="135">
        <f t="shared" si="8"/>
        <v>0.28939516386025393</v>
      </c>
      <c r="AJ11" s="135">
        <f t="shared" si="8"/>
        <v>0.28939516386025393</v>
      </c>
    </row>
    <row r="12" spans="1:36" ht="15" thickBot="1" x14ac:dyDescent="0.35">
      <c r="A12" s="124" t="s">
        <v>56</v>
      </c>
      <c r="B12" s="126" t="s">
        <v>191</v>
      </c>
      <c r="C12" s="53" t="s">
        <v>141</v>
      </c>
      <c r="D12" s="126" t="s">
        <v>192</v>
      </c>
      <c r="E12" s="126" t="s">
        <v>7</v>
      </c>
      <c r="F12" s="126" t="s">
        <v>49</v>
      </c>
      <c r="G12" s="126" t="s">
        <v>50</v>
      </c>
      <c r="H12" s="132"/>
      <c r="I12" s="41"/>
      <c r="J12" s="42"/>
      <c r="K12" s="136">
        <v>0.2</v>
      </c>
      <c r="L12" s="136">
        <f t="shared" si="7"/>
        <v>0.2</v>
      </c>
      <c r="M12" s="136">
        <v>0.24508862697687936</v>
      </c>
      <c r="N12" s="136">
        <v>0.22800510538799665</v>
      </c>
      <c r="O12" s="136">
        <v>0.22800510538799665</v>
      </c>
      <c r="P12" s="136">
        <v>0.23373129530356007</v>
      </c>
      <c r="Q12" s="136">
        <v>0.23373129530356007</v>
      </c>
      <c r="R12" s="135">
        <f t="shared" si="1"/>
        <v>0.23373129530356007</v>
      </c>
      <c r="S12" s="136">
        <v>0.28132346446506262</v>
      </c>
      <c r="T12" s="135">
        <f t="shared" ref="T12:AJ12" si="9">S12</f>
        <v>0.28132346446506262</v>
      </c>
      <c r="U12" s="135">
        <f t="shared" si="9"/>
        <v>0.28132346446506262</v>
      </c>
      <c r="V12" s="135">
        <f t="shared" si="9"/>
        <v>0.28132346446506262</v>
      </c>
      <c r="W12" s="135">
        <f t="shared" si="9"/>
        <v>0.28132346446506262</v>
      </c>
      <c r="X12" s="135">
        <f t="shared" si="9"/>
        <v>0.28132346446506262</v>
      </c>
      <c r="Y12" s="135">
        <f t="shared" si="9"/>
        <v>0.28132346446506262</v>
      </c>
      <c r="Z12" s="135">
        <f t="shared" si="9"/>
        <v>0.28132346446506262</v>
      </c>
      <c r="AA12" s="135">
        <f t="shared" si="9"/>
        <v>0.28132346446506262</v>
      </c>
      <c r="AB12" s="135">
        <f t="shared" si="9"/>
        <v>0.28132346446506262</v>
      </c>
      <c r="AC12" s="135">
        <f t="shared" si="9"/>
        <v>0.28132346446506262</v>
      </c>
      <c r="AD12" s="135">
        <f t="shared" si="9"/>
        <v>0.28132346446506262</v>
      </c>
      <c r="AE12" s="135">
        <f t="shared" si="9"/>
        <v>0.28132346446506262</v>
      </c>
      <c r="AF12" s="135">
        <f t="shared" si="9"/>
        <v>0.28132346446506262</v>
      </c>
      <c r="AG12" s="135">
        <f t="shared" si="9"/>
        <v>0.28132346446506262</v>
      </c>
      <c r="AH12" s="135">
        <f t="shared" si="9"/>
        <v>0.28132346446506262</v>
      </c>
      <c r="AI12" s="135">
        <f t="shared" si="9"/>
        <v>0.28132346446506262</v>
      </c>
      <c r="AJ12" s="135">
        <f t="shared" si="9"/>
        <v>0.28132346446506262</v>
      </c>
    </row>
    <row r="13" spans="1:36" ht="15" thickBot="1" x14ac:dyDescent="0.35">
      <c r="A13" s="124" t="s">
        <v>56</v>
      </c>
      <c r="B13" s="126" t="s">
        <v>191</v>
      </c>
      <c r="C13" s="53" t="s">
        <v>140</v>
      </c>
      <c r="D13" s="126" t="s">
        <v>192</v>
      </c>
      <c r="E13" s="126" t="s">
        <v>7</v>
      </c>
      <c r="F13" s="126" t="s">
        <v>49</v>
      </c>
      <c r="G13" s="126" t="s">
        <v>50</v>
      </c>
      <c r="H13" s="132"/>
      <c r="I13" s="41"/>
      <c r="J13" s="42"/>
      <c r="K13" s="136">
        <v>0.47</v>
      </c>
      <c r="L13" s="136">
        <f t="shared" si="7"/>
        <v>0.47</v>
      </c>
      <c r="M13" s="136">
        <v>0.20677544177206184</v>
      </c>
      <c r="N13" s="136">
        <v>0.18847804044522798</v>
      </c>
      <c r="O13" s="136">
        <v>0.18847804044522798</v>
      </c>
      <c r="P13" s="136">
        <v>0.19856163652535005</v>
      </c>
      <c r="Q13" s="136">
        <v>0.19856163652535005</v>
      </c>
      <c r="R13" s="135">
        <f t="shared" si="1"/>
        <v>0.19856163652535005</v>
      </c>
      <c r="S13" s="136">
        <v>0.15474833031148547</v>
      </c>
      <c r="T13" s="135">
        <f t="shared" ref="T13:AJ13" si="10">S13</f>
        <v>0.15474833031148547</v>
      </c>
      <c r="U13" s="135">
        <f t="shared" si="10"/>
        <v>0.15474833031148547</v>
      </c>
      <c r="V13" s="135">
        <f t="shared" si="10"/>
        <v>0.15474833031148547</v>
      </c>
      <c r="W13" s="135">
        <f t="shared" si="10"/>
        <v>0.15474833031148547</v>
      </c>
      <c r="X13" s="135">
        <f t="shared" si="10"/>
        <v>0.15474833031148547</v>
      </c>
      <c r="Y13" s="135">
        <f t="shared" si="10"/>
        <v>0.15474833031148547</v>
      </c>
      <c r="Z13" s="135">
        <f t="shared" si="10"/>
        <v>0.15474833031148547</v>
      </c>
      <c r="AA13" s="135">
        <f t="shared" si="10"/>
        <v>0.15474833031148547</v>
      </c>
      <c r="AB13" s="135">
        <f t="shared" si="10"/>
        <v>0.15474833031148547</v>
      </c>
      <c r="AC13" s="135">
        <f t="shared" si="10"/>
        <v>0.15474833031148547</v>
      </c>
      <c r="AD13" s="135">
        <f t="shared" si="10"/>
        <v>0.15474833031148547</v>
      </c>
      <c r="AE13" s="135">
        <f t="shared" si="10"/>
        <v>0.15474833031148547</v>
      </c>
      <c r="AF13" s="135">
        <f t="shared" si="10"/>
        <v>0.15474833031148547</v>
      </c>
      <c r="AG13" s="135">
        <f t="shared" si="10"/>
        <v>0.15474833031148547</v>
      </c>
      <c r="AH13" s="135">
        <f t="shared" si="10"/>
        <v>0.15474833031148547</v>
      </c>
      <c r="AI13" s="135">
        <f t="shared" si="10"/>
        <v>0.15474833031148547</v>
      </c>
      <c r="AJ13" s="135">
        <f t="shared" si="10"/>
        <v>0.15474833031148547</v>
      </c>
    </row>
    <row r="14" spans="1:36" ht="15" thickBot="1" x14ac:dyDescent="0.35">
      <c r="A14" s="124" t="s">
        <v>58</v>
      </c>
      <c r="B14" s="125" t="s">
        <v>191</v>
      </c>
      <c r="C14" s="96" t="s">
        <v>125</v>
      </c>
      <c r="D14" s="127" t="s">
        <v>192</v>
      </c>
      <c r="E14" s="125" t="s">
        <v>7</v>
      </c>
      <c r="F14" s="126" t="s">
        <v>49</v>
      </c>
      <c r="G14" s="126" t="s">
        <v>50</v>
      </c>
      <c r="H14" s="131"/>
      <c r="I14" s="128"/>
      <c r="J14" s="129"/>
      <c r="K14" s="135">
        <v>0.47</v>
      </c>
      <c r="L14" s="135">
        <f>K14</f>
        <v>0.47</v>
      </c>
      <c r="M14" s="135">
        <v>0.20677544177206184</v>
      </c>
      <c r="N14" s="135">
        <v>0.18847804044522798</v>
      </c>
      <c r="O14" s="135">
        <v>0.18847804044522798</v>
      </c>
      <c r="P14" s="135">
        <v>0.19856163652535005</v>
      </c>
      <c r="Q14" s="135">
        <v>0.19856163652535005</v>
      </c>
      <c r="R14" s="135">
        <f>Q14</f>
        <v>0.19856163652535005</v>
      </c>
      <c r="S14" s="135">
        <v>0.15474833031148547</v>
      </c>
      <c r="T14" s="135">
        <f>S14</f>
        <v>0.15474833031148547</v>
      </c>
      <c r="U14" s="135">
        <f t="shared" ref="U14:AJ14" si="11">T14</f>
        <v>0.15474833031148547</v>
      </c>
      <c r="V14" s="135">
        <f t="shared" si="11"/>
        <v>0.15474833031148547</v>
      </c>
      <c r="W14" s="135">
        <f t="shared" si="11"/>
        <v>0.15474833031148547</v>
      </c>
      <c r="X14" s="135">
        <f t="shared" si="11"/>
        <v>0.15474833031148547</v>
      </c>
      <c r="Y14" s="135">
        <f t="shared" si="11"/>
        <v>0.15474833031148547</v>
      </c>
      <c r="Z14" s="135">
        <f t="shared" si="11"/>
        <v>0.15474833031148547</v>
      </c>
      <c r="AA14" s="135">
        <f t="shared" si="11"/>
        <v>0.15474833031148547</v>
      </c>
      <c r="AB14" s="135">
        <f t="shared" si="11"/>
        <v>0.15474833031148547</v>
      </c>
      <c r="AC14" s="135">
        <f t="shared" si="11"/>
        <v>0.15474833031148547</v>
      </c>
      <c r="AD14" s="135">
        <f t="shared" si="11"/>
        <v>0.15474833031148547</v>
      </c>
      <c r="AE14" s="135">
        <f t="shared" si="11"/>
        <v>0.15474833031148547</v>
      </c>
      <c r="AF14" s="135">
        <f t="shared" si="11"/>
        <v>0.15474833031148547</v>
      </c>
      <c r="AG14" s="135">
        <f t="shared" si="11"/>
        <v>0.15474833031148547</v>
      </c>
      <c r="AH14" s="135">
        <f t="shared" si="11"/>
        <v>0.15474833031148547</v>
      </c>
      <c r="AI14" s="135">
        <f t="shared" si="11"/>
        <v>0.15474833031148547</v>
      </c>
      <c r="AJ14" s="135">
        <f t="shared" si="11"/>
        <v>0.15474833031148547</v>
      </c>
    </row>
    <row r="15" spans="1:36" ht="15" thickBot="1" x14ac:dyDescent="0.35">
      <c r="A15" s="124" t="s">
        <v>58</v>
      </c>
      <c r="B15" s="126" t="s">
        <v>191</v>
      </c>
      <c r="C15" s="53" t="s">
        <v>129</v>
      </c>
      <c r="D15" s="130" t="s">
        <v>192</v>
      </c>
      <c r="E15" s="126" t="s">
        <v>7</v>
      </c>
      <c r="F15" s="126" t="s">
        <v>49</v>
      </c>
      <c r="G15" s="126" t="s">
        <v>50</v>
      </c>
      <c r="H15" s="132"/>
      <c r="I15" s="41"/>
      <c r="J15" s="42"/>
      <c r="K15" s="136">
        <v>0.14000000000000001</v>
      </c>
      <c r="L15" s="136">
        <f>K15</f>
        <v>0.14000000000000001</v>
      </c>
      <c r="M15" s="136">
        <v>0.21227672353036589</v>
      </c>
      <c r="N15" s="136">
        <v>0.2057628041354688</v>
      </c>
      <c r="O15" s="136">
        <v>0.2057628041354688</v>
      </c>
      <c r="P15" s="136">
        <v>0.203553876289956</v>
      </c>
      <c r="Q15" s="136">
        <v>0.203553876289956</v>
      </c>
      <c r="R15" s="135">
        <f t="shared" si="1"/>
        <v>0.203553876289956</v>
      </c>
      <c r="S15" s="136">
        <v>0.22598011104673138</v>
      </c>
      <c r="T15" s="135">
        <f t="shared" ref="T15:AJ15" si="12">S15</f>
        <v>0.22598011104673138</v>
      </c>
      <c r="U15" s="135">
        <f t="shared" si="12"/>
        <v>0.22598011104673138</v>
      </c>
      <c r="V15" s="135">
        <f t="shared" si="12"/>
        <v>0.22598011104673138</v>
      </c>
      <c r="W15" s="135">
        <f t="shared" si="12"/>
        <v>0.22598011104673138</v>
      </c>
      <c r="X15" s="135">
        <f t="shared" si="12"/>
        <v>0.22598011104673138</v>
      </c>
      <c r="Y15" s="135">
        <f t="shared" si="12"/>
        <v>0.22598011104673138</v>
      </c>
      <c r="Z15" s="135">
        <f t="shared" si="12"/>
        <v>0.22598011104673138</v>
      </c>
      <c r="AA15" s="135">
        <f t="shared" si="12"/>
        <v>0.22598011104673138</v>
      </c>
      <c r="AB15" s="135">
        <f t="shared" si="12"/>
        <v>0.22598011104673138</v>
      </c>
      <c r="AC15" s="135">
        <f t="shared" si="12"/>
        <v>0.22598011104673138</v>
      </c>
      <c r="AD15" s="135">
        <f t="shared" si="12"/>
        <v>0.22598011104673138</v>
      </c>
      <c r="AE15" s="135">
        <f t="shared" si="12"/>
        <v>0.22598011104673138</v>
      </c>
      <c r="AF15" s="135">
        <f t="shared" si="12"/>
        <v>0.22598011104673138</v>
      </c>
      <c r="AG15" s="135">
        <f t="shared" si="12"/>
        <v>0.22598011104673138</v>
      </c>
      <c r="AH15" s="135">
        <f t="shared" si="12"/>
        <v>0.22598011104673138</v>
      </c>
      <c r="AI15" s="135">
        <f t="shared" si="12"/>
        <v>0.22598011104673138</v>
      </c>
      <c r="AJ15" s="135">
        <f t="shared" si="12"/>
        <v>0.22598011104673138</v>
      </c>
    </row>
    <row r="16" spans="1:36" ht="15" thickBot="1" x14ac:dyDescent="0.35">
      <c r="A16" s="124" t="s">
        <v>58</v>
      </c>
      <c r="B16" s="126" t="s">
        <v>191</v>
      </c>
      <c r="C16" s="53" t="s">
        <v>52</v>
      </c>
      <c r="D16" s="126" t="s">
        <v>192</v>
      </c>
      <c r="E16" s="126" t="s">
        <v>7</v>
      </c>
      <c r="F16" s="126" t="s">
        <v>49</v>
      </c>
      <c r="G16" s="126" t="s">
        <v>50</v>
      </c>
      <c r="H16" s="132"/>
      <c r="I16" s="41"/>
      <c r="J16" s="42"/>
      <c r="K16" s="136">
        <v>0.2</v>
      </c>
      <c r="L16" s="136">
        <f>K16</f>
        <v>0.2</v>
      </c>
      <c r="M16" s="136">
        <v>0.24508862697687936</v>
      </c>
      <c r="N16" s="136">
        <v>0.22800510538799665</v>
      </c>
      <c r="O16" s="136">
        <v>0.22800510538799665</v>
      </c>
      <c r="P16" s="136">
        <v>0.23373129530356007</v>
      </c>
      <c r="Q16" s="136">
        <v>0.23373129530356007</v>
      </c>
      <c r="R16" s="135">
        <f t="shared" si="1"/>
        <v>0.23373129530356007</v>
      </c>
      <c r="S16" s="136">
        <v>0.28132346446506262</v>
      </c>
      <c r="T16" s="135">
        <f t="shared" ref="T16:AJ16" si="13">S16</f>
        <v>0.28132346446506262</v>
      </c>
      <c r="U16" s="135">
        <f t="shared" si="13"/>
        <v>0.28132346446506262</v>
      </c>
      <c r="V16" s="135">
        <f t="shared" si="13"/>
        <v>0.28132346446506262</v>
      </c>
      <c r="W16" s="135">
        <f t="shared" si="13"/>
        <v>0.28132346446506262</v>
      </c>
      <c r="X16" s="135">
        <f t="shared" si="13"/>
        <v>0.28132346446506262</v>
      </c>
      <c r="Y16" s="135">
        <f t="shared" si="13"/>
        <v>0.28132346446506262</v>
      </c>
      <c r="Z16" s="135">
        <f t="shared" si="13"/>
        <v>0.28132346446506262</v>
      </c>
      <c r="AA16" s="135">
        <f t="shared" si="13"/>
        <v>0.28132346446506262</v>
      </c>
      <c r="AB16" s="135">
        <f t="shared" si="13"/>
        <v>0.28132346446506262</v>
      </c>
      <c r="AC16" s="135">
        <f t="shared" si="13"/>
        <v>0.28132346446506262</v>
      </c>
      <c r="AD16" s="135">
        <f t="shared" si="13"/>
        <v>0.28132346446506262</v>
      </c>
      <c r="AE16" s="135">
        <f t="shared" si="13"/>
        <v>0.28132346446506262</v>
      </c>
      <c r="AF16" s="135">
        <f t="shared" si="13"/>
        <v>0.28132346446506262</v>
      </c>
      <c r="AG16" s="135">
        <f t="shared" si="13"/>
        <v>0.28132346446506262</v>
      </c>
      <c r="AH16" s="135">
        <f t="shared" si="13"/>
        <v>0.28132346446506262</v>
      </c>
      <c r="AI16" s="135">
        <f t="shared" si="13"/>
        <v>0.28132346446506262</v>
      </c>
      <c r="AJ16" s="135">
        <f t="shared" si="13"/>
        <v>0.28132346446506262</v>
      </c>
    </row>
    <row r="17" spans="1:36" ht="15" thickBot="1" x14ac:dyDescent="0.35">
      <c r="A17" s="124" t="s">
        <v>58</v>
      </c>
      <c r="B17" s="126" t="s">
        <v>191</v>
      </c>
      <c r="C17" s="53" t="s">
        <v>137</v>
      </c>
      <c r="D17" s="126" t="s">
        <v>192</v>
      </c>
      <c r="E17" s="126" t="s">
        <v>7</v>
      </c>
      <c r="F17" s="126" t="s">
        <v>49</v>
      </c>
      <c r="G17" s="126" t="s">
        <v>50</v>
      </c>
      <c r="H17" s="132"/>
      <c r="I17" s="41"/>
      <c r="J17" s="42"/>
      <c r="K17" s="136">
        <v>0.16</v>
      </c>
      <c r="L17" s="136">
        <f t="shared" ref="L17:L19" si="14">K17</f>
        <v>0.16</v>
      </c>
      <c r="M17" s="136">
        <v>0.15623044174909703</v>
      </c>
      <c r="N17" s="136">
        <v>0.25601076340738121</v>
      </c>
      <c r="O17" s="136">
        <v>0.25601076340738121</v>
      </c>
      <c r="P17" s="136">
        <v>0.25582688404206855</v>
      </c>
      <c r="Q17" s="136">
        <v>0.25582688404206855</v>
      </c>
      <c r="R17" s="135">
        <f t="shared" si="1"/>
        <v>0.25582688404206855</v>
      </c>
      <c r="S17" s="136">
        <v>0.28939516386025393</v>
      </c>
      <c r="T17" s="135">
        <f t="shared" ref="T17:AJ17" si="15">S17</f>
        <v>0.28939516386025393</v>
      </c>
      <c r="U17" s="135">
        <f t="shared" si="15"/>
        <v>0.28939516386025393</v>
      </c>
      <c r="V17" s="135">
        <f t="shared" si="15"/>
        <v>0.28939516386025393</v>
      </c>
      <c r="W17" s="135">
        <f t="shared" si="15"/>
        <v>0.28939516386025393</v>
      </c>
      <c r="X17" s="135">
        <f t="shared" si="15"/>
        <v>0.28939516386025393</v>
      </c>
      <c r="Y17" s="135">
        <f t="shared" si="15"/>
        <v>0.28939516386025393</v>
      </c>
      <c r="Z17" s="135">
        <f t="shared" si="15"/>
        <v>0.28939516386025393</v>
      </c>
      <c r="AA17" s="135">
        <f t="shared" si="15"/>
        <v>0.28939516386025393</v>
      </c>
      <c r="AB17" s="135">
        <f t="shared" si="15"/>
        <v>0.28939516386025393</v>
      </c>
      <c r="AC17" s="135">
        <f t="shared" si="15"/>
        <v>0.28939516386025393</v>
      </c>
      <c r="AD17" s="135">
        <f t="shared" si="15"/>
        <v>0.28939516386025393</v>
      </c>
      <c r="AE17" s="135">
        <f t="shared" si="15"/>
        <v>0.28939516386025393</v>
      </c>
      <c r="AF17" s="135">
        <f t="shared" si="15"/>
        <v>0.28939516386025393</v>
      </c>
      <c r="AG17" s="135">
        <f t="shared" si="15"/>
        <v>0.28939516386025393</v>
      </c>
      <c r="AH17" s="135">
        <f t="shared" si="15"/>
        <v>0.28939516386025393</v>
      </c>
      <c r="AI17" s="135">
        <f t="shared" si="15"/>
        <v>0.28939516386025393</v>
      </c>
      <c r="AJ17" s="135">
        <f t="shared" si="15"/>
        <v>0.28939516386025393</v>
      </c>
    </row>
    <row r="18" spans="1:36" ht="15" thickBot="1" x14ac:dyDescent="0.35">
      <c r="A18" s="124" t="s">
        <v>58</v>
      </c>
      <c r="B18" s="126" t="s">
        <v>191</v>
      </c>
      <c r="C18" s="53" t="s">
        <v>141</v>
      </c>
      <c r="D18" s="126" t="s">
        <v>192</v>
      </c>
      <c r="E18" s="126" t="s">
        <v>7</v>
      </c>
      <c r="F18" s="126" t="s">
        <v>49</v>
      </c>
      <c r="G18" s="126" t="s">
        <v>50</v>
      </c>
      <c r="H18" s="132"/>
      <c r="I18" s="41"/>
      <c r="J18" s="42"/>
      <c r="K18" s="136">
        <v>0.2</v>
      </c>
      <c r="L18" s="136">
        <f t="shared" si="14"/>
        <v>0.2</v>
      </c>
      <c r="M18" s="136">
        <v>0.24508862697687936</v>
      </c>
      <c r="N18" s="136">
        <v>0.22800510538799665</v>
      </c>
      <c r="O18" s="136">
        <v>0.22800510538799665</v>
      </c>
      <c r="P18" s="136">
        <v>0.23373129530356007</v>
      </c>
      <c r="Q18" s="136">
        <v>0.23373129530356007</v>
      </c>
      <c r="R18" s="135">
        <f t="shared" si="1"/>
        <v>0.23373129530356007</v>
      </c>
      <c r="S18" s="136">
        <v>0.28132346446506262</v>
      </c>
      <c r="T18" s="135">
        <f t="shared" ref="T18:AJ18" si="16">S18</f>
        <v>0.28132346446506262</v>
      </c>
      <c r="U18" s="135">
        <f t="shared" si="16"/>
        <v>0.28132346446506262</v>
      </c>
      <c r="V18" s="135">
        <f t="shared" si="16"/>
        <v>0.28132346446506262</v>
      </c>
      <c r="W18" s="135">
        <f t="shared" si="16"/>
        <v>0.28132346446506262</v>
      </c>
      <c r="X18" s="135">
        <f t="shared" si="16"/>
        <v>0.28132346446506262</v>
      </c>
      <c r="Y18" s="135">
        <f t="shared" si="16"/>
        <v>0.28132346446506262</v>
      </c>
      <c r="Z18" s="135">
        <f t="shared" si="16"/>
        <v>0.28132346446506262</v>
      </c>
      <c r="AA18" s="135">
        <f t="shared" si="16"/>
        <v>0.28132346446506262</v>
      </c>
      <c r="AB18" s="135">
        <f t="shared" si="16"/>
        <v>0.28132346446506262</v>
      </c>
      <c r="AC18" s="135">
        <f t="shared" si="16"/>
        <v>0.28132346446506262</v>
      </c>
      <c r="AD18" s="135">
        <f t="shared" si="16"/>
        <v>0.28132346446506262</v>
      </c>
      <c r="AE18" s="135">
        <f t="shared" si="16"/>
        <v>0.28132346446506262</v>
      </c>
      <c r="AF18" s="135">
        <f t="shared" si="16"/>
        <v>0.28132346446506262</v>
      </c>
      <c r="AG18" s="135">
        <f t="shared" si="16"/>
        <v>0.28132346446506262</v>
      </c>
      <c r="AH18" s="135">
        <f t="shared" si="16"/>
        <v>0.28132346446506262</v>
      </c>
      <c r="AI18" s="135">
        <f t="shared" si="16"/>
        <v>0.28132346446506262</v>
      </c>
      <c r="AJ18" s="135">
        <f t="shared" si="16"/>
        <v>0.28132346446506262</v>
      </c>
    </row>
    <row r="19" spans="1:36" ht="15" thickBot="1" x14ac:dyDescent="0.35">
      <c r="A19" s="124" t="s">
        <v>58</v>
      </c>
      <c r="B19" s="126" t="s">
        <v>191</v>
      </c>
      <c r="C19" s="53" t="s">
        <v>140</v>
      </c>
      <c r="D19" s="126" t="s">
        <v>192</v>
      </c>
      <c r="E19" s="126" t="s">
        <v>7</v>
      </c>
      <c r="F19" s="126" t="s">
        <v>49</v>
      </c>
      <c r="G19" s="126" t="s">
        <v>50</v>
      </c>
      <c r="H19" s="132"/>
      <c r="I19" s="41"/>
      <c r="J19" s="42"/>
      <c r="K19" s="136">
        <v>0.47</v>
      </c>
      <c r="L19" s="136">
        <f t="shared" si="14"/>
        <v>0.47</v>
      </c>
      <c r="M19" s="136">
        <v>0.20677544177206184</v>
      </c>
      <c r="N19" s="136">
        <v>0.18847804044522798</v>
      </c>
      <c r="O19" s="136">
        <v>0.18847804044522798</v>
      </c>
      <c r="P19" s="136">
        <v>0.19856163652535005</v>
      </c>
      <c r="Q19" s="136">
        <v>0.19856163652535005</v>
      </c>
      <c r="R19" s="135">
        <f t="shared" si="1"/>
        <v>0.19856163652535005</v>
      </c>
      <c r="S19" s="136">
        <v>0.15474833031148547</v>
      </c>
      <c r="T19" s="135">
        <f t="shared" ref="T19:AJ19" si="17">S19</f>
        <v>0.15474833031148547</v>
      </c>
      <c r="U19" s="135">
        <f t="shared" si="17"/>
        <v>0.15474833031148547</v>
      </c>
      <c r="V19" s="135">
        <f t="shared" si="17"/>
        <v>0.15474833031148547</v>
      </c>
      <c r="W19" s="135">
        <f t="shared" si="17"/>
        <v>0.15474833031148547</v>
      </c>
      <c r="X19" s="135">
        <f t="shared" si="17"/>
        <v>0.15474833031148547</v>
      </c>
      <c r="Y19" s="135">
        <f t="shared" si="17"/>
        <v>0.15474833031148547</v>
      </c>
      <c r="Z19" s="135">
        <f t="shared" si="17"/>
        <v>0.15474833031148547</v>
      </c>
      <c r="AA19" s="135">
        <f t="shared" si="17"/>
        <v>0.15474833031148547</v>
      </c>
      <c r="AB19" s="135">
        <f t="shared" si="17"/>
        <v>0.15474833031148547</v>
      </c>
      <c r="AC19" s="135">
        <f t="shared" si="17"/>
        <v>0.15474833031148547</v>
      </c>
      <c r="AD19" s="135">
        <f t="shared" si="17"/>
        <v>0.15474833031148547</v>
      </c>
      <c r="AE19" s="135">
        <f t="shared" si="17"/>
        <v>0.15474833031148547</v>
      </c>
      <c r="AF19" s="135">
        <f t="shared" si="17"/>
        <v>0.15474833031148547</v>
      </c>
      <c r="AG19" s="135">
        <f t="shared" si="17"/>
        <v>0.15474833031148547</v>
      </c>
      <c r="AH19" s="135">
        <f t="shared" si="17"/>
        <v>0.15474833031148547</v>
      </c>
      <c r="AI19" s="135">
        <f t="shared" si="17"/>
        <v>0.15474833031148547</v>
      </c>
      <c r="AJ19" s="135">
        <f t="shared" si="17"/>
        <v>0.15474833031148547</v>
      </c>
    </row>
    <row r="20" spans="1:36" ht="15" thickBot="1" x14ac:dyDescent="0.35">
      <c r="A20" s="124" t="s">
        <v>124</v>
      </c>
      <c r="B20" s="125" t="s">
        <v>191</v>
      </c>
      <c r="C20" s="96" t="s">
        <v>125</v>
      </c>
      <c r="D20" s="127" t="s">
        <v>192</v>
      </c>
      <c r="E20" s="125" t="s">
        <v>7</v>
      </c>
      <c r="F20" s="126" t="s">
        <v>49</v>
      </c>
      <c r="G20" s="126" t="s">
        <v>50</v>
      </c>
      <c r="H20" s="131"/>
      <c r="I20" s="128"/>
      <c r="J20" s="129"/>
      <c r="K20" s="135">
        <v>0.46</v>
      </c>
      <c r="L20" s="135">
        <f>K20</f>
        <v>0.46</v>
      </c>
      <c r="M20" s="135">
        <v>0.20677544177206184</v>
      </c>
      <c r="N20" s="135">
        <v>0.18847804044522798</v>
      </c>
      <c r="O20" s="135">
        <v>0.18847804044522798</v>
      </c>
      <c r="P20" s="135">
        <v>0.19856163652535005</v>
      </c>
      <c r="Q20" s="135">
        <v>0.19856163652535005</v>
      </c>
      <c r="R20" s="135">
        <f>Q20</f>
        <v>0.19856163652535005</v>
      </c>
      <c r="S20" s="135">
        <v>0.15474833031148547</v>
      </c>
      <c r="T20" s="135">
        <f>S20</f>
        <v>0.15474833031148547</v>
      </c>
      <c r="U20" s="135">
        <f t="shared" ref="U20:AJ20" si="18">T20</f>
        <v>0.15474833031148547</v>
      </c>
      <c r="V20" s="135">
        <f t="shared" si="18"/>
        <v>0.15474833031148547</v>
      </c>
      <c r="W20" s="135">
        <f t="shared" si="18"/>
        <v>0.15474833031148547</v>
      </c>
      <c r="X20" s="135">
        <f t="shared" si="18"/>
        <v>0.15474833031148547</v>
      </c>
      <c r="Y20" s="135">
        <f t="shared" si="18"/>
        <v>0.15474833031148547</v>
      </c>
      <c r="Z20" s="135">
        <f t="shared" si="18"/>
        <v>0.15474833031148547</v>
      </c>
      <c r="AA20" s="135">
        <f t="shared" si="18"/>
        <v>0.15474833031148547</v>
      </c>
      <c r="AB20" s="135">
        <f t="shared" si="18"/>
        <v>0.15474833031148547</v>
      </c>
      <c r="AC20" s="135">
        <f t="shared" si="18"/>
        <v>0.15474833031148547</v>
      </c>
      <c r="AD20" s="135">
        <f t="shared" si="18"/>
        <v>0.15474833031148547</v>
      </c>
      <c r="AE20" s="135">
        <f t="shared" si="18"/>
        <v>0.15474833031148547</v>
      </c>
      <c r="AF20" s="135">
        <f t="shared" si="18"/>
        <v>0.15474833031148547</v>
      </c>
      <c r="AG20" s="135">
        <f t="shared" si="18"/>
        <v>0.15474833031148547</v>
      </c>
      <c r="AH20" s="135">
        <f t="shared" si="18"/>
        <v>0.15474833031148547</v>
      </c>
      <c r="AI20" s="135">
        <f t="shared" si="18"/>
        <v>0.15474833031148547</v>
      </c>
      <c r="AJ20" s="135">
        <f t="shared" si="18"/>
        <v>0.15474833031148547</v>
      </c>
    </row>
    <row r="21" spans="1:36" ht="15" thickBot="1" x14ac:dyDescent="0.35">
      <c r="A21" s="124" t="s">
        <v>124</v>
      </c>
      <c r="B21" s="126" t="s">
        <v>191</v>
      </c>
      <c r="C21" s="53" t="s">
        <v>129</v>
      </c>
      <c r="D21" s="130" t="s">
        <v>192</v>
      </c>
      <c r="E21" s="126" t="s">
        <v>7</v>
      </c>
      <c r="F21" s="126" t="s">
        <v>49</v>
      </c>
      <c r="G21" s="126" t="s">
        <v>50</v>
      </c>
      <c r="H21" s="132"/>
      <c r="I21" s="41"/>
      <c r="J21" s="42"/>
      <c r="K21" s="136">
        <v>0.13</v>
      </c>
      <c r="L21" s="136">
        <f>K21</f>
        <v>0.13</v>
      </c>
      <c r="M21" s="136">
        <v>0.21227672353036589</v>
      </c>
      <c r="N21" s="136">
        <v>0.2057628041354688</v>
      </c>
      <c r="O21" s="136">
        <v>0.2057628041354688</v>
      </c>
      <c r="P21" s="136">
        <v>0.203553876289956</v>
      </c>
      <c r="Q21" s="136">
        <v>0.203553876289956</v>
      </c>
      <c r="R21" s="135">
        <f t="shared" si="1"/>
        <v>0.203553876289956</v>
      </c>
      <c r="S21" s="136">
        <v>0.22598011104673138</v>
      </c>
      <c r="T21" s="135">
        <f t="shared" ref="T21:AJ21" si="19">S21</f>
        <v>0.22598011104673138</v>
      </c>
      <c r="U21" s="135">
        <f t="shared" si="19"/>
        <v>0.22598011104673138</v>
      </c>
      <c r="V21" s="135">
        <f t="shared" si="19"/>
        <v>0.22598011104673138</v>
      </c>
      <c r="W21" s="135">
        <f t="shared" si="19"/>
        <v>0.22598011104673138</v>
      </c>
      <c r="X21" s="135">
        <f t="shared" si="19"/>
        <v>0.22598011104673138</v>
      </c>
      <c r="Y21" s="135">
        <f t="shared" si="19"/>
        <v>0.22598011104673138</v>
      </c>
      <c r="Z21" s="135">
        <f t="shared" si="19"/>
        <v>0.22598011104673138</v>
      </c>
      <c r="AA21" s="135">
        <f t="shared" si="19"/>
        <v>0.22598011104673138</v>
      </c>
      <c r="AB21" s="135">
        <f t="shared" si="19"/>
        <v>0.22598011104673138</v>
      </c>
      <c r="AC21" s="135">
        <f t="shared" si="19"/>
        <v>0.22598011104673138</v>
      </c>
      <c r="AD21" s="135">
        <f t="shared" si="19"/>
        <v>0.22598011104673138</v>
      </c>
      <c r="AE21" s="135">
        <f t="shared" si="19"/>
        <v>0.22598011104673138</v>
      </c>
      <c r="AF21" s="135">
        <f t="shared" si="19"/>
        <v>0.22598011104673138</v>
      </c>
      <c r="AG21" s="135">
        <f t="shared" si="19"/>
        <v>0.22598011104673138</v>
      </c>
      <c r="AH21" s="135">
        <f t="shared" si="19"/>
        <v>0.22598011104673138</v>
      </c>
      <c r="AI21" s="135">
        <f t="shared" si="19"/>
        <v>0.22598011104673138</v>
      </c>
      <c r="AJ21" s="135">
        <f t="shared" si="19"/>
        <v>0.22598011104673138</v>
      </c>
    </row>
    <row r="22" spans="1:36" ht="15" thickBot="1" x14ac:dyDescent="0.35">
      <c r="A22" s="124" t="s">
        <v>124</v>
      </c>
      <c r="B22" s="126" t="s">
        <v>191</v>
      </c>
      <c r="C22" s="53" t="s">
        <v>52</v>
      </c>
      <c r="D22" s="126" t="s">
        <v>192</v>
      </c>
      <c r="E22" s="126" t="s">
        <v>7</v>
      </c>
      <c r="F22" s="126" t="s">
        <v>49</v>
      </c>
      <c r="G22" s="126" t="s">
        <v>50</v>
      </c>
      <c r="H22" s="132"/>
      <c r="I22" s="41"/>
      <c r="J22" s="42"/>
      <c r="K22" s="136">
        <v>0.19</v>
      </c>
      <c r="L22" s="136">
        <f>K22</f>
        <v>0.19</v>
      </c>
      <c r="M22" s="136">
        <v>0.24508862697687936</v>
      </c>
      <c r="N22" s="136">
        <v>0.22800510538799665</v>
      </c>
      <c r="O22" s="136">
        <v>0.22800510538799665</v>
      </c>
      <c r="P22" s="136">
        <v>0.23373129530356007</v>
      </c>
      <c r="Q22" s="136">
        <v>0.23373129530356007</v>
      </c>
      <c r="R22" s="135">
        <f t="shared" si="1"/>
        <v>0.23373129530356007</v>
      </c>
      <c r="S22" s="136">
        <v>0.28132346446506262</v>
      </c>
      <c r="T22" s="135">
        <f t="shared" ref="T22:AJ22" si="20">S22</f>
        <v>0.28132346446506262</v>
      </c>
      <c r="U22" s="135">
        <f t="shared" si="20"/>
        <v>0.28132346446506262</v>
      </c>
      <c r="V22" s="135">
        <f t="shared" si="20"/>
        <v>0.28132346446506262</v>
      </c>
      <c r="W22" s="135">
        <f t="shared" si="20"/>
        <v>0.28132346446506262</v>
      </c>
      <c r="X22" s="135">
        <f t="shared" si="20"/>
        <v>0.28132346446506262</v>
      </c>
      <c r="Y22" s="135">
        <f t="shared" si="20"/>
        <v>0.28132346446506262</v>
      </c>
      <c r="Z22" s="135">
        <f t="shared" si="20"/>
        <v>0.28132346446506262</v>
      </c>
      <c r="AA22" s="135">
        <f t="shared" si="20"/>
        <v>0.28132346446506262</v>
      </c>
      <c r="AB22" s="135">
        <f t="shared" si="20"/>
        <v>0.28132346446506262</v>
      </c>
      <c r="AC22" s="135">
        <f t="shared" si="20"/>
        <v>0.28132346446506262</v>
      </c>
      <c r="AD22" s="135">
        <f t="shared" si="20"/>
        <v>0.28132346446506262</v>
      </c>
      <c r="AE22" s="135">
        <f t="shared" si="20"/>
        <v>0.28132346446506262</v>
      </c>
      <c r="AF22" s="135">
        <f t="shared" si="20"/>
        <v>0.28132346446506262</v>
      </c>
      <c r="AG22" s="135">
        <f t="shared" si="20"/>
        <v>0.28132346446506262</v>
      </c>
      <c r="AH22" s="135">
        <f t="shared" si="20"/>
        <v>0.28132346446506262</v>
      </c>
      <c r="AI22" s="135">
        <f t="shared" si="20"/>
        <v>0.28132346446506262</v>
      </c>
      <c r="AJ22" s="135">
        <f t="shared" si="20"/>
        <v>0.28132346446506262</v>
      </c>
    </row>
    <row r="23" spans="1:36" ht="15" thickBot="1" x14ac:dyDescent="0.35">
      <c r="A23" s="124" t="s">
        <v>124</v>
      </c>
      <c r="B23" s="126" t="s">
        <v>191</v>
      </c>
      <c r="C23" s="53" t="s">
        <v>137</v>
      </c>
      <c r="D23" s="126" t="s">
        <v>192</v>
      </c>
      <c r="E23" s="126" t="s">
        <v>7</v>
      </c>
      <c r="F23" s="126" t="s">
        <v>49</v>
      </c>
      <c r="G23" s="126" t="s">
        <v>50</v>
      </c>
      <c r="H23" s="132"/>
      <c r="I23" s="41"/>
      <c r="J23" s="42"/>
      <c r="K23" s="136">
        <v>0.15</v>
      </c>
      <c r="L23" s="136">
        <f t="shared" ref="L23:L25" si="21">K23</f>
        <v>0.15</v>
      </c>
      <c r="M23" s="136">
        <v>0.15623044174909703</v>
      </c>
      <c r="N23" s="136">
        <v>0.25601076340738121</v>
      </c>
      <c r="O23" s="136">
        <v>0.25601076340738121</v>
      </c>
      <c r="P23" s="136">
        <v>0.25582688404206855</v>
      </c>
      <c r="Q23" s="136">
        <v>0.25582688404206855</v>
      </c>
      <c r="R23" s="135">
        <f t="shared" si="1"/>
        <v>0.25582688404206855</v>
      </c>
      <c r="S23" s="136">
        <v>0.28939516386025393</v>
      </c>
      <c r="T23" s="135">
        <f t="shared" ref="T23:AJ23" si="22">S23</f>
        <v>0.28939516386025393</v>
      </c>
      <c r="U23" s="135">
        <f t="shared" si="22"/>
        <v>0.28939516386025393</v>
      </c>
      <c r="V23" s="135">
        <f t="shared" si="22"/>
        <v>0.28939516386025393</v>
      </c>
      <c r="W23" s="135">
        <f t="shared" si="22"/>
        <v>0.28939516386025393</v>
      </c>
      <c r="X23" s="135">
        <f t="shared" si="22"/>
        <v>0.28939516386025393</v>
      </c>
      <c r="Y23" s="135">
        <f t="shared" si="22"/>
        <v>0.28939516386025393</v>
      </c>
      <c r="Z23" s="135">
        <f t="shared" si="22"/>
        <v>0.28939516386025393</v>
      </c>
      <c r="AA23" s="135">
        <f t="shared" si="22"/>
        <v>0.28939516386025393</v>
      </c>
      <c r="AB23" s="135">
        <f t="shared" si="22"/>
        <v>0.28939516386025393</v>
      </c>
      <c r="AC23" s="135">
        <f t="shared" si="22"/>
        <v>0.28939516386025393</v>
      </c>
      <c r="AD23" s="135">
        <f t="shared" si="22"/>
        <v>0.28939516386025393</v>
      </c>
      <c r="AE23" s="135">
        <f t="shared" si="22"/>
        <v>0.28939516386025393</v>
      </c>
      <c r="AF23" s="135">
        <f t="shared" si="22"/>
        <v>0.28939516386025393</v>
      </c>
      <c r="AG23" s="135">
        <f t="shared" si="22"/>
        <v>0.28939516386025393</v>
      </c>
      <c r="AH23" s="135">
        <f t="shared" si="22"/>
        <v>0.28939516386025393</v>
      </c>
      <c r="AI23" s="135">
        <f t="shared" si="22"/>
        <v>0.28939516386025393</v>
      </c>
      <c r="AJ23" s="135">
        <f t="shared" si="22"/>
        <v>0.28939516386025393</v>
      </c>
    </row>
    <row r="24" spans="1:36" ht="15" thickBot="1" x14ac:dyDescent="0.35">
      <c r="A24" s="124" t="s">
        <v>124</v>
      </c>
      <c r="B24" s="126" t="s">
        <v>191</v>
      </c>
      <c r="C24" s="53" t="s">
        <v>141</v>
      </c>
      <c r="D24" s="126" t="s">
        <v>192</v>
      </c>
      <c r="E24" s="126" t="s">
        <v>7</v>
      </c>
      <c r="F24" s="126" t="s">
        <v>49</v>
      </c>
      <c r="G24" s="126" t="s">
        <v>50</v>
      </c>
      <c r="H24" s="132"/>
      <c r="I24" s="41"/>
      <c r="J24" s="42"/>
      <c r="K24" s="136">
        <v>0.19</v>
      </c>
      <c r="L24" s="136">
        <f t="shared" si="21"/>
        <v>0.19</v>
      </c>
      <c r="M24" s="136">
        <v>0.24508862697687936</v>
      </c>
      <c r="N24" s="136">
        <v>0.22800510538799665</v>
      </c>
      <c r="O24" s="136">
        <v>0.22800510538799665</v>
      </c>
      <c r="P24" s="136">
        <v>0.23373129530356007</v>
      </c>
      <c r="Q24" s="136">
        <v>0.23373129530356007</v>
      </c>
      <c r="R24" s="135">
        <f t="shared" si="1"/>
        <v>0.23373129530356007</v>
      </c>
      <c r="S24" s="136">
        <v>0.28132346446506262</v>
      </c>
      <c r="T24" s="135">
        <f t="shared" ref="T24:AJ24" si="23">S24</f>
        <v>0.28132346446506262</v>
      </c>
      <c r="U24" s="135">
        <f t="shared" si="23"/>
        <v>0.28132346446506262</v>
      </c>
      <c r="V24" s="135">
        <f t="shared" si="23"/>
        <v>0.28132346446506262</v>
      </c>
      <c r="W24" s="135">
        <f t="shared" si="23"/>
        <v>0.28132346446506262</v>
      </c>
      <c r="X24" s="135">
        <f t="shared" si="23"/>
        <v>0.28132346446506262</v>
      </c>
      <c r="Y24" s="135">
        <f t="shared" si="23"/>
        <v>0.28132346446506262</v>
      </c>
      <c r="Z24" s="135">
        <f t="shared" si="23"/>
        <v>0.28132346446506262</v>
      </c>
      <c r="AA24" s="135">
        <f t="shared" si="23"/>
        <v>0.28132346446506262</v>
      </c>
      <c r="AB24" s="135">
        <f t="shared" si="23"/>
        <v>0.28132346446506262</v>
      </c>
      <c r="AC24" s="135">
        <f t="shared" si="23"/>
        <v>0.28132346446506262</v>
      </c>
      <c r="AD24" s="135">
        <f t="shared" si="23"/>
        <v>0.28132346446506262</v>
      </c>
      <c r="AE24" s="135">
        <f t="shared" si="23"/>
        <v>0.28132346446506262</v>
      </c>
      <c r="AF24" s="135">
        <f t="shared" si="23"/>
        <v>0.28132346446506262</v>
      </c>
      <c r="AG24" s="135">
        <f t="shared" si="23"/>
        <v>0.28132346446506262</v>
      </c>
      <c r="AH24" s="135">
        <f t="shared" si="23"/>
        <v>0.28132346446506262</v>
      </c>
      <c r="AI24" s="135">
        <f t="shared" si="23"/>
        <v>0.28132346446506262</v>
      </c>
      <c r="AJ24" s="135">
        <f t="shared" si="23"/>
        <v>0.28132346446506262</v>
      </c>
    </row>
    <row r="25" spans="1:36" ht="15" thickBot="1" x14ac:dyDescent="0.35">
      <c r="A25" s="124" t="s">
        <v>124</v>
      </c>
      <c r="B25" s="126" t="s">
        <v>191</v>
      </c>
      <c r="C25" s="53" t="s">
        <v>140</v>
      </c>
      <c r="D25" s="126" t="s">
        <v>192</v>
      </c>
      <c r="E25" s="126" t="s">
        <v>7</v>
      </c>
      <c r="F25" s="126" t="s">
        <v>49</v>
      </c>
      <c r="G25" s="126" t="s">
        <v>50</v>
      </c>
      <c r="H25" s="132"/>
      <c r="I25" s="41"/>
      <c r="J25" s="42"/>
      <c r="K25" s="136">
        <v>0.46</v>
      </c>
      <c r="L25" s="136">
        <f t="shared" si="21"/>
        <v>0.46</v>
      </c>
      <c r="M25" s="136">
        <v>0.20677544177206184</v>
      </c>
      <c r="N25" s="136">
        <v>0.18847804044522798</v>
      </c>
      <c r="O25" s="136">
        <v>0.18847804044522798</v>
      </c>
      <c r="P25" s="136">
        <v>0.19856163652535005</v>
      </c>
      <c r="Q25" s="136">
        <v>0.19856163652535005</v>
      </c>
      <c r="R25" s="135">
        <f t="shared" si="1"/>
        <v>0.19856163652535005</v>
      </c>
      <c r="S25" s="136">
        <v>0.15474833031148547</v>
      </c>
      <c r="T25" s="135">
        <f t="shared" ref="T25:AJ25" si="24">S25</f>
        <v>0.15474833031148547</v>
      </c>
      <c r="U25" s="135">
        <f t="shared" si="24"/>
        <v>0.15474833031148547</v>
      </c>
      <c r="V25" s="135">
        <f t="shared" si="24"/>
        <v>0.15474833031148547</v>
      </c>
      <c r="W25" s="135">
        <f t="shared" si="24"/>
        <v>0.15474833031148547</v>
      </c>
      <c r="X25" s="135">
        <f t="shared" si="24"/>
        <v>0.15474833031148547</v>
      </c>
      <c r="Y25" s="135">
        <f t="shared" si="24"/>
        <v>0.15474833031148547</v>
      </c>
      <c r="Z25" s="135">
        <f t="shared" si="24"/>
        <v>0.15474833031148547</v>
      </c>
      <c r="AA25" s="135">
        <f t="shared" si="24"/>
        <v>0.15474833031148547</v>
      </c>
      <c r="AB25" s="135">
        <f t="shared" si="24"/>
        <v>0.15474833031148547</v>
      </c>
      <c r="AC25" s="135">
        <f t="shared" si="24"/>
        <v>0.15474833031148547</v>
      </c>
      <c r="AD25" s="135">
        <f t="shared" si="24"/>
        <v>0.15474833031148547</v>
      </c>
      <c r="AE25" s="135">
        <f t="shared" si="24"/>
        <v>0.15474833031148547</v>
      </c>
      <c r="AF25" s="135">
        <f t="shared" si="24"/>
        <v>0.15474833031148547</v>
      </c>
      <c r="AG25" s="135">
        <f t="shared" si="24"/>
        <v>0.15474833031148547</v>
      </c>
      <c r="AH25" s="135">
        <f t="shared" si="24"/>
        <v>0.15474833031148547</v>
      </c>
      <c r="AI25" s="135">
        <f t="shared" si="24"/>
        <v>0.15474833031148547</v>
      </c>
      <c r="AJ25" s="135">
        <f t="shared" si="24"/>
        <v>0.15474833031148547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sheetPr>
    <tabColor rgb="FF00B050"/>
  </sheetPr>
  <dimension ref="A1:AL47"/>
  <sheetViews>
    <sheetView zoomScaleNormal="100" workbookViewId="0">
      <pane xSplit="5" ySplit="1" topLeftCell="F22" activePane="bottomRight" state="frozen"/>
      <selection pane="topRight" activeCell="F1" sqref="F1"/>
      <selection pane="bottomLeft" activeCell="A2" sqref="A2"/>
      <selection pane="bottomRight" activeCell="B40" sqref="B40"/>
    </sheetView>
  </sheetViews>
  <sheetFormatPr defaultColWidth="8.88671875" defaultRowHeight="14.4" x14ac:dyDescent="0.3"/>
  <cols>
    <col min="1" max="1" width="11" style="25" bestFit="1" customWidth="1"/>
    <col min="2" max="2" width="37.5546875" style="25" customWidth="1"/>
    <col min="3" max="3" width="16.88671875" style="25" bestFit="1" customWidth="1"/>
    <col min="4" max="4" width="10" style="25" customWidth="1"/>
    <col min="5" max="5" width="54.5546875" style="25" bestFit="1" customWidth="1"/>
    <col min="6" max="6" width="12.44140625" style="25" customWidth="1"/>
    <col min="7" max="11" width="8.88671875" style="25"/>
    <col min="12" max="12" width="9.6640625" style="25" bestFit="1" customWidth="1"/>
    <col min="13" max="16" width="7.109375" style="25" bestFit="1" customWidth="1"/>
    <col min="17" max="17" width="7.33203125" style="25" bestFit="1" customWidth="1"/>
    <col min="18" max="18" width="7.109375" style="25" bestFit="1" customWidth="1"/>
    <col min="19" max="19" width="7.33203125" style="25" bestFit="1" customWidth="1"/>
    <col min="20" max="20" width="7.109375" style="25" bestFit="1" customWidth="1"/>
    <col min="21" max="22" width="7.33203125" style="25" bestFit="1" customWidth="1"/>
    <col min="23" max="23" width="7.109375" style="25" bestFit="1" customWidth="1"/>
    <col min="24" max="27" width="7.33203125" style="25" bestFit="1" customWidth="1"/>
    <col min="28" max="28" width="7.109375" style="25" bestFit="1" customWidth="1"/>
    <col min="29" max="29" width="7.33203125" style="25" bestFit="1" customWidth="1"/>
    <col min="30" max="30" width="7.109375" style="25" bestFit="1" customWidth="1"/>
    <col min="31" max="31" width="7.33203125" style="25" bestFit="1" customWidth="1"/>
    <col min="32" max="32" width="7.109375" style="25" bestFit="1" customWidth="1"/>
    <col min="33" max="37" width="7.33203125" style="25" bestFit="1" customWidth="1"/>
    <col min="38" max="38" width="7.77734375" style="25" bestFit="1" customWidth="1"/>
    <col min="39" max="16384" width="8.88671875" style="25"/>
  </cols>
  <sheetData>
    <row r="1" spans="1:38" ht="43.8" thickBot="1" x14ac:dyDescent="0.35">
      <c r="A1" s="100" t="s">
        <v>13</v>
      </c>
      <c r="B1" s="101" t="s">
        <v>10</v>
      </c>
      <c r="C1" s="101" t="s">
        <v>45</v>
      </c>
      <c r="D1" s="101" t="s">
        <v>46</v>
      </c>
      <c r="E1" s="101" t="s">
        <v>18</v>
      </c>
      <c r="F1" s="102" t="s">
        <v>35</v>
      </c>
      <c r="G1" s="101" t="s">
        <v>3</v>
      </c>
      <c r="H1" s="101" t="s">
        <v>42</v>
      </c>
      <c r="I1" s="101" t="s">
        <v>29</v>
      </c>
      <c r="J1" s="101" t="s">
        <v>30</v>
      </c>
      <c r="K1" s="101" t="s">
        <v>31</v>
      </c>
      <c r="L1" s="101" t="s">
        <v>32</v>
      </c>
      <c r="M1" s="101">
        <v>2010</v>
      </c>
      <c r="N1" s="101">
        <v>2011</v>
      </c>
      <c r="O1" s="101">
        <v>2012</v>
      </c>
      <c r="P1" s="101">
        <v>2013</v>
      </c>
      <c r="Q1" s="101">
        <v>2014</v>
      </c>
      <c r="R1" s="101">
        <v>2015</v>
      </c>
      <c r="S1" s="101">
        <v>2016</v>
      </c>
      <c r="T1" s="101">
        <v>2017</v>
      </c>
      <c r="U1" s="101">
        <v>2018</v>
      </c>
      <c r="V1" s="101">
        <v>2019</v>
      </c>
      <c r="W1" s="101">
        <v>2020</v>
      </c>
      <c r="X1" s="101">
        <v>2021</v>
      </c>
      <c r="Y1" s="101">
        <v>2022</v>
      </c>
      <c r="Z1" s="101">
        <v>2023</v>
      </c>
      <c r="AA1" s="101">
        <v>2024</v>
      </c>
      <c r="AB1" s="101">
        <v>2025</v>
      </c>
      <c r="AC1" s="101">
        <v>2026</v>
      </c>
      <c r="AD1" s="101">
        <v>2027</v>
      </c>
      <c r="AE1" s="101">
        <v>2028</v>
      </c>
      <c r="AF1" s="101">
        <v>2029</v>
      </c>
      <c r="AG1" s="101">
        <v>2030</v>
      </c>
      <c r="AH1" s="101">
        <v>2031</v>
      </c>
      <c r="AI1" s="101">
        <v>2032</v>
      </c>
      <c r="AJ1" s="101">
        <v>2033</v>
      </c>
      <c r="AK1" s="101">
        <v>2034</v>
      </c>
      <c r="AL1" s="103">
        <v>2035</v>
      </c>
    </row>
    <row r="2" spans="1:38" x14ac:dyDescent="0.3">
      <c r="A2" s="82" t="s">
        <v>124</v>
      </c>
      <c r="B2" s="83" t="s">
        <v>48</v>
      </c>
      <c r="C2" s="105" t="s">
        <v>72</v>
      </c>
      <c r="D2" s="105" t="s">
        <v>47</v>
      </c>
      <c r="E2" s="105" t="s">
        <v>73</v>
      </c>
      <c r="F2" s="85" t="s">
        <v>7</v>
      </c>
      <c r="G2" s="85" t="s">
        <v>49</v>
      </c>
      <c r="H2" s="85" t="s">
        <v>50</v>
      </c>
      <c r="I2" s="84"/>
      <c r="J2" s="84"/>
      <c r="K2" s="84"/>
      <c r="L2" s="84"/>
      <c r="M2" s="106">
        <v>9.7515804182399961</v>
      </c>
      <c r="N2" s="106">
        <v>10.236766043891103</v>
      </c>
      <c r="O2" s="106">
        <v>11.376783419402379</v>
      </c>
      <c r="P2" s="106">
        <v>11.691193178190291</v>
      </c>
      <c r="Q2" s="106">
        <v>12.036443735816878</v>
      </c>
      <c r="R2" s="106">
        <v>11.519528332687061</v>
      </c>
      <c r="S2" s="106">
        <v>11.446124875250669</v>
      </c>
      <c r="T2" s="106">
        <v>12.134892425821059</v>
      </c>
      <c r="U2" s="106">
        <v>12.26960330528081</v>
      </c>
      <c r="V2" s="106">
        <v>12.270626448616403</v>
      </c>
      <c r="W2" s="106">
        <v>11.324081733147418</v>
      </c>
      <c r="X2" s="106">
        <v>11.803433180051</v>
      </c>
      <c r="Y2" s="106">
        <v>12.121361488294113</v>
      </c>
      <c r="Z2" s="106">
        <v>12.494263065194543</v>
      </c>
      <c r="AA2" s="106">
        <v>12.86965870900714</v>
      </c>
      <c r="AB2" s="106">
        <v>13.215136513514077</v>
      </c>
      <c r="AC2" s="106">
        <v>13.519084653324901</v>
      </c>
      <c r="AD2" s="106">
        <v>13.949643515888999</v>
      </c>
      <c r="AE2" s="106">
        <v>14.346674428838256</v>
      </c>
      <c r="AF2" s="106">
        <v>14.661724129524382</v>
      </c>
      <c r="AG2" s="106">
        <v>15.010972617069857</v>
      </c>
      <c r="AH2" s="106">
        <v>15.486493250964658</v>
      </c>
      <c r="AI2" s="106">
        <v>15.868523717349586</v>
      </c>
      <c r="AJ2" s="106">
        <v>16.327351486333107</v>
      </c>
      <c r="AK2" s="106">
        <v>16.713763724840618</v>
      </c>
      <c r="AL2" s="107">
        <v>17.108953371354886</v>
      </c>
    </row>
    <row r="3" spans="1:38" x14ac:dyDescent="0.3">
      <c r="A3" s="87" t="s">
        <v>124</v>
      </c>
      <c r="B3" s="69" t="s">
        <v>48</v>
      </c>
      <c r="C3" s="71" t="s">
        <v>74</v>
      </c>
      <c r="D3" s="71" t="s">
        <v>47</v>
      </c>
      <c r="E3" s="71" t="s">
        <v>75</v>
      </c>
      <c r="F3" s="27" t="s">
        <v>7</v>
      </c>
      <c r="G3" s="27" t="s">
        <v>49</v>
      </c>
      <c r="H3" s="27" t="s">
        <v>50</v>
      </c>
      <c r="I3" s="53"/>
      <c r="J3" s="53"/>
      <c r="K3" s="53"/>
      <c r="L3" s="53"/>
      <c r="M3" s="73">
        <v>15.463598010662938</v>
      </c>
      <c r="N3" s="73">
        <v>17.132615646629201</v>
      </c>
      <c r="O3" s="73">
        <v>17.649040119598112</v>
      </c>
      <c r="P3" s="73">
        <v>19.485239904413572</v>
      </c>
      <c r="Q3" s="73">
        <v>20.616398288251496</v>
      </c>
      <c r="R3" s="73">
        <v>21.185891652281192</v>
      </c>
      <c r="S3" s="73">
        <v>21.034461806199864</v>
      </c>
      <c r="T3" s="73">
        <v>22.26759658251753</v>
      </c>
      <c r="U3" s="73">
        <v>22.486948638445011</v>
      </c>
      <c r="V3" s="73">
        <v>22.490230254367475</v>
      </c>
      <c r="W3" s="73">
        <v>20.749194532302354</v>
      </c>
      <c r="X3" s="73">
        <v>21.617241042140321</v>
      </c>
      <c r="Y3" s="73">
        <v>22.194543101506831</v>
      </c>
      <c r="Z3" s="73">
        <v>22.877589840840439</v>
      </c>
      <c r="AA3" s="73">
        <v>23.554549509709702</v>
      </c>
      <c r="AB3" s="73">
        <v>24.185089997226825</v>
      </c>
      <c r="AC3" s="73">
        <v>24.741347067163041</v>
      </c>
      <c r="AD3" s="73">
        <v>25.529315078660137</v>
      </c>
      <c r="AE3" s="73">
        <v>26.255923415360968</v>
      </c>
      <c r="AF3" s="73">
        <v>26.832497509537102</v>
      </c>
      <c r="AG3" s="73">
        <v>27.471658981236242</v>
      </c>
      <c r="AH3" s="73">
        <v>28.3419117640602</v>
      </c>
      <c r="AI3" s="73">
        <v>29.041067705563606</v>
      </c>
      <c r="AJ3" s="73">
        <v>29.880770789579838</v>
      </c>
      <c r="AK3" s="73">
        <v>30.587945835011805</v>
      </c>
      <c r="AL3" s="108">
        <v>31.311184460443027</v>
      </c>
    </row>
    <row r="4" spans="1:38" x14ac:dyDescent="0.3">
      <c r="A4" s="87" t="s">
        <v>124</v>
      </c>
      <c r="B4" s="69" t="s">
        <v>48</v>
      </c>
      <c r="C4" s="71" t="s">
        <v>76</v>
      </c>
      <c r="D4" s="71" t="s">
        <v>47</v>
      </c>
      <c r="E4" s="71" t="s">
        <v>77</v>
      </c>
      <c r="F4" s="27" t="s">
        <v>7</v>
      </c>
      <c r="G4" s="27" t="s">
        <v>49</v>
      </c>
      <c r="H4" s="27" t="s">
        <v>50</v>
      </c>
      <c r="I4" s="53"/>
      <c r="J4" s="53"/>
      <c r="K4" s="53"/>
      <c r="L4" s="53"/>
      <c r="M4" s="73">
        <v>1.8767475338399984</v>
      </c>
      <c r="N4" s="73">
        <v>2.0141961808026321</v>
      </c>
      <c r="O4" s="73">
        <v>2.0373477276999252</v>
      </c>
      <c r="P4" s="73">
        <v>2.1724321857879043</v>
      </c>
      <c r="Q4" s="73">
        <v>2.1555032543319101</v>
      </c>
      <c r="R4" s="73">
        <v>2.1490178848627197</v>
      </c>
      <c r="S4" s="73">
        <v>2.1353241520738568</v>
      </c>
      <c r="T4" s="73">
        <v>2.2638167206878674</v>
      </c>
      <c r="U4" s="73">
        <v>2.2889476184888768</v>
      </c>
      <c r="V4" s="73">
        <v>2.2891384903078857</v>
      </c>
      <c r="W4" s="73">
        <v>2.1125564755223327</v>
      </c>
      <c r="X4" s="73">
        <v>2.2019815633193365</v>
      </c>
      <c r="Y4" s="73">
        <v>2.2612924657093156</v>
      </c>
      <c r="Z4" s="73">
        <v>2.330858869376955</v>
      </c>
      <c r="AA4" s="73">
        <v>2.4008905520252557</v>
      </c>
      <c r="AB4" s="73">
        <v>2.4653409322202355</v>
      </c>
      <c r="AC4" s="73">
        <v>2.5220437736613008</v>
      </c>
      <c r="AD4" s="73">
        <v>2.6023663935997305</v>
      </c>
      <c r="AE4" s="73">
        <v>2.6764342293765013</v>
      </c>
      <c r="AF4" s="73">
        <v>2.7352081150636427</v>
      </c>
      <c r="AG4" s="73">
        <v>2.8003619325048303</v>
      </c>
      <c r="AH4" s="73">
        <v>2.8890723655493415</v>
      </c>
      <c r="AI4" s="73">
        <v>2.9603418030743196</v>
      </c>
      <c r="AJ4" s="73">
        <v>3.0459381098970009</v>
      </c>
      <c r="AK4" s="73">
        <v>3.118024985982558</v>
      </c>
      <c r="AL4" s="108">
        <v>3.191749325534023</v>
      </c>
    </row>
    <row r="5" spans="1:38" ht="15" thickBot="1" x14ac:dyDescent="0.35">
      <c r="A5" s="89" t="s">
        <v>124</v>
      </c>
      <c r="B5" s="90" t="s">
        <v>48</v>
      </c>
      <c r="C5" s="109" t="s">
        <v>78</v>
      </c>
      <c r="D5" s="109" t="s">
        <v>47</v>
      </c>
      <c r="E5" s="109" t="s">
        <v>79</v>
      </c>
      <c r="F5" s="92" t="s">
        <v>7</v>
      </c>
      <c r="G5" s="92" t="s">
        <v>49</v>
      </c>
      <c r="H5" s="92" t="s">
        <v>50</v>
      </c>
      <c r="I5" s="91"/>
      <c r="J5" s="91"/>
      <c r="K5" s="91"/>
      <c r="L5" s="91"/>
      <c r="M5" s="110">
        <v>0.99017155728000217</v>
      </c>
      <c r="N5" s="110">
        <v>1.0626804148997739</v>
      </c>
      <c r="O5" s="110">
        <v>1.1308357939158074</v>
      </c>
      <c r="P5" s="110">
        <v>1.1495569144323456</v>
      </c>
      <c r="Q5" s="110">
        <v>1.1372198315038469</v>
      </c>
      <c r="R5" s="110">
        <v>1.1338328772061601</v>
      </c>
      <c r="S5" s="110">
        <v>1.1266079934315507</v>
      </c>
      <c r="T5" s="110">
        <v>1.1944013327971472</v>
      </c>
      <c r="U5" s="110">
        <v>1.2076605235936504</v>
      </c>
      <c r="V5" s="110">
        <v>1.2077612285460138</v>
      </c>
      <c r="W5" s="110">
        <v>1.1145956503079557</v>
      </c>
      <c r="X5" s="110">
        <v>1.1617767860748955</v>
      </c>
      <c r="Y5" s="110">
        <v>1.1930695229014299</v>
      </c>
      <c r="Z5" s="110">
        <v>1.2297731148924314</v>
      </c>
      <c r="AA5" s="110">
        <v>1.2667221904641233</v>
      </c>
      <c r="AB5" s="110">
        <v>1.3007265421860132</v>
      </c>
      <c r="AC5" s="110">
        <v>1.3306432526562917</v>
      </c>
      <c r="AD5" s="110">
        <v>1.3730218796146916</v>
      </c>
      <c r="AE5" s="110">
        <v>1.4121004503137782</v>
      </c>
      <c r="AF5" s="110">
        <v>1.4431098543688283</v>
      </c>
      <c r="AG5" s="110">
        <v>1.4774853431959145</v>
      </c>
      <c r="AH5" s="110">
        <v>1.5242894234437101</v>
      </c>
      <c r="AI5" s="110">
        <v>1.5618915448476334</v>
      </c>
      <c r="AJ5" s="110">
        <v>1.6070525961011373</v>
      </c>
      <c r="AK5" s="110">
        <v>1.6450860022894307</v>
      </c>
      <c r="AL5" s="111">
        <v>1.6839833426152424</v>
      </c>
    </row>
    <row r="6" spans="1:38" x14ac:dyDescent="0.3">
      <c r="A6" s="82" t="s">
        <v>124</v>
      </c>
      <c r="B6" s="83" t="s">
        <v>48</v>
      </c>
      <c r="C6" s="112" t="s">
        <v>90</v>
      </c>
      <c r="D6" s="112" t="s">
        <v>47</v>
      </c>
      <c r="E6" s="112" t="s">
        <v>91</v>
      </c>
      <c r="F6" s="85" t="s">
        <v>7</v>
      </c>
      <c r="G6" s="85" t="s">
        <v>49</v>
      </c>
      <c r="H6" s="85" t="s">
        <v>50</v>
      </c>
      <c r="I6" s="84"/>
      <c r="J6" s="84"/>
      <c r="K6" s="84"/>
      <c r="L6" s="84"/>
      <c r="M6" s="106">
        <v>10.123388321539165</v>
      </c>
      <c r="N6" s="106">
        <v>11.404216431517227</v>
      </c>
      <c r="O6" s="106">
        <v>12.095371628709563</v>
      </c>
      <c r="P6" s="106">
        <v>11.27504249484506</v>
      </c>
      <c r="Q6" s="106">
        <v>10.772966502968895</v>
      </c>
      <c r="R6" s="106">
        <v>13.729643624498651</v>
      </c>
      <c r="S6" s="106">
        <v>13.651786840738566</v>
      </c>
      <c r="T6" s="106">
        <v>14.284818768474759</v>
      </c>
      <c r="U6" s="106">
        <v>14.400677938664534</v>
      </c>
      <c r="V6" s="106">
        <v>14.402031830941063</v>
      </c>
      <c r="W6" s="106">
        <v>13.530946926524699</v>
      </c>
      <c r="X6" s="106">
        <v>13.976028954637146</v>
      </c>
      <c r="Y6" s="106">
        <v>14.269104947664429</v>
      </c>
      <c r="Z6" s="106">
        <v>14.002565427955188</v>
      </c>
      <c r="AA6" s="106">
        <v>13.591799899066325</v>
      </c>
      <c r="AB6" s="106">
        <v>12.580617566377539</v>
      </c>
      <c r="AC6" s="106">
        <v>12.869971770404222</v>
      </c>
      <c r="AD6" s="106">
        <v>13.279857539211392</v>
      </c>
      <c r="AE6" s="106">
        <v>13.657825188106766</v>
      </c>
      <c r="AF6" s="106">
        <v>13.957747916463049</v>
      </c>
      <c r="AG6" s="106">
        <v>14.290227392021416</v>
      </c>
      <c r="AH6" s="106">
        <v>14.742916112552926</v>
      </c>
      <c r="AI6" s="106">
        <v>15.106603554705242</v>
      </c>
      <c r="AJ6" s="106">
        <v>15.543400910866719</v>
      </c>
      <c r="AK6" s="106">
        <v>15.911259736287064</v>
      </c>
      <c r="AL6" s="107">
        <v>16.287474526342677</v>
      </c>
    </row>
    <row r="7" spans="1:38" x14ac:dyDescent="0.3">
      <c r="A7" s="87" t="s">
        <v>124</v>
      </c>
      <c r="B7" s="69" t="s">
        <v>48</v>
      </c>
      <c r="C7" s="70" t="s">
        <v>92</v>
      </c>
      <c r="D7" s="70" t="s">
        <v>47</v>
      </c>
      <c r="E7" s="70" t="s">
        <v>93</v>
      </c>
      <c r="F7" s="27" t="s">
        <v>7</v>
      </c>
      <c r="G7" s="27" t="s">
        <v>49</v>
      </c>
      <c r="H7" s="27" t="s">
        <v>50</v>
      </c>
      <c r="I7" s="53"/>
      <c r="J7" s="53"/>
      <c r="K7" s="53"/>
      <c r="L7" s="53"/>
      <c r="M7" s="73">
        <v>33.888337215817124</v>
      </c>
      <c r="N7" s="73">
        <v>37.138111235713993</v>
      </c>
      <c r="O7" s="73">
        <v>38.007404575994293</v>
      </c>
      <c r="P7" s="73">
        <v>46.452661000674915</v>
      </c>
      <c r="Q7" s="73">
        <v>45.408343490222649</v>
      </c>
      <c r="R7" s="73">
        <v>44.518706404123677</v>
      </c>
      <c r="S7" s="73">
        <v>44.129299873366762</v>
      </c>
      <c r="T7" s="73">
        <v>46.163175474052302</v>
      </c>
      <c r="U7" s="73">
        <v>46.525092895745473</v>
      </c>
      <c r="V7" s="73">
        <v>46.516969864926772</v>
      </c>
      <c r="W7" s="73">
        <v>43.691720712510566</v>
      </c>
      <c r="X7" s="73">
        <v>45.116772751072666</v>
      </c>
      <c r="Y7" s="73">
        <v>46.050485386007303</v>
      </c>
      <c r="Z7" s="73">
        <v>45.178135576631206</v>
      </c>
      <c r="AA7" s="73">
        <v>43.841040029298682</v>
      </c>
      <c r="AB7" s="73">
        <v>40.568503496726592</v>
      </c>
      <c r="AC7" s="73">
        <v>41.501579077151298</v>
      </c>
      <c r="AD7" s="73">
        <v>42.823330744537863</v>
      </c>
      <c r="AE7" s="73">
        <v>44.042156593504245</v>
      </c>
      <c r="AF7" s="73">
        <v>45.009312314586474</v>
      </c>
      <c r="AG7" s="73">
        <v>46.081453224650176</v>
      </c>
      <c r="AH7" s="73">
        <v>47.54123084247496</v>
      </c>
      <c r="AI7" s="73">
        <v>48.714007551632982</v>
      </c>
      <c r="AJ7" s="73">
        <v>50.122540557052055</v>
      </c>
      <c r="AK7" s="73">
        <v>51.308768654888119</v>
      </c>
      <c r="AL7" s="108">
        <v>52.521942089766334</v>
      </c>
    </row>
    <row r="8" spans="1:38" x14ac:dyDescent="0.3">
      <c r="A8" s="87" t="s">
        <v>124</v>
      </c>
      <c r="B8" s="69" t="s">
        <v>48</v>
      </c>
      <c r="C8" s="70" t="s">
        <v>94</v>
      </c>
      <c r="D8" s="70" t="s">
        <v>47</v>
      </c>
      <c r="E8" s="70" t="s">
        <v>95</v>
      </c>
      <c r="F8" s="27" t="s">
        <v>7</v>
      </c>
      <c r="G8" s="27" t="s">
        <v>49</v>
      </c>
      <c r="H8" s="27" t="s">
        <v>50</v>
      </c>
      <c r="I8" s="53"/>
      <c r="J8" s="53"/>
      <c r="K8" s="53"/>
      <c r="L8" s="53"/>
      <c r="M8" s="73">
        <v>26.303380343670995</v>
      </c>
      <c r="N8" s="73">
        <v>27.340751283400525</v>
      </c>
      <c r="O8" s="73">
        <v>28.42805961626393</v>
      </c>
      <c r="P8" s="73">
        <v>29.998448871886396</v>
      </c>
      <c r="Q8" s="73">
        <v>31.069589621948484</v>
      </c>
      <c r="R8" s="73">
        <v>32.043248841897075</v>
      </c>
      <c r="S8" s="73">
        <v>31.986391662456608</v>
      </c>
      <c r="T8" s="73">
        <v>33.469597297852708</v>
      </c>
      <c r="U8" s="73">
        <v>33.741057498529038</v>
      </c>
      <c r="V8" s="73">
        <v>33.744229693431514</v>
      </c>
      <c r="W8" s="73">
        <v>31.703261485462626</v>
      </c>
      <c r="X8" s="73">
        <v>32.746096994045402</v>
      </c>
      <c r="Y8" s="73">
        <v>33.432779522068742</v>
      </c>
      <c r="Z8" s="73">
        <v>33.709206909638993</v>
      </c>
      <c r="AA8" s="73">
        <v>34.934153983308306</v>
      </c>
      <c r="AB8" s="73">
        <v>33.680001798652249</v>
      </c>
      <c r="AC8" s="73">
        <v>34.454641840021253</v>
      </c>
      <c r="AD8" s="73">
        <v>35.551961058082696</v>
      </c>
      <c r="AE8" s="73">
        <v>36.56383118508267</v>
      </c>
      <c r="AF8" s="73">
        <v>37.366764584591841</v>
      </c>
      <c r="AG8" s="73">
        <v>38.256856766135286</v>
      </c>
      <c r="AH8" s="73">
        <v>39.468765230985071</v>
      </c>
      <c r="AI8" s="73">
        <v>40.442405327841158</v>
      </c>
      <c r="AJ8" s="73">
        <v>41.611770477329685</v>
      </c>
      <c r="AK8" s="73">
        <v>42.596577927078336</v>
      </c>
      <c r="AL8" s="108">
        <v>43.603755415695147</v>
      </c>
    </row>
    <row r="9" spans="1:38" x14ac:dyDescent="0.3">
      <c r="A9" s="87" t="s">
        <v>124</v>
      </c>
      <c r="B9" s="69" t="s">
        <v>48</v>
      </c>
      <c r="C9" s="70" t="s">
        <v>96</v>
      </c>
      <c r="D9" s="70" t="s">
        <v>47</v>
      </c>
      <c r="E9" s="70" t="s">
        <v>97</v>
      </c>
      <c r="F9" s="27" t="s">
        <v>7</v>
      </c>
      <c r="G9" s="27" t="s">
        <v>49</v>
      </c>
      <c r="H9" s="27" t="s">
        <v>50</v>
      </c>
      <c r="I9" s="53"/>
      <c r="J9" s="53"/>
      <c r="K9" s="53"/>
      <c r="L9" s="53"/>
      <c r="M9" s="73">
        <v>3.2024754029959177E-2</v>
      </c>
      <c r="N9" s="73">
        <v>3.6719514228932909E-2</v>
      </c>
      <c r="O9" s="73">
        <v>3.5563197949393548E-2</v>
      </c>
      <c r="P9" s="73">
        <v>3.8510564537293998E-2</v>
      </c>
      <c r="Q9" s="73">
        <v>3.7781845156039676E-2</v>
      </c>
      <c r="R9" s="73">
        <v>2.4972717388168281E-2</v>
      </c>
      <c r="S9" s="73">
        <v>2.4687851901004212E-2</v>
      </c>
      <c r="T9" s="73">
        <v>2.5832625011138186E-2</v>
      </c>
      <c r="U9" s="73">
        <v>2.6042144399946905E-2</v>
      </c>
      <c r="V9" s="73">
        <v>2.6044592774830191E-2</v>
      </c>
      <c r="W9" s="73">
        <v>2.4469325349085053E-2</v>
      </c>
      <c r="X9" s="73">
        <v>2.5274210403475793E-2</v>
      </c>
      <c r="Y9" s="73">
        <v>2.5804208182961037E-2</v>
      </c>
      <c r="Z9" s="73">
        <v>2.5322198885195695E-2</v>
      </c>
      <c r="AA9" s="73">
        <v>2.457937168890633E-2</v>
      </c>
      <c r="AB9" s="73">
        <v>2.2750752478427783E-2</v>
      </c>
      <c r="AC9" s="73">
        <v>2.3274019785431622E-2</v>
      </c>
      <c r="AD9" s="73">
        <v>2.4015256026129712E-2</v>
      </c>
      <c r="AE9" s="73">
        <v>2.4698771630948142E-2</v>
      </c>
      <c r="AF9" s="73">
        <v>2.5241151026831273E-2</v>
      </c>
      <c r="AG9" s="73">
        <v>2.5842405950341669E-2</v>
      </c>
      <c r="AH9" s="73">
        <v>2.6661046925337464E-2</v>
      </c>
      <c r="AI9" s="73">
        <v>2.7318738245518209E-2</v>
      </c>
      <c r="AJ9" s="73">
        <v>2.810864132307617E-2</v>
      </c>
      <c r="AK9" s="73">
        <v>2.8773876160713262E-2</v>
      </c>
      <c r="AL9" s="108">
        <v>2.945422190066754E-2</v>
      </c>
    </row>
    <row r="10" spans="1:38" x14ac:dyDescent="0.3">
      <c r="A10" s="87" t="s">
        <v>124</v>
      </c>
      <c r="B10" s="69" t="s">
        <v>48</v>
      </c>
      <c r="C10" s="70" t="s">
        <v>98</v>
      </c>
      <c r="D10" s="70" t="s">
        <v>47</v>
      </c>
      <c r="E10" s="70" t="s">
        <v>99</v>
      </c>
      <c r="F10" s="27" t="s">
        <v>7</v>
      </c>
      <c r="G10" s="27" t="s">
        <v>49</v>
      </c>
      <c r="H10" s="27" t="s">
        <v>50</v>
      </c>
      <c r="I10" s="53"/>
      <c r="J10" s="53"/>
      <c r="K10" s="53"/>
      <c r="L10" s="53"/>
      <c r="M10" s="73">
        <v>2.466627359208335</v>
      </c>
      <c r="N10" s="73">
        <v>2.870393747498674</v>
      </c>
      <c r="O10" s="73">
        <v>2.4185207858375963</v>
      </c>
      <c r="P10" s="73">
        <v>2.6825905393325997</v>
      </c>
      <c r="Q10" s="73">
        <v>3.7508762250019885</v>
      </c>
      <c r="R10" s="73">
        <v>4.6769473142767577</v>
      </c>
      <c r="S10" s="73">
        <v>4.6543719133310768</v>
      </c>
      <c r="T10" s="73">
        <v>4.8701946520735868</v>
      </c>
      <c r="U10" s="73">
        <v>4.9096950979803422</v>
      </c>
      <c r="V10" s="73">
        <v>4.9101566872403462</v>
      </c>
      <c r="W10" s="73">
        <v>4.6131733574725873</v>
      </c>
      <c r="X10" s="73">
        <v>4.7649173976441768</v>
      </c>
      <c r="Y10" s="73">
        <v>4.864837260613851</v>
      </c>
      <c r="Z10" s="73">
        <v>4.7739646101102977</v>
      </c>
      <c r="AA10" s="73">
        <v>4.6339202655180056</v>
      </c>
      <c r="AB10" s="73">
        <v>4.2891728193830598</v>
      </c>
      <c r="AC10" s="73">
        <v>4.3878237942288694</v>
      </c>
      <c r="AD10" s="73">
        <v>4.5275681978198508</v>
      </c>
      <c r="AE10" s="73">
        <v>4.6564305972763629</v>
      </c>
      <c r="AF10" s="73">
        <v>4.7586847519387705</v>
      </c>
      <c r="AG10" s="73">
        <v>4.8720386411293077</v>
      </c>
      <c r="AH10" s="73">
        <v>5.0263760689622821</v>
      </c>
      <c r="AI10" s="73">
        <v>5.1503698461675951</v>
      </c>
      <c r="AJ10" s="73">
        <v>5.2992893517277375</v>
      </c>
      <c r="AK10" s="73">
        <v>5.4247052994773872</v>
      </c>
      <c r="AL10" s="108">
        <v>5.55297008800963</v>
      </c>
    </row>
    <row r="11" spans="1:38" x14ac:dyDescent="0.3">
      <c r="A11" s="87" t="s">
        <v>124</v>
      </c>
      <c r="B11" s="69" t="s">
        <v>48</v>
      </c>
      <c r="C11" s="70" t="s">
        <v>100</v>
      </c>
      <c r="D11" s="70" t="s">
        <v>47</v>
      </c>
      <c r="E11" s="70" t="s">
        <v>101</v>
      </c>
      <c r="F11" s="27" t="s">
        <v>7</v>
      </c>
      <c r="G11" s="27" t="s">
        <v>49</v>
      </c>
      <c r="H11" s="27" t="s">
        <v>50</v>
      </c>
      <c r="I11" s="53"/>
      <c r="J11" s="53"/>
      <c r="K11" s="53"/>
      <c r="L11" s="53"/>
      <c r="M11" s="73">
        <v>0</v>
      </c>
      <c r="N11" s="73">
        <v>2.635375725400527E-2</v>
      </c>
      <c r="O11" s="73">
        <v>0.83054960680915801</v>
      </c>
      <c r="P11" s="73">
        <v>1.2949553934342204</v>
      </c>
      <c r="Q11" s="73">
        <v>1.5030995445089339</v>
      </c>
      <c r="R11" s="73">
        <v>0.53955625861470413</v>
      </c>
      <c r="S11" s="73">
        <v>0.53649659325832066</v>
      </c>
      <c r="T11" s="73">
        <v>0.56137388416655176</v>
      </c>
      <c r="U11" s="73">
        <v>0.5659269914505789</v>
      </c>
      <c r="V11" s="73">
        <v>0.56598019756948981</v>
      </c>
      <c r="W11" s="73">
        <v>0.53174774953099957</v>
      </c>
      <c r="X11" s="73">
        <v>0.54923886586532933</v>
      </c>
      <c r="Y11" s="73">
        <v>0.56075635245219368</v>
      </c>
      <c r="Z11" s="73">
        <v>4.4927567341219667</v>
      </c>
      <c r="AA11" s="73">
        <v>8.253199835961011</v>
      </c>
      <c r="AB11" s="73">
        <v>11.756527014412528</v>
      </c>
      <c r="AC11" s="73">
        <v>12.026927135744016</v>
      </c>
      <c r="AD11" s="73">
        <v>12.409963428547588</v>
      </c>
      <c r="AE11" s="73">
        <v>12.763172390775978</v>
      </c>
      <c r="AF11" s="73">
        <v>13.043448747604479</v>
      </c>
      <c r="AG11" s="73">
        <v>13.354149229160024</v>
      </c>
      <c r="AH11" s="73">
        <v>13.777184675867508</v>
      </c>
      <c r="AI11" s="73">
        <v>14.117048853115323</v>
      </c>
      <c r="AJ11" s="73">
        <v>14.525233895736804</v>
      </c>
      <c r="AK11" s="73">
        <v>14.868996210720647</v>
      </c>
      <c r="AL11" s="108">
        <v>15.220567134737211</v>
      </c>
    </row>
    <row r="12" spans="1:38" x14ac:dyDescent="0.3">
      <c r="A12" s="87" t="s">
        <v>124</v>
      </c>
      <c r="B12" s="69" t="s">
        <v>48</v>
      </c>
      <c r="C12" s="72" t="s">
        <v>166</v>
      </c>
      <c r="D12" s="72" t="s">
        <v>47</v>
      </c>
      <c r="E12" s="72" t="s">
        <v>167</v>
      </c>
      <c r="F12" s="27" t="s">
        <v>7</v>
      </c>
      <c r="G12" s="27" t="s">
        <v>49</v>
      </c>
      <c r="H12" s="27" t="s">
        <v>50</v>
      </c>
      <c r="I12" s="53"/>
      <c r="J12" s="53"/>
      <c r="K12" s="53"/>
      <c r="L12" s="53"/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3">
        <v>0</v>
      </c>
      <c r="AB12" s="73">
        <v>5.8588284757826905</v>
      </c>
      <c r="AC12" s="73">
        <v>5.9935815307256926</v>
      </c>
      <c r="AD12" s="73">
        <v>6.184466469516261</v>
      </c>
      <c r="AE12" s="73">
        <v>6.3604870513826954</v>
      </c>
      <c r="AF12" s="73">
        <v>6.5001618974033262</v>
      </c>
      <c r="AG12" s="73">
        <v>6.6549985108475376</v>
      </c>
      <c r="AH12" s="73">
        <v>6.8658169029115221</v>
      </c>
      <c r="AI12" s="73">
        <v>7.0351871529111101</v>
      </c>
      <c r="AJ12" s="73">
        <v>7.2386048925350259</v>
      </c>
      <c r="AK12" s="73">
        <v>7.4099177672861556</v>
      </c>
      <c r="AL12" s="108">
        <v>7.5851220379317574</v>
      </c>
    </row>
    <row r="13" spans="1:38" x14ac:dyDescent="0.3">
      <c r="A13" s="87" t="s">
        <v>124</v>
      </c>
      <c r="B13" s="69" t="s">
        <v>48</v>
      </c>
      <c r="C13" s="70" t="s">
        <v>102</v>
      </c>
      <c r="D13" s="70" t="s">
        <v>47</v>
      </c>
      <c r="E13" s="70" t="s">
        <v>103</v>
      </c>
      <c r="F13" s="27" t="s">
        <v>7</v>
      </c>
      <c r="G13" s="27" t="s">
        <v>49</v>
      </c>
      <c r="H13" s="27" t="s">
        <v>50</v>
      </c>
      <c r="I13" s="53"/>
      <c r="J13" s="53"/>
      <c r="K13" s="53"/>
      <c r="L13" s="53"/>
      <c r="M13" s="73">
        <v>15.190610824937082</v>
      </c>
      <c r="N13" s="73">
        <v>14.874462479217387</v>
      </c>
      <c r="O13" s="73">
        <v>16.218675078466401</v>
      </c>
      <c r="P13" s="73">
        <v>11.842852500573226</v>
      </c>
      <c r="Q13" s="73">
        <v>14.291977236841229</v>
      </c>
      <c r="R13" s="73">
        <v>11.394366403384094</v>
      </c>
      <c r="S13" s="73">
        <v>11.362526603644147</v>
      </c>
      <c r="T13" s="73">
        <v>11.889405773658311</v>
      </c>
      <c r="U13" s="73">
        <v>11.985836586629183</v>
      </c>
      <c r="V13" s="73">
        <v>11.986963445493153</v>
      </c>
      <c r="W13" s="73">
        <v>11.261950264732979</v>
      </c>
      <c r="X13" s="73">
        <v>11.632396745053057</v>
      </c>
      <c r="Y13" s="73">
        <v>11.87632699436845</v>
      </c>
      <c r="Z13" s="73">
        <v>11.654483332513051</v>
      </c>
      <c r="AA13" s="73">
        <v>11.312598837515534</v>
      </c>
      <c r="AB13" s="73">
        <v>10.470981085176698</v>
      </c>
      <c r="AC13" s="73">
        <v>10.711813650135761</v>
      </c>
      <c r="AD13" s="73">
        <v>11.052965911510702</v>
      </c>
      <c r="AE13" s="73">
        <v>11.367552384035655</v>
      </c>
      <c r="AF13" s="73">
        <v>11.617181243593897</v>
      </c>
      <c r="AG13" s="73">
        <v>11.893907428251584</v>
      </c>
      <c r="AH13" s="73">
        <v>12.270685039139817</v>
      </c>
      <c r="AI13" s="73">
        <v>12.573385944528656</v>
      </c>
      <c r="AJ13" s="73">
        <v>12.936937004744133</v>
      </c>
      <c r="AK13" s="73">
        <v>13.243109796554135</v>
      </c>
      <c r="AL13" s="108">
        <v>13.55623734612405</v>
      </c>
    </row>
    <row r="14" spans="1:38" x14ac:dyDescent="0.3">
      <c r="A14" s="87" t="s">
        <v>124</v>
      </c>
      <c r="B14" s="69" t="s">
        <v>48</v>
      </c>
      <c r="C14" s="72" t="s">
        <v>168</v>
      </c>
      <c r="D14" s="72" t="s">
        <v>47</v>
      </c>
      <c r="E14" s="72" t="s">
        <v>169</v>
      </c>
      <c r="F14" s="27" t="s">
        <v>7</v>
      </c>
      <c r="G14" s="27" t="s">
        <v>49</v>
      </c>
      <c r="H14" s="27" t="s">
        <v>50</v>
      </c>
      <c r="I14" s="53"/>
      <c r="J14" s="53"/>
      <c r="K14" s="53"/>
      <c r="L14" s="53"/>
      <c r="M14" s="73">
        <v>0</v>
      </c>
      <c r="N14" s="73">
        <v>1.0929447752851202E-2</v>
      </c>
      <c r="O14" s="73">
        <v>2.2515642959114197E-2</v>
      </c>
      <c r="P14" s="73">
        <v>3.5103419126280171E-2</v>
      </c>
      <c r="Q14" s="73">
        <v>4.7973408920786227E-2</v>
      </c>
      <c r="R14" s="73">
        <v>6.0194583774730165E-2</v>
      </c>
      <c r="S14" s="73">
        <v>7.1076690614206503E-2</v>
      </c>
      <c r="T14" s="73">
        <v>8.6767927543367832E-2</v>
      </c>
      <c r="U14" s="73">
        <v>9.9967624987803552E-2</v>
      </c>
      <c r="V14" s="73">
        <v>0.1124741514725085</v>
      </c>
      <c r="W14" s="73">
        <v>0.11741258240080245</v>
      </c>
      <c r="X14" s="73">
        <v>0.13340217992142997</v>
      </c>
      <c r="Y14" s="73">
        <v>0.14858139370888673</v>
      </c>
      <c r="Z14" s="73">
        <v>0.15795646741340721</v>
      </c>
      <c r="AA14" s="73">
        <v>0.16511687378615059</v>
      </c>
      <c r="AB14" s="73">
        <v>0.16374938184514828</v>
      </c>
      <c r="AC14" s="73">
        <v>0.16751561762758671</v>
      </c>
      <c r="AD14" s="73">
        <v>0.17285069286655397</v>
      </c>
      <c r="AE14" s="73">
        <v>0.17777032169538759</v>
      </c>
      <c r="AF14" s="73">
        <v>0.18167411744392914</v>
      </c>
      <c r="AG14" s="73">
        <v>0.18600167197864328</v>
      </c>
      <c r="AH14" s="73">
        <v>0.19189387065364444</v>
      </c>
      <c r="AI14" s="73">
        <v>0.19662762823931698</v>
      </c>
      <c r="AJ14" s="73">
        <v>0.20231298483533913</v>
      </c>
      <c r="AK14" s="73">
        <v>0.20710103716671674</v>
      </c>
      <c r="AL14" s="108">
        <v>0.21199785077603045</v>
      </c>
    </row>
    <row r="15" spans="1:38" ht="15" thickBot="1" x14ac:dyDescent="0.35">
      <c r="A15" s="89" t="s">
        <v>124</v>
      </c>
      <c r="B15" s="90" t="s">
        <v>48</v>
      </c>
      <c r="C15" s="113" t="s">
        <v>104</v>
      </c>
      <c r="D15" s="113" t="s">
        <v>47</v>
      </c>
      <c r="E15" s="113" t="s">
        <v>105</v>
      </c>
      <c r="F15" s="92" t="s">
        <v>7</v>
      </c>
      <c r="G15" s="92" t="s">
        <v>49</v>
      </c>
      <c r="H15" s="92" t="s">
        <v>50</v>
      </c>
      <c r="I15" s="91"/>
      <c r="J15" s="91"/>
      <c r="K15" s="91"/>
      <c r="L15" s="91"/>
      <c r="M15" s="110">
        <v>1.6126630506719988</v>
      </c>
      <c r="N15" s="110">
        <v>1.8183923917346076</v>
      </c>
      <c r="O15" s="110">
        <v>1.7540684732470047</v>
      </c>
      <c r="P15" s="110">
        <v>1.7806644626936807</v>
      </c>
      <c r="Q15" s="110">
        <v>1.9777182309010364</v>
      </c>
      <c r="R15" s="110">
        <v>1.9738866328024918</v>
      </c>
      <c r="S15" s="110">
        <v>1.9626933004087204</v>
      </c>
      <c r="T15" s="110">
        <v>2.0537031834377339</v>
      </c>
      <c r="U15" s="110">
        <v>2.0703600518590757</v>
      </c>
      <c r="V15" s="110">
        <v>2.0705546985622227</v>
      </c>
      <c r="W15" s="110">
        <v>1.945320359209421</v>
      </c>
      <c r="X15" s="110">
        <v>2.0093090168774279</v>
      </c>
      <c r="Y15" s="110">
        <v>2.0514440351527474</v>
      </c>
      <c r="Z15" s="110">
        <v>2.0131241188128302</v>
      </c>
      <c r="AA15" s="110">
        <v>1.954069083673899</v>
      </c>
      <c r="AB15" s="110">
        <v>1.8086931843126859</v>
      </c>
      <c r="AC15" s="110">
        <v>1.8502931275518775</v>
      </c>
      <c r="AD15" s="110">
        <v>1.9092216811365297</v>
      </c>
      <c r="AE15" s="110">
        <v>1.9635614229529241</v>
      </c>
      <c r="AF15" s="110">
        <v>2.0066807842828682</v>
      </c>
      <c r="AG15" s="110">
        <v>2.0544807716994975</v>
      </c>
      <c r="AH15" s="110">
        <v>2.1195630301117396</v>
      </c>
      <c r="AI15" s="110">
        <v>2.171849731807451</v>
      </c>
      <c r="AJ15" s="110">
        <v>2.2346473168104697</v>
      </c>
      <c r="AK15" s="110">
        <v>2.2875337309166595</v>
      </c>
      <c r="AL15" s="111">
        <v>2.3416214673112363</v>
      </c>
    </row>
    <row r="16" spans="1:38" x14ac:dyDescent="0.3">
      <c r="A16" s="82" t="s">
        <v>124</v>
      </c>
      <c r="B16" s="83" t="s">
        <v>48</v>
      </c>
      <c r="C16" s="105" t="s">
        <v>80</v>
      </c>
      <c r="D16" s="105" t="s">
        <v>47</v>
      </c>
      <c r="E16" s="105" t="s">
        <v>81</v>
      </c>
      <c r="F16" s="85" t="s">
        <v>7</v>
      </c>
      <c r="G16" s="85" t="s">
        <v>49</v>
      </c>
      <c r="H16" s="85" t="s">
        <v>50</v>
      </c>
      <c r="I16" s="84"/>
      <c r="J16" s="84"/>
      <c r="K16" s="84"/>
      <c r="L16" s="84"/>
      <c r="M16" s="106">
        <v>18.411365224082232</v>
      </c>
      <c r="N16" s="106">
        <v>17.285602261563156</v>
      </c>
      <c r="O16" s="106">
        <v>16.161723942819222</v>
      </c>
      <c r="P16" s="106">
        <v>17.186971918558715</v>
      </c>
      <c r="Q16" s="106">
        <v>18.295792921156888</v>
      </c>
      <c r="R16" s="106">
        <v>20.568291941732923</v>
      </c>
      <c r="S16" s="106">
        <v>21.714065854395056</v>
      </c>
      <c r="T16" s="106">
        <v>22.489875427457424</v>
      </c>
      <c r="U16" s="106">
        <v>23.272504903313347</v>
      </c>
      <c r="V16" s="106">
        <v>24.060855345265061</v>
      </c>
      <c r="W16" s="106">
        <v>24.856565262214694</v>
      </c>
      <c r="X16" s="106">
        <v>25.659505729568274</v>
      </c>
      <c r="Y16" s="106">
        <v>26.4692257261154</v>
      </c>
      <c r="Z16" s="106">
        <v>27.063635523462761</v>
      </c>
      <c r="AA16" s="106">
        <v>27.669455744652829</v>
      </c>
      <c r="AB16" s="106">
        <v>28.219510342357456</v>
      </c>
      <c r="AC16" s="106">
        <v>28.603295685863163</v>
      </c>
      <c r="AD16" s="106">
        <v>28.992300503115818</v>
      </c>
      <c r="AE16" s="106">
        <v>29.386595791432871</v>
      </c>
      <c r="AF16" s="106">
        <v>29.786253493170321</v>
      </c>
      <c r="AG16" s="106">
        <v>30.084116027271225</v>
      </c>
      <c r="AH16" s="106">
        <v>30.384957187803558</v>
      </c>
      <c r="AI16" s="106">
        <v>30.688806764251016</v>
      </c>
      <c r="AJ16" s="106">
        <v>30.995694831685821</v>
      </c>
      <c r="AK16" s="106">
        <v>31.305651776731391</v>
      </c>
      <c r="AL16" s="107">
        <v>31.531052469237235</v>
      </c>
    </row>
    <row r="17" spans="1:38" x14ac:dyDescent="0.3">
      <c r="A17" s="87" t="s">
        <v>124</v>
      </c>
      <c r="B17" s="69" t="s">
        <v>48</v>
      </c>
      <c r="C17" s="71" t="s">
        <v>82</v>
      </c>
      <c r="D17" s="71" t="s">
        <v>47</v>
      </c>
      <c r="E17" s="71" t="s">
        <v>83</v>
      </c>
      <c r="F17" s="27" t="s">
        <v>7</v>
      </c>
      <c r="G17" s="27" t="s">
        <v>49</v>
      </c>
      <c r="H17" s="27" t="s">
        <v>50</v>
      </c>
      <c r="I17" s="53"/>
      <c r="J17" s="53"/>
      <c r="K17" s="53"/>
      <c r="L17" s="53"/>
      <c r="M17" s="73">
        <v>3.4600488526012603E-3</v>
      </c>
      <c r="N17" s="73">
        <v>3.758394850745144E-3</v>
      </c>
      <c r="O17" s="73">
        <v>2.6569488021126061E-3</v>
      </c>
      <c r="P17" s="73">
        <v>1.9953052730827901E-3</v>
      </c>
      <c r="Q17" s="73">
        <v>1.5376025325784842E-3</v>
      </c>
      <c r="R17" s="73">
        <v>1.2435894819519586E-3</v>
      </c>
      <c r="S17" s="73">
        <v>1.2762855306482587E-3</v>
      </c>
      <c r="T17" s="73">
        <v>1.308512750865295E-3</v>
      </c>
      <c r="U17" s="73">
        <v>1.340507419608848E-3</v>
      </c>
      <c r="V17" s="73">
        <v>1.3723325935236493E-3</v>
      </c>
      <c r="W17" s="73">
        <v>1.4039181122820629E-3</v>
      </c>
      <c r="X17" s="73">
        <v>1.4352801003454162E-3</v>
      </c>
      <c r="Y17" s="73">
        <v>1.4664480817786374E-3</v>
      </c>
      <c r="Z17" s="73">
        <v>1.4852406066313681E-3</v>
      </c>
      <c r="AA17" s="73">
        <v>1.5042499874271095E-3</v>
      </c>
      <c r="AB17" s="73">
        <v>1.5199490619762577E-3</v>
      </c>
      <c r="AC17" s="73">
        <v>1.5406203693726214E-3</v>
      </c>
      <c r="AD17" s="73">
        <v>1.5615728061765984E-3</v>
      </c>
      <c r="AE17" s="73">
        <v>1.5828101964200285E-3</v>
      </c>
      <c r="AF17" s="73">
        <v>1.6043364150360769E-3</v>
      </c>
      <c r="AG17" s="73">
        <v>1.6203797791416895E-3</v>
      </c>
      <c r="AH17" s="73">
        <v>1.63658357694709E-3</v>
      </c>
      <c r="AI17" s="73">
        <v>1.6529494129626774E-3</v>
      </c>
      <c r="AJ17" s="73">
        <v>1.6694789070811169E-3</v>
      </c>
      <c r="AK17" s="73">
        <v>1.6861736959757313E-3</v>
      </c>
      <c r="AL17" s="108">
        <v>1.6983141465713185E-3</v>
      </c>
    </row>
    <row r="18" spans="1:38" x14ac:dyDescent="0.3">
      <c r="A18" s="87" t="s">
        <v>124</v>
      </c>
      <c r="B18" s="69" t="s">
        <v>48</v>
      </c>
      <c r="C18" s="71" t="s">
        <v>84</v>
      </c>
      <c r="D18" s="71" t="s">
        <v>47</v>
      </c>
      <c r="E18" s="71" t="s">
        <v>85</v>
      </c>
      <c r="F18" s="27" t="s">
        <v>7</v>
      </c>
      <c r="G18" s="27" t="s">
        <v>49</v>
      </c>
      <c r="H18" s="27" t="s">
        <v>50</v>
      </c>
      <c r="I18" s="53"/>
      <c r="J18" s="53"/>
      <c r="K18" s="53"/>
      <c r="L18" s="53"/>
      <c r="M18" s="73">
        <v>31.822823089401624</v>
      </c>
      <c r="N18" s="73">
        <v>34.549689176677106</v>
      </c>
      <c r="O18" s="73">
        <v>37.102223257768003</v>
      </c>
      <c r="P18" s="73">
        <v>38.465618254865916</v>
      </c>
      <c r="Q18" s="73">
        <v>39.466771231388698</v>
      </c>
      <c r="R18" s="73">
        <v>39.930832215603338</v>
      </c>
      <c r="S18" s="73">
        <v>41.005870700000557</v>
      </c>
      <c r="T18" s="73">
        <v>41.828652228999509</v>
      </c>
      <c r="U18" s="73">
        <v>42.633359388996659</v>
      </c>
      <c r="V18" s="73">
        <v>43.421398800090991</v>
      </c>
      <c r="W18" s="73">
        <v>44.191745515375189</v>
      </c>
      <c r="X18" s="73">
        <v>44.944896667826221</v>
      </c>
      <c r="Y18" s="73">
        <v>45.681609942213491</v>
      </c>
      <c r="Z18" s="73">
        <v>46.024523113424372</v>
      </c>
      <c r="AA18" s="73">
        <v>46.368262723737239</v>
      </c>
      <c r="AB18" s="73">
        <v>46.60408875302187</v>
      </c>
      <c r="AC18" s="73">
        <v>47.237904364769122</v>
      </c>
      <c r="AD18" s="73">
        <v>47.880339857400038</v>
      </c>
      <c r="AE18" s="73">
        <v>48.531512481896087</v>
      </c>
      <c r="AF18" s="73">
        <v>49.19154104995539</v>
      </c>
      <c r="AG18" s="73">
        <v>49.68345645908289</v>
      </c>
      <c r="AH18" s="73">
        <v>50.18029102410248</v>
      </c>
      <c r="AI18" s="73">
        <v>50.682093941889839</v>
      </c>
      <c r="AJ18" s="73">
        <v>51.188914880965712</v>
      </c>
      <c r="AK18" s="73">
        <v>51.700804024372886</v>
      </c>
      <c r="AL18" s="108">
        <v>52.07304981287502</v>
      </c>
    </row>
    <row r="19" spans="1:38" x14ac:dyDescent="0.3">
      <c r="A19" s="87" t="s">
        <v>124</v>
      </c>
      <c r="B19" s="69" t="s">
        <v>48</v>
      </c>
      <c r="C19" s="71" t="s">
        <v>86</v>
      </c>
      <c r="D19" s="71" t="s">
        <v>47</v>
      </c>
      <c r="E19" s="71" t="s">
        <v>87</v>
      </c>
      <c r="F19" s="27" t="s">
        <v>7</v>
      </c>
      <c r="G19" s="27" t="s">
        <v>49</v>
      </c>
      <c r="H19" s="27" t="s">
        <v>50</v>
      </c>
      <c r="I19" s="53"/>
      <c r="J19" s="53"/>
      <c r="K19" s="53"/>
      <c r="L19" s="53"/>
      <c r="M19" s="73">
        <v>0</v>
      </c>
      <c r="N19" s="73">
        <v>0</v>
      </c>
      <c r="O19" s="73">
        <v>0</v>
      </c>
      <c r="P19" s="73">
        <v>3.3718331955596313E-3</v>
      </c>
      <c r="Q19" s="73">
        <v>3.4337293503546441E-3</v>
      </c>
      <c r="R19" s="73">
        <v>3.5970813995705796E-3</v>
      </c>
      <c r="S19" s="73">
        <v>3.6916546894799713E-3</v>
      </c>
      <c r="T19" s="73">
        <v>3.784871893456809E-3</v>
      </c>
      <c r="U19" s="73">
        <v>3.8774164425166907E-3</v>
      </c>
      <c r="V19" s="73">
        <v>3.9694707279448252E-3</v>
      </c>
      <c r="W19" s="73">
        <v>4.0608318110599241E-3</v>
      </c>
      <c r="X19" s="73">
        <v>4.1515463318511203E-3</v>
      </c>
      <c r="Y19" s="73">
        <v>4.2416996886482736E-3</v>
      </c>
      <c r="Z19" s="73">
        <v>4.2960570489989115E-3</v>
      </c>
      <c r="AA19" s="73">
        <v>4.3510416649594694E-3</v>
      </c>
      <c r="AB19" s="73">
        <v>4.3964512232347397E-3</v>
      </c>
      <c r="AC19" s="73">
        <v>4.4562429603146924E-3</v>
      </c>
      <c r="AD19" s="73">
        <v>4.5168478639400949E-3</v>
      </c>
      <c r="AE19" s="73">
        <v>4.5782769951194279E-3</v>
      </c>
      <c r="AF19" s="73">
        <v>4.6405415620932007E-3</v>
      </c>
      <c r="AG19" s="73">
        <v>4.6869469775846981E-3</v>
      </c>
      <c r="AH19" s="73">
        <v>4.7338164474009931E-3</v>
      </c>
      <c r="AI19" s="73">
        <v>4.7811546125868945E-3</v>
      </c>
      <c r="AJ19" s="73">
        <v>4.8289661586804044E-3</v>
      </c>
      <c r="AK19" s="73">
        <v>4.8772558197575592E-3</v>
      </c>
      <c r="AL19" s="108">
        <v>4.9123720616151591E-3</v>
      </c>
    </row>
    <row r="20" spans="1:38" ht="15" thickBot="1" x14ac:dyDescent="0.35">
      <c r="A20" s="89" t="s">
        <v>124</v>
      </c>
      <c r="B20" s="90" t="s">
        <v>48</v>
      </c>
      <c r="C20" s="109" t="s">
        <v>88</v>
      </c>
      <c r="D20" s="109" t="s">
        <v>47</v>
      </c>
      <c r="E20" s="109" t="s">
        <v>89</v>
      </c>
      <c r="F20" s="92" t="s">
        <v>7</v>
      </c>
      <c r="G20" s="92" t="s">
        <v>49</v>
      </c>
      <c r="H20" s="92" t="s">
        <v>50</v>
      </c>
      <c r="I20" s="91"/>
      <c r="J20" s="91"/>
      <c r="K20" s="91"/>
      <c r="L20" s="91"/>
      <c r="M20" s="110">
        <v>11.368541103281975</v>
      </c>
      <c r="N20" s="110">
        <v>11.709890395079961</v>
      </c>
      <c r="O20" s="110">
        <v>12.207161234004236</v>
      </c>
      <c r="P20" s="110">
        <v>11.723548147836723</v>
      </c>
      <c r="Q20" s="110">
        <v>11.505396750871572</v>
      </c>
      <c r="R20" s="110">
        <v>10.644791763191382</v>
      </c>
      <c r="S20" s="110">
        <v>10.284730736949793</v>
      </c>
      <c r="T20" s="110">
        <v>10.532555420815408</v>
      </c>
      <c r="U20" s="110">
        <v>10.777862973835463</v>
      </c>
      <c r="V20" s="110">
        <v>11.020871319812851</v>
      </c>
      <c r="W20" s="110">
        <v>11.261457759199947</v>
      </c>
      <c r="X20" s="110">
        <v>11.499712670590904</v>
      </c>
      <c r="Y20" s="110">
        <v>11.735758910798749</v>
      </c>
      <c r="Z20" s="110">
        <v>11.872230925034678</v>
      </c>
      <c r="AA20" s="110">
        <v>12.010211355073956</v>
      </c>
      <c r="AB20" s="110">
        <v>12.121329131194074</v>
      </c>
      <c r="AC20" s="110">
        <v>12.286179208602343</v>
      </c>
      <c r="AD20" s="110">
        <v>12.453271244088933</v>
      </c>
      <c r="AE20" s="110">
        <v>12.622635733641971</v>
      </c>
      <c r="AF20" s="110">
        <v>12.794303579178782</v>
      </c>
      <c r="AG20" s="110">
        <v>12.92224661461371</v>
      </c>
      <c r="AH20" s="110">
        <v>13.051469080871364</v>
      </c>
      <c r="AI20" s="110">
        <v>13.181983773642814</v>
      </c>
      <c r="AJ20" s="110">
        <v>13.313803611290025</v>
      </c>
      <c r="AK20" s="110">
        <v>13.446941645997786</v>
      </c>
      <c r="AL20" s="111">
        <v>13.543759625725855</v>
      </c>
    </row>
    <row r="21" spans="1:38" x14ac:dyDescent="0.3">
      <c r="A21" s="82" t="s">
        <v>124</v>
      </c>
      <c r="B21" s="83" t="s">
        <v>48</v>
      </c>
      <c r="C21" s="114" t="s">
        <v>179</v>
      </c>
      <c r="D21" s="114" t="s">
        <v>47</v>
      </c>
      <c r="E21" s="115" t="s">
        <v>172</v>
      </c>
      <c r="F21" s="85" t="s">
        <v>7</v>
      </c>
      <c r="G21" s="85" t="s">
        <v>49</v>
      </c>
      <c r="H21" s="85" t="s">
        <v>50</v>
      </c>
      <c r="I21" s="84"/>
      <c r="J21" s="84"/>
      <c r="K21" s="84"/>
      <c r="L21" s="84"/>
      <c r="M21" s="106">
        <v>80.960024641736766</v>
      </c>
      <c r="N21" s="106">
        <v>86.590168033787364</v>
      </c>
      <c r="O21" s="106">
        <v>90.591286803045762</v>
      </c>
      <c r="P21" s="106">
        <v>97.233974802278823</v>
      </c>
      <c r="Q21" s="106">
        <v>126.6514211978717</v>
      </c>
      <c r="R21" s="106">
        <v>131.78995078980688</v>
      </c>
      <c r="S21" s="106">
        <v>132.48081999256524</v>
      </c>
      <c r="T21" s="106">
        <v>131.51747631945071</v>
      </c>
      <c r="U21" s="106">
        <v>138.84318058100402</v>
      </c>
      <c r="V21" s="106">
        <v>145.47788058450632</v>
      </c>
      <c r="W21" s="106">
        <v>118.61133482428832</v>
      </c>
      <c r="X21" s="106">
        <v>142.9238667742932</v>
      </c>
      <c r="Y21" s="106">
        <v>149.83488072455063</v>
      </c>
      <c r="Z21" s="106">
        <v>159.57575768566736</v>
      </c>
      <c r="AA21" s="118">
        <v>157.20479330875287</v>
      </c>
      <c r="AB21" s="118">
        <v>167.37648381955103</v>
      </c>
      <c r="AC21" s="118">
        <v>165.23632453741806</v>
      </c>
      <c r="AD21" s="118">
        <v>176.62282285002712</v>
      </c>
      <c r="AE21" s="118">
        <v>176.00762903971707</v>
      </c>
      <c r="AF21" s="118">
        <v>185.55658191250524</v>
      </c>
      <c r="AG21" s="118">
        <v>184.72269906578668</v>
      </c>
      <c r="AH21" s="118">
        <v>195.68025362891353</v>
      </c>
      <c r="AI21" s="118">
        <v>195.76462482906877</v>
      </c>
      <c r="AJ21" s="118">
        <v>205.92648142133754</v>
      </c>
      <c r="AK21" s="118">
        <v>206.62815820010044</v>
      </c>
      <c r="AL21" s="119">
        <v>215.42575694853747</v>
      </c>
    </row>
    <row r="22" spans="1:38" x14ac:dyDescent="0.3">
      <c r="A22" s="87" t="s">
        <v>124</v>
      </c>
      <c r="B22" s="69" t="s">
        <v>48</v>
      </c>
      <c r="C22" s="74" t="s">
        <v>180</v>
      </c>
      <c r="D22" s="74" t="s">
        <v>47</v>
      </c>
      <c r="E22" s="75" t="s">
        <v>173</v>
      </c>
      <c r="F22" s="27" t="s">
        <v>7</v>
      </c>
      <c r="G22" s="27" t="s">
        <v>49</v>
      </c>
      <c r="H22" s="27" t="s">
        <v>50</v>
      </c>
      <c r="I22" s="53"/>
      <c r="J22" s="53"/>
      <c r="K22" s="53"/>
      <c r="L22" s="53"/>
      <c r="M22" s="73">
        <v>7.1980837679668094E-4</v>
      </c>
      <c r="N22" s="73">
        <v>6.4113006764791045E-4</v>
      </c>
      <c r="O22" s="73">
        <v>4.6615945342251634E-4</v>
      </c>
      <c r="P22" s="73">
        <v>5.2502744876264181E-4</v>
      </c>
      <c r="Q22" s="73">
        <v>4.650418329577153E-4</v>
      </c>
      <c r="R22" s="73">
        <v>7.0791150928767278E-4</v>
      </c>
      <c r="S22" s="73">
        <v>7.3270770481443054E-4</v>
      </c>
      <c r="T22" s="73">
        <v>4.5165121725089753E-3</v>
      </c>
      <c r="U22" s="73">
        <v>8.861125130567778E-3</v>
      </c>
      <c r="V22" s="73">
        <v>1.2279946559103449E-2</v>
      </c>
      <c r="W22" s="73">
        <v>1.2518736161711397E-2</v>
      </c>
      <c r="X22" s="73">
        <v>1.8089495773738945E-2</v>
      </c>
      <c r="Y22" s="73">
        <v>2.2043183943165148E-2</v>
      </c>
      <c r="Z22" s="73">
        <v>2.6685038503342955E-2</v>
      </c>
      <c r="AA22" s="120">
        <v>2.9385337856199751E-2</v>
      </c>
      <c r="AB22" s="120">
        <v>3.4519846811157287E-2</v>
      </c>
      <c r="AC22" s="120">
        <v>3.4078458816351784E-2</v>
      </c>
      <c r="AD22" s="120">
        <v>3.6426818445477016E-2</v>
      </c>
      <c r="AE22" s="120">
        <v>3.6299940430080481E-2</v>
      </c>
      <c r="AF22" s="120">
        <v>3.8269323361621692E-2</v>
      </c>
      <c r="AG22" s="120">
        <v>3.8097342761538054E-2</v>
      </c>
      <c r="AH22" s="120">
        <v>4.0357236722220316E-2</v>
      </c>
      <c r="AI22" s="120">
        <v>4.0374637499427296E-2</v>
      </c>
      <c r="AJ22" s="120">
        <v>4.2470426136379726E-2</v>
      </c>
      <c r="AK22" s="120">
        <v>4.2615140461600913E-2</v>
      </c>
      <c r="AL22" s="121">
        <v>4.4429563576316874E-2</v>
      </c>
    </row>
    <row r="23" spans="1:38" x14ac:dyDescent="0.3">
      <c r="A23" s="87" t="s">
        <v>124</v>
      </c>
      <c r="B23" s="69" t="s">
        <v>48</v>
      </c>
      <c r="C23" s="74" t="s">
        <v>181</v>
      </c>
      <c r="D23" s="74" t="s">
        <v>47</v>
      </c>
      <c r="E23" s="75" t="s">
        <v>178</v>
      </c>
      <c r="F23" s="27" t="s">
        <v>7</v>
      </c>
      <c r="G23" s="27" t="s">
        <v>49</v>
      </c>
      <c r="H23" s="27" t="s">
        <v>50</v>
      </c>
      <c r="I23" s="53"/>
      <c r="J23" s="53"/>
      <c r="K23" s="53"/>
      <c r="L23" s="53"/>
      <c r="M23" s="73">
        <v>22.015339561813246</v>
      </c>
      <c r="N23" s="73">
        <v>21.119532219227118</v>
      </c>
      <c r="O23" s="73">
        <v>20.172307829352039</v>
      </c>
      <c r="P23" s="73">
        <v>20.163603986703055</v>
      </c>
      <c r="Q23" s="73">
        <v>17.077122479109878</v>
      </c>
      <c r="R23" s="73">
        <v>16.308330918101323</v>
      </c>
      <c r="S23" s="73">
        <v>14.653731892205499</v>
      </c>
      <c r="T23" s="73">
        <v>14.423815239141746</v>
      </c>
      <c r="U23" s="73">
        <v>15.00482436634525</v>
      </c>
      <c r="V23" s="73">
        <v>15.49389222829773</v>
      </c>
      <c r="W23" s="73">
        <v>12.466890415058286</v>
      </c>
      <c r="X23" s="73">
        <v>14.830502472330798</v>
      </c>
      <c r="Y23" s="73">
        <v>15.349586047930053</v>
      </c>
      <c r="Z23" s="73">
        <v>16.139723450924983</v>
      </c>
      <c r="AA23" s="120">
        <v>15.697168421969696</v>
      </c>
      <c r="AB23" s="120">
        <v>16.500431093467995</v>
      </c>
      <c r="AC23" s="120">
        <v>16.289448343932207</v>
      </c>
      <c r="AD23" s="120">
        <v>17.41196045863078</v>
      </c>
      <c r="AE23" s="120">
        <v>17.351312971931918</v>
      </c>
      <c r="AF23" s="120">
        <v>18.292674836493976</v>
      </c>
      <c r="AG23" s="120">
        <v>18.210468387067436</v>
      </c>
      <c r="AH23" s="120">
        <v>19.290694054949885</v>
      </c>
      <c r="AI23" s="120">
        <v>19.299011598386485</v>
      </c>
      <c r="AJ23" s="120">
        <v>20.300795186236289</v>
      </c>
      <c r="AK23" s="120">
        <v>20.369968400260465</v>
      </c>
      <c r="AL23" s="121">
        <v>21.237259722338106</v>
      </c>
    </row>
    <row r="24" spans="1:38" x14ac:dyDescent="0.3">
      <c r="A24" s="87" t="s">
        <v>124</v>
      </c>
      <c r="B24" s="69" t="s">
        <v>48</v>
      </c>
      <c r="C24" s="74" t="s">
        <v>182</v>
      </c>
      <c r="D24" s="74" t="s">
        <v>47</v>
      </c>
      <c r="E24" s="75" t="s">
        <v>177</v>
      </c>
      <c r="F24" s="27" t="s">
        <v>7</v>
      </c>
      <c r="G24" s="27" t="s">
        <v>49</v>
      </c>
      <c r="H24" s="27" t="s">
        <v>50</v>
      </c>
      <c r="I24" s="53"/>
      <c r="J24" s="53"/>
      <c r="K24" s="53"/>
      <c r="L24" s="53"/>
      <c r="M24" s="73">
        <v>3.137862214518021E-2</v>
      </c>
      <c r="N24" s="73">
        <v>2.9178059852720404E-2</v>
      </c>
      <c r="O24" s="73">
        <v>2.7037006432129983E-2</v>
      </c>
      <c r="P24" s="73">
        <v>3.1449792567336883E-2</v>
      </c>
      <c r="Q24" s="73">
        <v>3.0218323007105075E-2</v>
      </c>
      <c r="R24" s="73">
        <v>3.0517123476177792E-2</v>
      </c>
      <c r="S24" s="73">
        <v>3.2806916663926808E-2</v>
      </c>
      <c r="T24" s="73">
        <v>2.9876381672309993E-2</v>
      </c>
      <c r="U24" s="73">
        <v>2.8909368116326373E-2</v>
      </c>
      <c r="V24" s="73">
        <v>3.080102052173379E-2</v>
      </c>
      <c r="W24" s="73">
        <v>2.5343245514677162E-2</v>
      </c>
      <c r="X24" s="73">
        <v>3.090277175755651E-2</v>
      </c>
      <c r="Y24" s="73">
        <v>3.2779421922071617E-2</v>
      </c>
      <c r="Z24" s="73">
        <v>3.5317719743130381E-2</v>
      </c>
      <c r="AA24" s="120">
        <v>3.5194539440815756E-2</v>
      </c>
      <c r="AB24" s="120">
        <v>3.7899544232160007E-2</v>
      </c>
      <c r="AC24" s="120">
        <v>3.7414941738870014E-2</v>
      </c>
      <c r="AD24" s="120">
        <v>3.9993219682104807E-2</v>
      </c>
      <c r="AE24" s="120">
        <v>3.9853919557660003E-2</v>
      </c>
      <c r="AF24" s="120">
        <v>4.2016116740408879E-2</v>
      </c>
      <c r="AG24" s="120">
        <v>4.18272982211495E-2</v>
      </c>
      <c r="AH24" s="120">
        <v>4.430844918312845E-2</v>
      </c>
      <c r="AI24" s="120">
        <v>4.432755359946719E-2</v>
      </c>
      <c r="AJ24" s="120">
        <v>4.6628532354731085E-2</v>
      </c>
      <c r="AK24" s="120">
        <v>4.6787415069354681E-2</v>
      </c>
      <c r="AL24" s="121">
        <v>4.8779480951576533E-2</v>
      </c>
    </row>
    <row r="25" spans="1:38" x14ac:dyDescent="0.3">
      <c r="A25" s="87" t="s">
        <v>124</v>
      </c>
      <c r="B25" s="69" t="s">
        <v>48</v>
      </c>
      <c r="C25" s="74" t="s">
        <v>183</v>
      </c>
      <c r="D25" s="74" t="s">
        <v>47</v>
      </c>
      <c r="E25" s="75" t="s">
        <v>175</v>
      </c>
      <c r="F25" s="27" t="s">
        <v>7</v>
      </c>
      <c r="G25" s="27" t="s">
        <v>49</v>
      </c>
      <c r="H25" s="27" t="s">
        <v>50</v>
      </c>
      <c r="I25" s="53"/>
      <c r="J25" s="53"/>
      <c r="K25" s="53"/>
      <c r="L25" s="53"/>
      <c r="M25" s="73">
        <v>73.941188088335977</v>
      </c>
      <c r="N25" s="73">
        <v>78.142839828600941</v>
      </c>
      <c r="O25" s="73">
        <v>85.122938192726849</v>
      </c>
      <c r="P25" s="73">
        <v>96.946530053206899</v>
      </c>
      <c r="Q25" s="73">
        <v>77.86291193198528</v>
      </c>
      <c r="R25" s="73">
        <v>86.4826492807005</v>
      </c>
      <c r="S25" s="73">
        <v>89.89745967563951</v>
      </c>
      <c r="T25" s="73">
        <v>89.994215733384848</v>
      </c>
      <c r="U25" s="73">
        <v>96.56558723697816</v>
      </c>
      <c r="V25" s="73">
        <v>102.29873417465112</v>
      </c>
      <c r="W25" s="73">
        <v>83.868826730976721</v>
      </c>
      <c r="X25" s="73">
        <v>102.20831436396979</v>
      </c>
      <c r="Y25" s="73">
        <v>108.35412417318828</v>
      </c>
      <c r="Z25" s="73">
        <v>116.68009940031598</v>
      </c>
      <c r="AA25" s="120">
        <v>116.21006473254386</v>
      </c>
      <c r="AB25" s="120">
        <v>125.07510064938718</v>
      </c>
      <c r="AC25" s="120">
        <v>123.47582797075276</v>
      </c>
      <c r="AD25" s="120">
        <v>131.98459449514132</v>
      </c>
      <c r="AE25" s="120">
        <v>131.52487980889924</v>
      </c>
      <c r="AF25" s="120">
        <v>138.66050731406207</v>
      </c>
      <c r="AG25" s="120">
        <v>138.03737329545308</v>
      </c>
      <c r="AH25" s="120">
        <v>146.22560385555852</v>
      </c>
      <c r="AI25" s="120">
        <v>146.28865175876757</v>
      </c>
      <c r="AJ25" s="120">
        <v>153.88228263843715</v>
      </c>
      <c r="AK25" s="120">
        <v>154.40662328489094</v>
      </c>
      <c r="AL25" s="121">
        <v>160.9807878498485</v>
      </c>
    </row>
    <row r="26" spans="1:38" x14ac:dyDescent="0.3">
      <c r="A26" s="87" t="s">
        <v>124</v>
      </c>
      <c r="B26" s="69" t="s">
        <v>48</v>
      </c>
      <c r="C26" s="74" t="s">
        <v>184</v>
      </c>
      <c r="D26" s="74" t="s">
        <v>47</v>
      </c>
      <c r="E26" s="75" t="s">
        <v>176</v>
      </c>
      <c r="F26" s="27" t="s">
        <v>7</v>
      </c>
      <c r="G26" s="27" t="s">
        <v>49</v>
      </c>
      <c r="H26" s="27" t="s">
        <v>50</v>
      </c>
      <c r="I26" s="53"/>
      <c r="J26" s="53"/>
      <c r="K26" s="53"/>
      <c r="L26" s="53"/>
      <c r="M26" s="73">
        <v>14.402942552827255</v>
      </c>
      <c r="N26" s="73">
        <v>15.266722945287688</v>
      </c>
      <c r="O26" s="73">
        <v>16.554982982512641</v>
      </c>
      <c r="P26" s="73">
        <v>18.50379349368303</v>
      </c>
      <c r="Q26" s="73">
        <v>17.949784906842105</v>
      </c>
      <c r="R26" s="73">
        <v>18.035181058634549</v>
      </c>
      <c r="S26" s="73">
        <v>18.058173517399354</v>
      </c>
      <c r="T26" s="73">
        <v>17.957449764098502</v>
      </c>
      <c r="U26" s="73">
        <v>18.893945415460447</v>
      </c>
      <c r="V26" s="73">
        <v>19.899087403158116</v>
      </c>
      <c r="W26" s="73">
        <v>16.286421110686565</v>
      </c>
      <c r="X26" s="73">
        <v>19.677231400811671</v>
      </c>
      <c r="Y26" s="73">
        <v>21.094422114941167</v>
      </c>
      <c r="Z26" s="73">
        <v>22.18058835142304</v>
      </c>
      <c r="AA26" s="120">
        <v>21.896048527804833</v>
      </c>
      <c r="AB26" s="120">
        <v>23.414048845101846</v>
      </c>
      <c r="AC26" s="120">
        <v>23.114665127481256</v>
      </c>
      <c r="AD26" s="120">
        <v>24.707505540794784</v>
      </c>
      <c r="AE26" s="120">
        <v>24.621446988272357</v>
      </c>
      <c r="AF26" s="120">
        <v>25.957235886933169</v>
      </c>
      <c r="AG26" s="120">
        <v>25.840585248452737</v>
      </c>
      <c r="AH26" s="120">
        <v>27.373421354870885</v>
      </c>
      <c r="AI26" s="120">
        <v>27.385223917312594</v>
      </c>
      <c r="AJ26" s="120">
        <v>28.806751011075747</v>
      </c>
      <c r="AK26" s="120">
        <v>28.904907538184656</v>
      </c>
      <c r="AL26" s="121">
        <v>30.135590619313227</v>
      </c>
    </row>
    <row r="27" spans="1:38" ht="15" thickBot="1" x14ac:dyDescent="0.35">
      <c r="A27" s="89" t="s">
        <v>124</v>
      </c>
      <c r="B27" s="90" t="s">
        <v>48</v>
      </c>
      <c r="C27" s="116" t="s">
        <v>123</v>
      </c>
      <c r="D27" s="116" t="s">
        <v>47</v>
      </c>
      <c r="E27" s="117" t="s">
        <v>174</v>
      </c>
      <c r="F27" s="92" t="s">
        <v>7</v>
      </c>
      <c r="G27" s="92" t="s">
        <v>49</v>
      </c>
      <c r="H27" s="92" t="s">
        <v>50</v>
      </c>
      <c r="I27" s="91"/>
      <c r="J27" s="91"/>
      <c r="K27" s="91"/>
      <c r="L27" s="91"/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0">
        <v>0</v>
      </c>
      <c r="U27" s="110">
        <v>0</v>
      </c>
      <c r="V27" s="110">
        <v>0.51285948007320126</v>
      </c>
      <c r="W27" s="110">
        <v>0.84515587761181921</v>
      </c>
      <c r="X27" s="110">
        <v>1.0299564804107519</v>
      </c>
      <c r="Y27" s="110">
        <v>1.0918793263581912</v>
      </c>
      <c r="Z27" s="110">
        <v>1.175770811093038</v>
      </c>
      <c r="AA27" s="122">
        <v>1.171025746507167</v>
      </c>
      <c r="AB27" s="122">
        <v>1.2603480666173783</v>
      </c>
      <c r="AC27" s="122">
        <v>1.2442326270291171</v>
      </c>
      <c r="AD27" s="122">
        <v>1.3299731731700593</v>
      </c>
      <c r="AE27" s="122">
        <v>1.3253407522246226</v>
      </c>
      <c r="AF27" s="122">
        <v>1.3972445466932288</v>
      </c>
      <c r="AG27" s="122">
        <v>1.3909653931964916</v>
      </c>
      <c r="AH27" s="122">
        <v>1.4734759848479466</v>
      </c>
      <c r="AI27" s="122">
        <v>1.4741113015696701</v>
      </c>
      <c r="AJ27" s="122">
        <v>1.5506302725567582</v>
      </c>
      <c r="AK27" s="122">
        <v>1.5559139118788599</v>
      </c>
      <c r="AL27" s="123">
        <v>1.6221599956801072</v>
      </c>
    </row>
    <row r="28" spans="1:38" x14ac:dyDescent="0.3">
      <c r="A28" s="95" t="s">
        <v>124</v>
      </c>
      <c r="B28" s="95" t="s">
        <v>48</v>
      </c>
      <c r="C28" s="104" t="s">
        <v>106</v>
      </c>
      <c r="D28" s="104" t="s">
        <v>47</v>
      </c>
      <c r="E28" s="104" t="s">
        <v>107</v>
      </c>
      <c r="F28" s="97" t="s">
        <v>7</v>
      </c>
      <c r="G28" s="97" t="s">
        <v>49</v>
      </c>
      <c r="H28" s="97" t="s">
        <v>50</v>
      </c>
      <c r="I28" s="96"/>
      <c r="J28" s="96"/>
      <c r="K28" s="96"/>
      <c r="L28" s="96"/>
      <c r="M28" s="99">
        <v>7.1527493905925237</v>
      </c>
      <c r="N28" s="99">
        <v>5.3221692933750653</v>
      </c>
      <c r="O28" s="99">
        <v>7.5472172010167</v>
      </c>
      <c r="P28" s="99">
        <v>5.8303934072500629</v>
      </c>
      <c r="Q28" s="99">
        <v>8.7818385531421139</v>
      </c>
      <c r="R28" s="99">
        <v>6.117431643713687E-3</v>
      </c>
      <c r="S28" s="99">
        <v>6.1219182477351653E-3</v>
      </c>
      <c r="T28" s="99">
        <v>6.122279550093525E-3</v>
      </c>
      <c r="U28" s="99">
        <v>6.1228926865753291E-3</v>
      </c>
      <c r="V28" s="99">
        <v>6.1253068862857397E-3</v>
      </c>
      <c r="W28" s="99">
        <v>6.1271677645127268E-3</v>
      </c>
      <c r="X28" s="99">
        <v>6.1287345735991303E-3</v>
      </c>
      <c r="Y28" s="99">
        <v>6.1306201317408186E-3</v>
      </c>
      <c r="Z28" s="99">
        <v>6.1328015918988696E-3</v>
      </c>
      <c r="AA28" s="99">
        <v>6.134302900137301E-3</v>
      </c>
      <c r="AB28" s="99">
        <v>6.1362930888234435E-3</v>
      </c>
      <c r="AC28" s="99">
        <v>6.1385862766215075E-3</v>
      </c>
      <c r="AD28" s="99">
        <v>6.1408803214044331E-3</v>
      </c>
      <c r="AE28" s="99">
        <v>6.1431752234924813E-3</v>
      </c>
      <c r="AF28" s="99">
        <v>6.1454709832060358E-3</v>
      </c>
      <c r="AG28" s="99">
        <v>6.1477676008655988E-3</v>
      </c>
      <c r="AH28" s="99">
        <v>6.1500650767917922E-3</v>
      </c>
      <c r="AI28" s="99">
        <v>6.1523634113053588E-3</v>
      </c>
      <c r="AJ28" s="99">
        <v>6.154662604727159E-3</v>
      </c>
      <c r="AK28" s="99">
        <v>6.1569626573781764E-3</v>
      </c>
      <c r="AL28" s="99">
        <v>6.1592635695795102E-3</v>
      </c>
    </row>
    <row r="29" spans="1:38" x14ac:dyDescent="0.3">
      <c r="A29" s="69" t="s">
        <v>124</v>
      </c>
      <c r="B29" s="69" t="s">
        <v>48</v>
      </c>
      <c r="C29" s="70" t="s">
        <v>108</v>
      </c>
      <c r="D29" s="70" t="s">
        <v>47</v>
      </c>
      <c r="E29" s="70" t="s">
        <v>109</v>
      </c>
      <c r="F29" s="27" t="s">
        <v>7</v>
      </c>
      <c r="G29" s="27" t="s">
        <v>49</v>
      </c>
      <c r="H29" s="27" t="s">
        <v>50</v>
      </c>
      <c r="I29" s="53"/>
      <c r="J29" s="53"/>
      <c r="K29" s="53"/>
      <c r="L29" s="53"/>
      <c r="M29" s="73">
        <v>3.7846827179964095</v>
      </c>
      <c r="N29" s="73">
        <v>4.0995526555104096</v>
      </c>
      <c r="O29" s="73">
        <v>4.6625281637015963</v>
      </c>
      <c r="P29" s="73">
        <v>5.5697483054883223</v>
      </c>
      <c r="Q29" s="73">
        <v>5.6532853937410836</v>
      </c>
      <c r="R29" s="73">
        <v>7.4663850461032784</v>
      </c>
      <c r="S29" s="73">
        <v>7.4718609901145436</v>
      </c>
      <c r="T29" s="73">
        <v>7.4723019631703478</v>
      </c>
      <c r="U29" s="73">
        <v>7.473050302232493</v>
      </c>
      <c r="V29" s="73">
        <v>7.4759968565490613</v>
      </c>
      <c r="W29" s="73">
        <v>7.4782680765929905</v>
      </c>
      <c r="X29" s="73">
        <v>7.4801803823798272</v>
      </c>
      <c r="Y29" s="73">
        <v>7.4824817245006061</v>
      </c>
      <c r="Z29" s="73">
        <v>7.4851442179212695</v>
      </c>
      <c r="AA29" s="73">
        <v>7.4869765792836596</v>
      </c>
      <c r="AB29" s="73">
        <v>7.4894056240054585</v>
      </c>
      <c r="AC29" s="73">
        <v>7.4922044821015623</v>
      </c>
      <c r="AD29" s="73">
        <v>7.4950043861560571</v>
      </c>
      <c r="AE29" s="73">
        <v>7.4978053365598241</v>
      </c>
      <c r="AF29" s="73">
        <v>7.5006073337038943</v>
      </c>
      <c r="AG29" s="73">
        <v>7.503410377979443</v>
      </c>
      <c r="AH29" s="73">
        <v>7.5062144697777953</v>
      </c>
      <c r="AI29" s="73">
        <v>7.5090196094904176</v>
      </c>
      <c r="AJ29" s="73">
        <v>7.5118257975089255</v>
      </c>
      <c r="AK29" s="73">
        <v>7.5146330342250804</v>
      </c>
      <c r="AL29" s="73">
        <v>7.5174413200307901</v>
      </c>
    </row>
    <row r="30" spans="1:38" x14ac:dyDescent="0.3">
      <c r="A30" s="69" t="s">
        <v>124</v>
      </c>
      <c r="B30" s="69" t="s">
        <v>48</v>
      </c>
      <c r="C30" s="70" t="s">
        <v>110</v>
      </c>
      <c r="D30" s="70" t="s">
        <v>47</v>
      </c>
      <c r="E30" s="70" t="s">
        <v>111</v>
      </c>
      <c r="F30" s="27" t="s">
        <v>7</v>
      </c>
      <c r="G30" s="27" t="s">
        <v>49</v>
      </c>
      <c r="H30" s="27" t="s">
        <v>50</v>
      </c>
      <c r="I30" s="53"/>
      <c r="J30" s="53"/>
      <c r="K30" s="53"/>
      <c r="L30" s="53"/>
      <c r="M30" s="73">
        <v>29.425692548920626</v>
      </c>
      <c r="N30" s="73">
        <v>32.732437420245603</v>
      </c>
      <c r="O30" s="73">
        <v>33.897155446821898</v>
      </c>
      <c r="P30" s="73">
        <v>33.150673378416634</v>
      </c>
      <c r="Q30" s="73">
        <v>32.103213735496027</v>
      </c>
      <c r="R30" s="73">
        <v>38.758215924638741</v>
      </c>
      <c r="S30" s="73">
        <v>38.786641704861637</v>
      </c>
      <c r="T30" s="73">
        <v>38.788930808465068</v>
      </c>
      <c r="U30" s="73">
        <v>38.792815457699767</v>
      </c>
      <c r="V30" s="73">
        <v>38.808111104486024</v>
      </c>
      <c r="W30" s="73">
        <v>38.819901071964466</v>
      </c>
      <c r="X30" s="73">
        <v>38.829827905384164</v>
      </c>
      <c r="Y30" s="73">
        <v>38.841774237415379</v>
      </c>
      <c r="Z30" s="73">
        <v>38.855595316057681</v>
      </c>
      <c r="AA30" s="73">
        <v>38.865107155709268</v>
      </c>
      <c r="AB30" s="73">
        <v>38.877716395553826</v>
      </c>
      <c r="AC30" s="73">
        <v>38.89224534708277</v>
      </c>
      <c r="AD30" s="73">
        <v>38.906779728211291</v>
      </c>
      <c r="AE30" s="73">
        <v>38.921319540968476</v>
      </c>
      <c r="AF30" s="73">
        <v>38.935864787384183</v>
      </c>
      <c r="AG30" s="73">
        <v>38.950415469489002</v>
      </c>
      <c r="AH30" s="73">
        <v>38.964971589314324</v>
      </c>
      <c r="AI30" s="73">
        <v>38.979533148892251</v>
      </c>
      <c r="AJ30" s="73">
        <v>38.994100150255683</v>
      </c>
      <c r="AK30" s="73">
        <v>39.008672595438249</v>
      </c>
      <c r="AL30" s="73">
        <v>39.023250486474367</v>
      </c>
    </row>
    <row r="31" spans="1:38" x14ac:dyDescent="0.3">
      <c r="A31" s="69" t="s">
        <v>124</v>
      </c>
      <c r="B31" s="69" t="s">
        <v>48</v>
      </c>
      <c r="C31" s="70" t="s">
        <v>112</v>
      </c>
      <c r="D31" s="70" t="s">
        <v>47</v>
      </c>
      <c r="E31" s="70" t="s">
        <v>113</v>
      </c>
      <c r="F31" s="27" t="s">
        <v>7</v>
      </c>
      <c r="G31" s="27" t="s">
        <v>49</v>
      </c>
      <c r="H31" s="27" t="s">
        <v>50</v>
      </c>
      <c r="I31" s="53"/>
      <c r="J31" s="53"/>
      <c r="K31" s="53"/>
      <c r="L31" s="53"/>
      <c r="M31" s="73">
        <v>6.9470545405694928</v>
      </c>
      <c r="N31" s="73">
        <v>8.0727956333459545</v>
      </c>
      <c r="O31" s="73">
        <v>5.3307535174454719</v>
      </c>
      <c r="P31" s="73">
        <v>5.664725490982268</v>
      </c>
      <c r="Q31" s="73">
        <v>5.1500666531362418</v>
      </c>
      <c r="R31" s="73">
        <v>4.281065912891429</v>
      </c>
      <c r="S31" s="73">
        <v>4.2842057023749343</v>
      </c>
      <c r="T31" s="73">
        <v>4.284458546918315</v>
      </c>
      <c r="U31" s="73">
        <v>4.2848876285730153</v>
      </c>
      <c r="V31" s="73">
        <v>4.2865771199623923</v>
      </c>
      <c r="W31" s="73">
        <v>4.2878793890860329</v>
      </c>
      <c r="X31" s="73">
        <v>4.2889758644309932</v>
      </c>
      <c r="Y31" s="73">
        <v>4.2902954049109354</v>
      </c>
      <c r="Z31" s="73">
        <v>4.2918220218421697</v>
      </c>
      <c r="AA31" s="73">
        <v>4.2928726587595278</v>
      </c>
      <c r="AB31" s="73">
        <v>4.2942654211867488</v>
      </c>
      <c r="AC31" s="73">
        <v>4.2958702267139568</v>
      </c>
      <c r="AD31" s="73">
        <v>4.2974756319713938</v>
      </c>
      <c r="AE31" s="73">
        <v>4.2990816371831828</v>
      </c>
      <c r="AF31" s="73">
        <v>4.3006882425735329</v>
      </c>
      <c r="AG31" s="73">
        <v>4.3022954483667357</v>
      </c>
      <c r="AH31" s="73">
        <v>4.3039032547871674</v>
      </c>
      <c r="AI31" s="73">
        <v>4.3055116620592884</v>
      </c>
      <c r="AJ31" s="73">
        <v>4.3071206704076417</v>
      </c>
      <c r="AK31" s="73">
        <v>4.3087302800568548</v>
      </c>
      <c r="AL31" s="73">
        <v>4.3103404912316394</v>
      </c>
    </row>
    <row r="32" spans="1:38" x14ac:dyDescent="0.3">
      <c r="A32" s="69" t="s">
        <v>124</v>
      </c>
      <c r="B32" s="69" t="s">
        <v>48</v>
      </c>
      <c r="C32" s="70" t="s">
        <v>114</v>
      </c>
      <c r="D32" s="70" t="s">
        <v>47</v>
      </c>
      <c r="E32" s="70" t="s">
        <v>115</v>
      </c>
      <c r="F32" s="27" t="s">
        <v>7</v>
      </c>
      <c r="G32" s="27" t="s">
        <v>49</v>
      </c>
      <c r="H32" s="27" t="s">
        <v>50</v>
      </c>
      <c r="I32" s="53"/>
      <c r="J32" s="53"/>
      <c r="K32" s="53"/>
      <c r="L32" s="53"/>
      <c r="M32" s="73">
        <v>13.54846271150989</v>
      </c>
      <c r="N32" s="73">
        <v>13.011194394048932</v>
      </c>
      <c r="O32" s="73">
        <v>14.180002554477296</v>
      </c>
      <c r="P32" s="73">
        <v>13.778426178370282</v>
      </c>
      <c r="Q32" s="73">
        <v>12.477289482429278</v>
      </c>
      <c r="R32" s="73">
        <v>10.571394792404963</v>
      </c>
      <c r="S32" s="73">
        <v>10.579147990993945</v>
      </c>
      <c r="T32" s="73">
        <v>10.57977234939991</v>
      </c>
      <c r="U32" s="73">
        <v>10.580831896639387</v>
      </c>
      <c r="V32" s="73">
        <v>10.585003820370272</v>
      </c>
      <c r="W32" s="73">
        <v>10.588219561802914</v>
      </c>
      <c r="X32" s="73">
        <v>10.590927129027419</v>
      </c>
      <c r="Y32" s="73">
        <v>10.59418551926057</v>
      </c>
      <c r="Z32" s="73">
        <v>10.597955251052895</v>
      </c>
      <c r="AA32" s="73">
        <v>10.600549627748515</v>
      </c>
      <c r="AB32" s="73">
        <v>10.603988827651017</v>
      </c>
      <c r="AC32" s="73">
        <v>10.607951633442459</v>
      </c>
      <c r="AD32" s="73">
        <v>10.611915920169992</v>
      </c>
      <c r="AE32" s="73">
        <v>10.61588168838705</v>
      </c>
      <c r="AF32" s="73">
        <v>10.619848938647285</v>
      </c>
      <c r="AG32" s="73">
        <v>10.623817671504545</v>
      </c>
      <c r="AH32" s="73">
        <v>10.627787887512891</v>
      </c>
      <c r="AI32" s="73">
        <v>10.631759587226592</v>
      </c>
      <c r="AJ32" s="73">
        <v>10.63573277120012</v>
      </c>
      <c r="AK32" s="73">
        <v>10.639707439988156</v>
      </c>
      <c r="AL32" s="73">
        <v>10.643683594145589</v>
      </c>
    </row>
    <row r="33" spans="1:38" ht="15" thickBot="1" x14ac:dyDescent="0.35">
      <c r="A33" s="77" t="s">
        <v>124</v>
      </c>
      <c r="B33" s="77" t="s">
        <v>48</v>
      </c>
      <c r="C33" s="78" t="s">
        <v>116</v>
      </c>
      <c r="D33" s="78" t="s">
        <v>47</v>
      </c>
      <c r="E33" s="78" t="s">
        <v>117</v>
      </c>
      <c r="F33" s="79" t="s">
        <v>7</v>
      </c>
      <c r="G33" s="79" t="s">
        <v>49</v>
      </c>
      <c r="H33" s="79" t="s">
        <v>50</v>
      </c>
      <c r="I33" s="80"/>
      <c r="J33" s="80"/>
      <c r="K33" s="80"/>
      <c r="L33" s="80"/>
      <c r="M33" s="81">
        <v>0</v>
      </c>
      <c r="N33" s="81">
        <v>0</v>
      </c>
      <c r="O33" s="81">
        <v>0</v>
      </c>
      <c r="P33" s="81">
        <v>4.0031976098924194</v>
      </c>
      <c r="Q33" s="81">
        <v>3.9055432547396234</v>
      </c>
      <c r="R33" s="81">
        <v>7.0095716430860033</v>
      </c>
      <c r="S33" s="81">
        <v>7.0147125541994155</v>
      </c>
      <c r="T33" s="81">
        <v>7.0151265473444493</v>
      </c>
      <c r="U33" s="81">
        <v>7.0158291010216356</v>
      </c>
      <c r="V33" s="81">
        <v>7.0185953772657248</v>
      </c>
      <c r="W33" s="81">
        <v>7.0207276379938843</v>
      </c>
      <c r="X33" s="81">
        <v>7.0225229437989718</v>
      </c>
      <c r="Y33" s="81">
        <v>7.024683483654778</v>
      </c>
      <c r="Z33" s="81">
        <v>7.0271830786081733</v>
      </c>
      <c r="AA33" s="81">
        <v>7.02890333120249</v>
      </c>
      <c r="AB33" s="81">
        <v>7.0311837604726906</v>
      </c>
      <c r="AC33" s="81">
        <v>7.0338113769460353</v>
      </c>
      <c r="AD33" s="81">
        <v>7.0364399753832387</v>
      </c>
      <c r="AE33" s="81">
        <v>7.0390695561512677</v>
      </c>
      <c r="AF33" s="81">
        <v>7.0417001196172295</v>
      </c>
      <c r="AG33" s="81">
        <v>7.0443316661483664</v>
      </c>
      <c r="AH33" s="81">
        <v>7.0469641961120599</v>
      </c>
      <c r="AI33" s="81">
        <v>7.049597709875826</v>
      </c>
      <c r="AJ33" s="81">
        <v>7.0522322078073207</v>
      </c>
      <c r="AK33" s="81">
        <v>7.0548676902743361</v>
      </c>
      <c r="AL33" s="81">
        <v>7.057504157644801</v>
      </c>
    </row>
    <row r="34" spans="1:38" x14ac:dyDescent="0.3">
      <c r="A34" s="82" t="s">
        <v>124</v>
      </c>
      <c r="B34" s="83" t="s">
        <v>48</v>
      </c>
      <c r="C34" s="174" t="s">
        <v>185</v>
      </c>
      <c r="D34" s="84" t="s">
        <v>47</v>
      </c>
      <c r="E34" s="84"/>
      <c r="F34" s="85" t="s">
        <v>7</v>
      </c>
      <c r="G34" s="85" t="s">
        <v>49</v>
      </c>
      <c r="H34" s="85" t="s">
        <v>50</v>
      </c>
      <c r="I34" s="84"/>
      <c r="J34" s="84"/>
      <c r="K34" s="84"/>
      <c r="L34" s="84"/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4">
        <v>0</v>
      </c>
      <c r="X34" s="84">
        <v>0</v>
      </c>
      <c r="Y34" s="84">
        <v>0</v>
      </c>
      <c r="Z34" s="84">
        <v>0</v>
      </c>
      <c r="AA34" s="84">
        <v>0</v>
      </c>
      <c r="AB34" s="84">
        <v>0</v>
      </c>
      <c r="AC34" s="84">
        <v>0</v>
      </c>
      <c r="AD34" s="84">
        <v>0</v>
      </c>
      <c r="AE34" s="84">
        <v>0</v>
      </c>
      <c r="AF34" s="84">
        <v>0</v>
      </c>
      <c r="AG34" s="84">
        <v>0</v>
      </c>
      <c r="AH34" s="84">
        <v>0</v>
      </c>
      <c r="AI34" s="84">
        <v>0</v>
      </c>
      <c r="AJ34" s="84">
        <v>0</v>
      </c>
      <c r="AK34" s="84">
        <v>0</v>
      </c>
      <c r="AL34" s="86">
        <v>0</v>
      </c>
    </row>
    <row r="35" spans="1:38" x14ac:dyDescent="0.3">
      <c r="A35" s="87" t="s">
        <v>124</v>
      </c>
      <c r="B35" s="69" t="s">
        <v>48</v>
      </c>
      <c r="C35" s="76" t="s">
        <v>118</v>
      </c>
      <c r="D35" s="53" t="s">
        <v>47</v>
      </c>
      <c r="E35" s="53"/>
      <c r="F35" s="27" t="s">
        <v>7</v>
      </c>
      <c r="G35" s="27" t="s">
        <v>49</v>
      </c>
      <c r="H35" s="27" t="s">
        <v>50</v>
      </c>
      <c r="I35" s="53"/>
      <c r="J35" s="53"/>
      <c r="K35" s="53"/>
      <c r="L35" s="53"/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0</v>
      </c>
      <c r="T35" s="53">
        <v>0</v>
      </c>
      <c r="U35" s="53">
        <v>0</v>
      </c>
      <c r="V35" s="53">
        <v>0</v>
      </c>
      <c r="W35" s="53">
        <v>0</v>
      </c>
      <c r="X35" s="53">
        <v>0</v>
      </c>
      <c r="Y35" s="53">
        <v>0</v>
      </c>
      <c r="Z35" s="53">
        <v>0</v>
      </c>
      <c r="AA35" s="53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3">
        <v>0</v>
      </c>
      <c r="AI35" s="53">
        <v>0</v>
      </c>
      <c r="AJ35" s="53">
        <v>0</v>
      </c>
      <c r="AK35" s="53">
        <v>0</v>
      </c>
      <c r="AL35" s="88">
        <v>0</v>
      </c>
    </row>
    <row r="36" spans="1:38" x14ac:dyDescent="0.3">
      <c r="A36" s="87" t="s">
        <v>124</v>
      </c>
      <c r="B36" s="69" t="s">
        <v>48</v>
      </c>
      <c r="C36" s="76" t="s">
        <v>186</v>
      </c>
      <c r="D36" s="53" t="s">
        <v>47</v>
      </c>
      <c r="E36" s="53"/>
      <c r="F36" s="27" t="s">
        <v>7</v>
      </c>
      <c r="G36" s="27" t="s">
        <v>49</v>
      </c>
      <c r="H36" s="27" t="s">
        <v>50</v>
      </c>
      <c r="I36" s="53"/>
      <c r="J36" s="53"/>
      <c r="K36" s="53"/>
      <c r="L36" s="53"/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3">
        <v>0</v>
      </c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3">
        <v>0</v>
      </c>
      <c r="AD36" s="53">
        <v>0</v>
      </c>
      <c r="AE36" s="53">
        <v>0</v>
      </c>
      <c r="AF36" s="53">
        <v>0</v>
      </c>
      <c r="AG36" s="53">
        <v>0</v>
      </c>
      <c r="AH36" s="53">
        <v>0</v>
      </c>
      <c r="AI36" s="53">
        <v>0</v>
      </c>
      <c r="AJ36" s="53">
        <v>0</v>
      </c>
      <c r="AK36" s="53">
        <v>0</v>
      </c>
      <c r="AL36" s="88">
        <v>0</v>
      </c>
    </row>
    <row r="37" spans="1:38" x14ac:dyDescent="0.3">
      <c r="A37" s="87" t="s">
        <v>124</v>
      </c>
      <c r="B37" s="69" t="s">
        <v>48</v>
      </c>
      <c r="C37" s="76" t="s">
        <v>187</v>
      </c>
      <c r="D37" s="53" t="s">
        <v>47</v>
      </c>
      <c r="E37" s="53"/>
      <c r="F37" s="27" t="s">
        <v>7</v>
      </c>
      <c r="G37" s="27" t="s">
        <v>49</v>
      </c>
      <c r="H37" s="27" t="s">
        <v>50</v>
      </c>
      <c r="I37" s="53"/>
      <c r="J37" s="53"/>
      <c r="K37" s="53"/>
      <c r="L37" s="53"/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3">
        <v>0</v>
      </c>
      <c r="AJ37" s="53">
        <v>0</v>
      </c>
      <c r="AK37" s="53">
        <v>0</v>
      </c>
      <c r="AL37" s="88">
        <v>0</v>
      </c>
    </row>
    <row r="38" spans="1:38" ht="15" thickBot="1" x14ac:dyDescent="0.35">
      <c r="A38" s="89" t="s">
        <v>124</v>
      </c>
      <c r="B38" s="90" t="s">
        <v>48</v>
      </c>
      <c r="C38" s="175" t="s">
        <v>188</v>
      </c>
      <c r="D38" s="91" t="s">
        <v>47</v>
      </c>
      <c r="E38" s="91"/>
      <c r="F38" s="92" t="s">
        <v>7</v>
      </c>
      <c r="G38" s="92" t="s">
        <v>49</v>
      </c>
      <c r="H38" s="92" t="s">
        <v>50</v>
      </c>
      <c r="I38" s="91"/>
      <c r="J38" s="91"/>
      <c r="K38" s="91"/>
      <c r="L38" s="91"/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  <c r="T38" s="91">
        <v>0</v>
      </c>
      <c r="U38" s="91">
        <v>0</v>
      </c>
      <c r="V38" s="91">
        <v>0</v>
      </c>
      <c r="W38" s="91">
        <v>0</v>
      </c>
      <c r="X38" s="91">
        <v>0</v>
      </c>
      <c r="Y38" s="91">
        <v>0</v>
      </c>
      <c r="Z38" s="91">
        <v>0</v>
      </c>
      <c r="AA38" s="91">
        <v>0</v>
      </c>
      <c r="AB38" s="91">
        <v>0</v>
      </c>
      <c r="AC38" s="91">
        <v>0</v>
      </c>
      <c r="AD38" s="91">
        <v>0</v>
      </c>
      <c r="AE38" s="91">
        <v>0</v>
      </c>
      <c r="AF38" s="91">
        <v>0</v>
      </c>
      <c r="AG38" s="91">
        <v>0</v>
      </c>
      <c r="AH38" s="91">
        <v>0</v>
      </c>
      <c r="AI38" s="91">
        <v>0</v>
      </c>
      <c r="AJ38" s="91">
        <v>0</v>
      </c>
      <c r="AK38" s="91">
        <v>0</v>
      </c>
      <c r="AL38" s="93">
        <v>0</v>
      </c>
    </row>
    <row r="39" spans="1:38" x14ac:dyDescent="0.3">
      <c r="A39" s="94" t="s">
        <v>124</v>
      </c>
      <c r="B39" s="95" t="s">
        <v>48</v>
      </c>
      <c r="C39" s="176" t="s">
        <v>189</v>
      </c>
      <c r="D39" s="96" t="s">
        <v>47</v>
      </c>
      <c r="E39" s="96"/>
      <c r="F39" s="97" t="s">
        <v>7</v>
      </c>
      <c r="G39" s="97" t="s">
        <v>49</v>
      </c>
      <c r="H39" s="97" t="s">
        <v>50</v>
      </c>
      <c r="I39" s="96"/>
      <c r="J39" s="96"/>
      <c r="K39" s="96"/>
      <c r="L39" s="96"/>
      <c r="M39" s="96">
        <v>0</v>
      </c>
      <c r="N39" s="96">
        <v>0</v>
      </c>
      <c r="O39" s="96">
        <v>0</v>
      </c>
      <c r="P39" s="96">
        <v>0</v>
      </c>
      <c r="Q39" s="96">
        <v>0</v>
      </c>
      <c r="R39" s="96">
        <v>0</v>
      </c>
      <c r="S39" s="96">
        <v>0</v>
      </c>
      <c r="T39" s="96">
        <v>0</v>
      </c>
      <c r="U39" s="96">
        <v>0</v>
      </c>
      <c r="V39" s="96">
        <v>0</v>
      </c>
      <c r="W39" s="96">
        <v>0</v>
      </c>
      <c r="X39" s="96">
        <v>0</v>
      </c>
      <c r="Y39" s="96">
        <v>0</v>
      </c>
      <c r="Z39" s="96">
        <v>0</v>
      </c>
      <c r="AA39" s="96">
        <v>0</v>
      </c>
      <c r="AB39" s="96">
        <v>0</v>
      </c>
      <c r="AC39" s="96">
        <v>0</v>
      </c>
      <c r="AD39" s="96">
        <v>0</v>
      </c>
      <c r="AE39" s="96">
        <v>0</v>
      </c>
      <c r="AF39" s="96">
        <v>0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8">
        <v>0</v>
      </c>
    </row>
    <row r="40" spans="1:38" x14ac:dyDescent="0.3">
      <c r="A40" s="87" t="s">
        <v>124</v>
      </c>
      <c r="B40" s="69" t="s">
        <v>48</v>
      </c>
      <c r="C40" s="189" t="s">
        <v>190</v>
      </c>
      <c r="D40" s="53" t="s">
        <v>47</v>
      </c>
      <c r="E40" s="53"/>
      <c r="F40" s="27" t="s">
        <v>7</v>
      </c>
      <c r="G40" s="27" t="s">
        <v>49</v>
      </c>
      <c r="H40" s="27" t="s">
        <v>50</v>
      </c>
      <c r="I40" s="53"/>
      <c r="J40" s="53"/>
      <c r="K40" s="53"/>
      <c r="L40" s="53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3">
        <v>0</v>
      </c>
      <c r="AD40" s="53">
        <v>0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0</v>
      </c>
      <c r="AL40" s="88">
        <v>0</v>
      </c>
    </row>
    <row r="41" spans="1:38" x14ac:dyDescent="0.3">
      <c r="A41" s="87" t="s">
        <v>124</v>
      </c>
      <c r="B41" s="69" t="s">
        <v>48</v>
      </c>
      <c r="C41" s="190" t="s">
        <v>119</v>
      </c>
      <c r="D41" s="53" t="s">
        <v>47</v>
      </c>
      <c r="E41" s="53"/>
      <c r="F41" s="27" t="s">
        <v>7</v>
      </c>
      <c r="G41" s="27" t="s">
        <v>49</v>
      </c>
      <c r="H41" s="27" t="s">
        <v>50</v>
      </c>
      <c r="I41" s="53"/>
      <c r="J41" s="53"/>
      <c r="K41" s="53"/>
      <c r="L41" s="53"/>
      <c r="M41" s="182">
        <v>0</v>
      </c>
      <c r="N41" s="182">
        <v>0</v>
      </c>
      <c r="O41" s="182">
        <v>0</v>
      </c>
      <c r="P41" s="182">
        <v>0</v>
      </c>
      <c r="Q41" s="182">
        <v>0</v>
      </c>
      <c r="R41" s="182">
        <v>0</v>
      </c>
      <c r="S41" s="182">
        <v>0</v>
      </c>
      <c r="T41" s="182">
        <v>0</v>
      </c>
      <c r="U41" s="182">
        <v>0</v>
      </c>
      <c r="V41" s="182">
        <v>0</v>
      </c>
      <c r="W41" s="182">
        <v>0</v>
      </c>
      <c r="X41" s="182">
        <v>0</v>
      </c>
      <c r="Y41" s="182">
        <v>0</v>
      </c>
      <c r="Z41" s="182">
        <v>0</v>
      </c>
      <c r="AA41" s="182">
        <v>0</v>
      </c>
      <c r="AB41" s="182">
        <v>0</v>
      </c>
      <c r="AC41" s="182">
        <v>0</v>
      </c>
      <c r="AD41" s="182">
        <v>0</v>
      </c>
      <c r="AE41" s="182">
        <v>0</v>
      </c>
      <c r="AF41" s="182">
        <v>0</v>
      </c>
      <c r="AG41" s="182">
        <v>0</v>
      </c>
      <c r="AH41" s="182">
        <v>0</v>
      </c>
      <c r="AI41" s="182">
        <v>0</v>
      </c>
      <c r="AJ41" s="182">
        <v>0</v>
      </c>
      <c r="AK41" s="182">
        <v>0</v>
      </c>
      <c r="AL41" s="182">
        <v>0</v>
      </c>
    </row>
    <row r="42" spans="1:38" x14ac:dyDescent="0.3">
      <c r="A42" s="87" t="s">
        <v>124</v>
      </c>
      <c r="B42" s="69" t="s">
        <v>48</v>
      </c>
      <c r="C42" s="191" t="s">
        <v>122</v>
      </c>
      <c r="D42" s="53" t="s">
        <v>47</v>
      </c>
      <c r="E42" s="53"/>
      <c r="F42" s="27" t="s">
        <v>7</v>
      </c>
      <c r="G42" s="27" t="s">
        <v>49</v>
      </c>
      <c r="H42" s="27" t="s">
        <v>50</v>
      </c>
      <c r="I42" s="53"/>
      <c r="J42" s="53"/>
      <c r="K42" s="53"/>
      <c r="L42" s="53"/>
      <c r="M42" s="182">
        <v>0</v>
      </c>
      <c r="N42" s="182">
        <v>0</v>
      </c>
      <c r="O42" s="182">
        <v>0</v>
      </c>
      <c r="P42" s="182">
        <v>0</v>
      </c>
      <c r="Q42" s="182">
        <v>0</v>
      </c>
      <c r="R42" s="182">
        <v>0</v>
      </c>
      <c r="S42" s="182">
        <v>0</v>
      </c>
      <c r="T42" s="182">
        <v>0</v>
      </c>
      <c r="U42" s="182">
        <v>0</v>
      </c>
      <c r="V42" s="182">
        <v>0</v>
      </c>
      <c r="W42" s="182">
        <v>0</v>
      </c>
      <c r="X42" s="182">
        <v>0</v>
      </c>
      <c r="Y42" s="182">
        <v>0</v>
      </c>
      <c r="Z42" s="182">
        <v>0</v>
      </c>
      <c r="AA42" s="182">
        <v>0</v>
      </c>
      <c r="AB42" s="182">
        <v>0</v>
      </c>
      <c r="AC42" s="182">
        <v>0</v>
      </c>
      <c r="AD42" s="182">
        <v>0</v>
      </c>
      <c r="AE42" s="182">
        <v>0</v>
      </c>
      <c r="AF42" s="182">
        <v>0</v>
      </c>
      <c r="AG42" s="182">
        <v>0</v>
      </c>
      <c r="AH42" s="182">
        <v>0</v>
      </c>
      <c r="AI42" s="182">
        <v>0</v>
      </c>
      <c r="AJ42" s="182">
        <v>0</v>
      </c>
      <c r="AK42" s="182">
        <v>0</v>
      </c>
      <c r="AL42" s="182">
        <v>0</v>
      </c>
    </row>
    <row r="43" spans="1:38" x14ac:dyDescent="0.3">
      <c r="A43" s="87" t="s">
        <v>124</v>
      </c>
      <c r="B43" s="69" t="s">
        <v>48</v>
      </c>
      <c r="C43" s="190" t="s">
        <v>121</v>
      </c>
      <c r="D43" s="53" t="s">
        <v>47</v>
      </c>
      <c r="E43" s="53"/>
      <c r="F43" s="27" t="s">
        <v>7</v>
      </c>
      <c r="G43" s="27" t="s">
        <v>49</v>
      </c>
      <c r="H43" s="27" t="s">
        <v>50</v>
      </c>
      <c r="I43" s="53"/>
      <c r="J43" s="53"/>
      <c r="K43" s="53"/>
      <c r="L43" s="53"/>
      <c r="M43" s="53">
        <v>0</v>
      </c>
      <c r="N43" s="53">
        <v>0</v>
      </c>
      <c r="O43" s="53">
        <v>0</v>
      </c>
      <c r="P43" s="53">
        <v>0</v>
      </c>
      <c r="Q43" s="53">
        <v>0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  <c r="AA43" s="53">
        <v>0</v>
      </c>
      <c r="AB43" s="53">
        <v>0</v>
      </c>
      <c r="AC43" s="53">
        <v>0</v>
      </c>
      <c r="AD43" s="53">
        <v>0</v>
      </c>
      <c r="AE43" s="53">
        <v>0</v>
      </c>
      <c r="AF43" s="53">
        <v>0</v>
      </c>
      <c r="AG43" s="53">
        <v>0</v>
      </c>
      <c r="AH43" s="53">
        <v>0</v>
      </c>
      <c r="AI43" s="53">
        <v>0</v>
      </c>
      <c r="AJ43" s="53">
        <v>0</v>
      </c>
      <c r="AK43" s="53">
        <v>0</v>
      </c>
      <c r="AL43" s="53">
        <v>0</v>
      </c>
    </row>
    <row r="44" spans="1:38" ht="15" thickBot="1" x14ac:dyDescent="0.35">
      <c r="A44" s="87" t="s">
        <v>124</v>
      </c>
      <c r="B44" s="90" t="s">
        <v>48</v>
      </c>
      <c r="C44" s="192" t="s">
        <v>120</v>
      </c>
      <c r="D44" s="91" t="s">
        <v>47</v>
      </c>
      <c r="E44" s="91"/>
      <c r="F44" s="92" t="s">
        <v>7</v>
      </c>
      <c r="G44" s="92" t="s">
        <v>49</v>
      </c>
      <c r="H44" s="92" t="s">
        <v>50</v>
      </c>
      <c r="I44" s="91"/>
      <c r="J44" s="91"/>
      <c r="K44" s="91"/>
      <c r="L44" s="91"/>
      <c r="M44" s="183">
        <v>0</v>
      </c>
      <c r="N44" s="183">
        <v>0</v>
      </c>
      <c r="O44" s="183">
        <v>0</v>
      </c>
      <c r="P44" s="183">
        <v>0</v>
      </c>
      <c r="Q44" s="183">
        <v>0</v>
      </c>
      <c r="R44" s="183">
        <v>0</v>
      </c>
      <c r="S44" s="183">
        <v>0</v>
      </c>
      <c r="T44" s="183">
        <v>0</v>
      </c>
      <c r="U44" s="183">
        <v>0</v>
      </c>
      <c r="V44" s="183">
        <v>0</v>
      </c>
      <c r="W44" s="183">
        <v>0</v>
      </c>
      <c r="X44" s="183">
        <v>0</v>
      </c>
      <c r="Y44" s="183">
        <v>0</v>
      </c>
      <c r="Z44" s="183">
        <v>0</v>
      </c>
      <c r="AA44" s="183">
        <v>0</v>
      </c>
      <c r="AB44" s="183">
        <v>0</v>
      </c>
      <c r="AC44" s="183">
        <v>0</v>
      </c>
      <c r="AD44" s="183">
        <v>0</v>
      </c>
      <c r="AE44" s="183">
        <v>0</v>
      </c>
      <c r="AF44" s="183">
        <v>0</v>
      </c>
      <c r="AG44" s="183">
        <v>0</v>
      </c>
      <c r="AH44" s="183">
        <v>0</v>
      </c>
      <c r="AI44" s="183">
        <v>0</v>
      </c>
      <c r="AJ44" s="183">
        <v>0</v>
      </c>
      <c r="AK44" s="183">
        <v>0</v>
      </c>
      <c r="AL44" s="183">
        <v>0</v>
      </c>
    </row>
    <row r="45" spans="1:38" x14ac:dyDescent="0.3">
      <c r="A45" s="178" t="s">
        <v>58</v>
      </c>
      <c r="B45" s="179" t="s">
        <v>48</v>
      </c>
      <c r="C45" s="172" t="s">
        <v>119</v>
      </c>
      <c r="D45" s="53" t="s">
        <v>47</v>
      </c>
      <c r="E45" s="53"/>
      <c r="F45" s="27" t="s">
        <v>7</v>
      </c>
      <c r="G45" s="27" t="s">
        <v>49</v>
      </c>
      <c r="H45" s="27" t="s">
        <v>50</v>
      </c>
      <c r="I45" s="53"/>
      <c r="J45" s="53"/>
      <c r="K45" s="53"/>
      <c r="L45" s="53"/>
      <c r="M45" s="182">
        <v>5.1452375820366152</v>
      </c>
      <c r="N45" s="182">
        <v>5.5030490513540276</v>
      </c>
      <c r="O45" s="182">
        <v>5.7573314179032042</v>
      </c>
      <c r="P45" s="182">
        <v>6.7822277831999971</v>
      </c>
      <c r="Q45" s="182">
        <v>7.0483342103999975</v>
      </c>
      <c r="R45" s="182">
        <v>7.0808712407999979</v>
      </c>
      <c r="S45" s="182">
        <v>7.7746072103999975</v>
      </c>
      <c r="T45" s="182">
        <v>8.4631140143999968</v>
      </c>
      <c r="U45" s="182">
        <v>12.258907221599998</v>
      </c>
      <c r="V45" s="182">
        <v>12.775432579199997</v>
      </c>
      <c r="W45" s="182">
        <v>10.973113502399995</v>
      </c>
      <c r="X45" s="182">
        <v>13.342506537599997</v>
      </c>
      <c r="Y45" s="182">
        <v>15.243598742399994</v>
      </c>
      <c r="Z45" s="182">
        <v>16.141272170399994</v>
      </c>
      <c r="AA45" s="182">
        <v>15.26033233991539</v>
      </c>
      <c r="AB45" s="182">
        <v>16.356906585792768</v>
      </c>
      <c r="AC45" s="182">
        <v>16.138828109207704</v>
      </c>
      <c r="AD45" s="182">
        <v>17.299092313083843</v>
      </c>
      <c r="AE45" s="182">
        <v>17.236405142985337</v>
      </c>
      <c r="AF45" s="182">
        <v>18.209426689963252</v>
      </c>
      <c r="AG45" s="182">
        <v>18.124455490678706</v>
      </c>
      <c r="AH45" s="182">
        <v>19.241011078935106</v>
      </c>
      <c r="AI45" s="184">
        <v>19.249259386372568</v>
      </c>
      <c r="AJ45" s="184">
        <v>20.284734747210749</v>
      </c>
      <c r="AK45" s="184">
        <v>20.356234380086306</v>
      </c>
      <c r="AL45" s="185">
        <v>21.252694259817151</v>
      </c>
    </row>
    <row r="46" spans="1:38" x14ac:dyDescent="0.3">
      <c r="A46" s="178" t="s">
        <v>58</v>
      </c>
      <c r="B46" s="179" t="s">
        <v>48</v>
      </c>
      <c r="C46" s="173" t="s">
        <v>122</v>
      </c>
      <c r="D46" s="53" t="s">
        <v>47</v>
      </c>
      <c r="E46" s="53"/>
      <c r="F46" s="27" t="s">
        <v>7</v>
      </c>
      <c r="G46" s="27" t="s">
        <v>49</v>
      </c>
      <c r="H46" s="27" t="s">
        <v>50</v>
      </c>
      <c r="I46" s="53"/>
      <c r="J46" s="53"/>
      <c r="K46" s="53"/>
      <c r="L46" s="53"/>
      <c r="M46" s="182">
        <v>7.1980837679668094E-4</v>
      </c>
      <c r="N46" s="182">
        <v>6.4113006764791045E-4</v>
      </c>
      <c r="O46" s="182">
        <v>4.6615945342251634E-4</v>
      </c>
      <c r="P46" s="182">
        <v>3.6023140799999992E-2</v>
      </c>
      <c r="Q46" s="182">
        <v>3.6023140799999992E-2</v>
      </c>
      <c r="R46" s="182">
        <v>3.6023140799999992E-2</v>
      </c>
      <c r="S46" s="182">
        <v>3.6023140799999992E-2</v>
      </c>
      <c r="T46" s="182">
        <v>3.7185177599999987E-2</v>
      </c>
      <c r="U46" s="182">
        <v>3.892823279999999E-2</v>
      </c>
      <c r="V46" s="182">
        <v>3.9509251199999984E-2</v>
      </c>
      <c r="W46" s="182">
        <v>3.892823279999999E-2</v>
      </c>
      <c r="X46" s="182">
        <v>3.9509251199999984E-2</v>
      </c>
      <c r="Y46" s="182">
        <v>4.0671287999999986E-2</v>
      </c>
      <c r="Z46" s="182">
        <v>8.424766799999997E-2</v>
      </c>
      <c r="AA46" s="182">
        <v>0.23353572245514281</v>
      </c>
      <c r="AB46" s="182">
        <v>0.23925917609800013</v>
      </c>
      <c r="AC46" s="182">
        <v>0.23812093848578914</v>
      </c>
      <c r="AD46" s="182">
        <v>0.24417681514832973</v>
      </c>
      <c r="AE46" s="182">
        <v>0.24384962607434807</v>
      </c>
      <c r="AF46" s="182">
        <v>0.24892820943390309</v>
      </c>
      <c r="AG46" s="182">
        <v>0.24848471121943064</v>
      </c>
      <c r="AH46" s="182">
        <v>0.25431245537180736</v>
      </c>
      <c r="AI46" s="184">
        <v>0.25443239185475686</v>
      </c>
      <c r="AJ46" s="184">
        <v>0.25983694631001536</v>
      </c>
      <c r="AK46" s="184">
        <v>0.26021013110418967</v>
      </c>
      <c r="AL46" s="186">
        <v>0.26488910891495859</v>
      </c>
    </row>
    <row r="47" spans="1:38" ht="15" thickBot="1" x14ac:dyDescent="0.35">
      <c r="A47" s="180" t="s">
        <v>58</v>
      </c>
      <c r="B47" s="181" t="s">
        <v>48</v>
      </c>
      <c r="C47" s="177" t="s">
        <v>120</v>
      </c>
      <c r="D47" s="91" t="s">
        <v>47</v>
      </c>
      <c r="E47" s="91"/>
      <c r="F47" s="92" t="s">
        <v>7</v>
      </c>
      <c r="G47" s="92" t="s">
        <v>49</v>
      </c>
      <c r="H47" s="92" t="s">
        <v>50</v>
      </c>
      <c r="I47" s="91"/>
      <c r="J47" s="91"/>
      <c r="K47" s="91"/>
      <c r="L47" s="91"/>
      <c r="M47" s="183">
        <v>49.035558555929953</v>
      </c>
      <c r="N47" s="183">
        <v>51.821966852416175</v>
      </c>
      <c r="O47" s="183">
        <v>56.45095687691159</v>
      </c>
      <c r="P47" s="183">
        <v>59.574140625599981</v>
      </c>
      <c r="Q47" s="183">
        <v>62.223584529599982</v>
      </c>
      <c r="R47" s="183">
        <v>68.353328649599973</v>
      </c>
      <c r="S47" s="183">
        <v>73.273973479199967</v>
      </c>
      <c r="T47" s="183">
        <v>80.025407287199968</v>
      </c>
      <c r="U47" s="183">
        <v>85.759477876799963</v>
      </c>
      <c r="V47" s="183">
        <v>88.265410235999965</v>
      </c>
      <c r="W47" s="183">
        <v>70.818008702399979</v>
      </c>
      <c r="X47" s="183">
        <v>95.124332447999976</v>
      </c>
      <c r="Y47" s="183">
        <v>98.539558603199964</v>
      </c>
      <c r="Z47" s="183">
        <v>111.61712075039995</v>
      </c>
      <c r="AA47" s="183">
        <v>109.78131057564678</v>
      </c>
      <c r="AB47" s="183">
        <v>117.36413668264505</v>
      </c>
      <c r="AC47" s="183">
        <v>115.85612099484224</v>
      </c>
      <c r="AD47" s="183">
        <v>123.87936404404239</v>
      </c>
      <c r="AE47" s="183">
        <v>123.44588139406781</v>
      </c>
      <c r="AF47" s="183">
        <v>130.17433887593455</v>
      </c>
      <c r="AG47" s="183">
        <v>129.58676185531769</v>
      </c>
      <c r="AH47" s="183">
        <v>137.30775922177619</v>
      </c>
      <c r="AI47" s="187">
        <v>137.36692273669334</v>
      </c>
      <c r="AJ47" s="187">
        <v>144.52724920691327</v>
      </c>
      <c r="AK47" s="187">
        <v>145.02167015911772</v>
      </c>
      <c r="AL47" s="188">
        <v>151.22070265094931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73815-28FF-46A2-8A70-7775AFF5266A}"/>
</file>

<file path=customXml/itemProps3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T_Elasticity</vt:lpstr>
      <vt:lpstr>SmartGrid</vt:lpstr>
      <vt:lpstr>Efficiency</vt:lpstr>
      <vt:lpstr>Tech_Adoption</vt:lpstr>
      <vt:lpstr>IPPU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Susana Solorzano Jiménez</cp:lastModifiedBy>
  <cp:revision/>
  <dcterms:created xsi:type="dcterms:W3CDTF">2015-06-05T18:17:20Z</dcterms:created>
  <dcterms:modified xsi:type="dcterms:W3CDTF">2024-11-13T22:36:02Z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  <property fmtid="{D5CDD505-2E9C-101B-9397-08002B2CF9AE}" pid="3" name="MediaServiceImageTags">
    <vt:lpwstr/>
  </property>
</Properties>
</file>