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N_Model_v2\A1_Outputs\"/>
    </mc:Choice>
  </mc:AlternateContent>
  <xr:revisionPtr revIDLastSave="0" documentId="13_ncr:1_{CD4FD411-F1C0-4DFF-878C-7EA9AFCABC94}" xr6:coauthVersionLast="47" xr6:coauthVersionMax="47" xr10:uidLastSave="{00000000-0000-0000-0000-000000000000}"/>
  <bookViews>
    <workbookView xWindow="-96" yWindow="0" windowWidth="11712" windowHeight="12336" firstSheet="5" activeTab="5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  <sheet name="growth_formula" sheetId="9" r:id="rId9"/>
  </sheets>
  <definedNames>
    <definedName name="_xlnm._FilterDatabase" localSheetId="3" hidden="1">'Demand Techs'!$A$1:$AO$325</definedName>
    <definedName name="_xlnm._FilterDatabase" localSheetId="0" hidden="1">'Fixed Horizon Parameters'!$A$1:$I$401</definedName>
    <definedName name="_xlnm._FilterDatabase" localSheetId="1" hidden="1">'Primary Techs'!$A$1:$AP$631</definedName>
    <definedName name="_xlnm._FilterDatabase" localSheetId="2" hidden="1">'Secondary Techs'!$A$1:$AP$221</definedName>
    <definedName name="_xlnm._FilterDatabase" localSheetId="4" hidden="1">'Transport Fuel Distribution'!$A$1:$AO$1</definedName>
    <definedName name="_xlnm._FilterDatabase" localSheetId="6" hidden="1">'Vehicle Groups'!$A$1:$AO$1</definedName>
    <definedName name="_xlnm._FilterDatabase" localSheetId="5" hidden="1">'Vehicle Techs'!$A$1:$AP$1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2" i="2" l="1"/>
  <c r="A120" i="4"/>
  <c r="A121" i="4"/>
  <c r="A119" i="4"/>
  <c r="O101" i="3"/>
  <c r="P101" i="3" s="1"/>
  <c r="Q101" i="3" s="1"/>
  <c r="R101" i="3" s="1"/>
  <c r="S101" i="3" s="1"/>
  <c r="A98" i="3"/>
  <c r="A99" i="3" s="1"/>
  <c r="A100" i="3" s="1"/>
  <c r="A101" i="3" s="1"/>
  <c r="A102" i="3" s="1"/>
  <c r="A103" i="3" s="1"/>
  <c r="A104" i="3" s="1"/>
  <c r="A105" i="3" s="1"/>
  <c r="A106" i="3" s="1"/>
  <c r="O111" i="3"/>
  <c r="P111" i="3" s="1"/>
  <c r="Q111" i="3" s="1"/>
  <c r="R111" i="3" s="1"/>
  <c r="S111" i="3" s="1"/>
  <c r="A108" i="3"/>
  <c r="A109" i="3" s="1"/>
  <c r="A110" i="3" s="1"/>
  <c r="A111" i="3" s="1"/>
  <c r="A112" i="3" s="1"/>
  <c r="A113" i="3" s="1"/>
  <c r="A114" i="3" s="1"/>
  <c r="A115" i="3" s="1"/>
  <c r="A116" i="3" s="1"/>
  <c r="N95" i="3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N91" i="3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N85" i="3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N75" i="3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N71" i="3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N65" i="3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N55" i="3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AO55" i="3" s="1"/>
  <c r="N45" i="3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N35" i="3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N30" i="3"/>
  <c r="I28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N25" i="3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B71" i="1" l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70" i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I624" i="2"/>
  <c r="I614" i="2"/>
  <c r="I604" i="2"/>
  <c r="I548" i="2" l="1"/>
  <c r="I558" i="2" s="1"/>
  <c r="I547" i="2"/>
  <c r="I557" i="2" s="1"/>
  <c r="I306" i="4"/>
  <c r="AO597" i="2" l="1"/>
  <c r="J597" i="2"/>
  <c r="AO558" i="2" l="1"/>
  <c r="J558" i="2"/>
  <c r="K558" i="2" s="1"/>
  <c r="L558" i="2" s="1"/>
  <c r="M558" i="2" s="1"/>
  <c r="N558" i="2" s="1"/>
  <c r="O558" i="2" s="1"/>
  <c r="P558" i="2" s="1"/>
  <c r="Q558" i="2" s="1"/>
  <c r="R558" i="2" s="1"/>
  <c r="S558" i="2" s="1"/>
  <c r="T558" i="2" s="1"/>
  <c r="U558" i="2" s="1"/>
  <c r="V558" i="2" s="1"/>
  <c r="W558" i="2" s="1"/>
  <c r="X558" i="2" s="1"/>
  <c r="Y558" i="2" s="1"/>
  <c r="Z558" i="2" s="1"/>
  <c r="AA558" i="2" s="1"/>
  <c r="AB558" i="2" s="1"/>
  <c r="AC558" i="2" s="1"/>
  <c r="AD558" i="2" s="1"/>
  <c r="AE558" i="2" s="1"/>
  <c r="AF558" i="2" s="1"/>
  <c r="AG558" i="2" s="1"/>
  <c r="AH558" i="2" s="1"/>
  <c r="AI558" i="2" s="1"/>
  <c r="AJ558" i="2" s="1"/>
  <c r="AK558" i="2" s="1"/>
  <c r="AL558" i="2" s="1"/>
  <c r="AM558" i="2" s="1"/>
  <c r="AN558" i="2" s="1"/>
  <c r="AO557" i="2"/>
  <c r="J557" i="2" s="1"/>
  <c r="K557" i="2" s="1"/>
  <c r="L557" i="2" s="1"/>
  <c r="M557" i="2" s="1"/>
  <c r="N557" i="2" s="1"/>
  <c r="O557" i="2" s="1"/>
  <c r="P557" i="2" s="1"/>
  <c r="Q557" i="2" s="1"/>
  <c r="R557" i="2" s="1"/>
  <c r="S557" i="2" s="1"/>
  <c r="T557" i="2" s="1"/>
  <c r="U557" i="2" s="1"/>
  <c r="V557" i="2" s="1"/>
  <c r="W557" i="2" s="1"/>
  <c r="X557" i="2" s="1"/>
  <c r="Y557" i="2" s="1"/>
  <c r="Z557" i="2" s="1"/>
  <c r="AA557" i="2" s="1"/>
  <c r="AB557" i="2" s="1"/>
  <c r="AC557" i="2" s="1"/>
  <c r="AD557" i="2" s="1"/>
  <c r="AE557" i="2" s="1"/>
  <c r="AF557" i="2" s="1"/>
  <c r="AG557" i="2" s="1"/>
  <c r="AH557" i="2" s="1"/>
  <c r="AI557" i="2" s="1"/>
  <c r="AJ557" i="2" s="1"/>
  <c r="AK557" i="2" s="1"/>
  <c r="AL557" i="2" s="1"/>
  <c r="AM557" i="2" s="1"/>
  <c r="AN557" i="2" s="1"/>
  <c r="AO598" i="2" l="1"/>
  <c r="J598" i="2" s="1"/>
  <c r="K598" i="2" s="1"/>
  <c r="L598" i="2" s="1"/>
  <c r="M598" i="2" s="1"/>
  <c r="N598" i="2" s="1"/>
  <c r="O598" i="2" s="1"/>
  <c r="P598" i="2" s="1"/>
  <c r="Q598" i="2" s="1"/>
  <c r="R598" i="2" s="1"/>
  <c r="S598" i="2" s="1"/>
  <c r="T598" i="2" s="1"/>
  <c r="U598" i="2" s="1"/>
  <c r="V598" i="2" s="1"/>
  <c r="W598" i="2" s="1"/>
  <c r="X598" i="2" s="1"/>
  <c r="Y598" i="2" s="1"/>
  <c r="Z598" i="2" s="1"/>
  <c r="AA598" i="2" s="1"/>
  <c r="AB598" i="2" s="1"/>
  <c r="AC598" i="2" s="1"/>
  <c r="AD598" i="2" s="1"/>
  <c r="AE598" i="2" s="1"/>
  <c r="AF598" i="2" s="1"/>
  <c r="AG598" i="2" s="1"/>
  <c r="AH598" i="2" s="1"/>
  <c r="AI598" i="2" s="1"/>
  <c r="AJ598" i="2" s="1"/>
  <c r="AK598" i="2" s="1"/>
  <c r="AL598" i="2" s="1"/>
  <c r="AM598" i="2" s="1"/>
  <c r="AN598" i="2" s="1"/>
  <c r="K597" i="2"/>
  <c r="L597" i="2" s="1"/>
  <c r="M597" i="2" s="1"/>
  <c r="N597" i="2" s="1"/>
  <c r="O597" i="2" s="1"/>
  <c r="P597" i="2" s="1"/>
  <c r="Q597" i="2" s="1"/>
  <c r="R597" i="2" s="1"/>
  <c r="S597" i="2" s="1"/>
  <c r="T597" i="2" s="1"/>
  <c r="U597" i="2" s="1"/>
  <c r="V597" i="2" s="1"/>
  <c r="W597" i="2" s="1"/>
  <c r="X597" i="2" s="1"/>
  <c r="Y597" i="2" s="1"/>
  <c r="Z597" i="2" s="1"/>
  <c r="AA597" i="2" s="1"/>
  <c r="AB597" i="2" s="1"/>
  <c r="AC597" i="2" s="1"/>
  <c r="AD597" i="2" s="1"/>
  <c r="AE597" i="2" s="1"/>
  <c r="AF597" i="2" s="1"/>
  <c r="AG597" i="2" s="1"/>
  <c r="AH597" i="2" s="1"/>
  <c r="AI597" i="2" s="1"/>
  <c r="AJ597" i="2" s="1"/>
  <c r="AK597" i="2" s="1"/>
  <c r="AL597" i="2" s="1"/>
  <c r="AM597" i="2" s="1"/>
  <c r="AN597" i="2" s="1"/>
  <c r="AO588" i="2"/>
  <c r="J588" i="2" s="1"/>
  <c r="K588" i="2" s="1"/>
  <c r="L588" i="2" s="1"/>
  <c r="M588" i="2" s="1"/>
  <c r="N588" i="2" s="1"/>
  <c r="O588" i="2" s="1"/>
  <c r="P588" i="2" s="1"/>
  <c r="Q588" i="2" s="1"/>
  <c r="R588" i="2" s="1"/>
  <c r="S588" i="2" s="1"/>
  <c r="T588" i="2" s="1"/>
  <c r="U588" i="2" s="1"/>
  <c r="V588" i="2" s="1"/>
  <c r="W588" i="2" s="1"/>
  <c r="X588" i="2" s="1"/>
  <c r="Y588" i="2" s="1"/>
  <c r="Z588" i="2" s="1"/>
  <c r="AA588" i="2" s="1"/>
  <c r="AB588" i="2" s="1"/>
  <c r="AC588" i="2" s="1"/>
  <c r="AD588" i="2" s="1"/>
  <c r="AE588" i="2" s="1"/>
  <c r="AF588" i="2" s="1"/>
  <c r="AG588" i="2" s="1"/>
  <c r="AH588" i="2" s="1"/>
  <c r="AI588" i="2" s="1"/>
  <c r="AJ588" i="2" s="1"/>
  <c r="AK588" i="2" s="1"/>
  <c r="AL588" i="2" s="1"/>
  <c r="AM588" i="2" s="1"/>
  <c r="AN588" i="2" s="1"/>
  <c r="AO587" i="2"/>
  <c r="J587" i="2" s="1"/>
  <c r="K587" i="2" s="1"/>
  <c r="L587" i="2" s="1"/>
  <c r="M587" i="2" s="1"/>
  <c r="N587" i="2" s="1"/>
  <c r="O587" i="2" s="1"/>
  <c r="P587" i="2" s="1"/>
  <c r="Q587" i="2" s="1"/>
  <c r="R587" i="2" s="1"/>
  <c r="S587" i="2" s="1"/>
  <c r="T587" i="2" s="1"/>
  <c r="U587" i="2" s="1"/>
  <c r="V587" i="2" s="1"/>
  <c r="W587" i="2" s="1"/>
  <c r="X587" i="2" s="1"/>
  <c r="Y587" i="2" s="1"/>
  <c r="Z587" i="2" s="1"/>
  <c r="AA587" i="2" s="1"/>
  <c r="AB587" i="2" s="1"/>
  <c r="AC587" i="2" s="1"/>
  <c r="AD587" i="2" s="1"/>
  <c r="AE587" i="2" s="1"/>
  <c r="AF587" i="2" s="1"/>
  <c r="AG587" i="2" s="1"/>
  <c r="AH587" i="2" s="1"/>
  <c r="AI587" i="2" s="1"/>
  <c r="AJ587" i="2" s="1"/>
  <c r="AK587" i="2" s="1"/>
  <c r="AL587" i="2" s="1"/>
  <c r="AM587" i="2" s="1"/>
  <c r="AN587" i="2" s="1"/>
  <c r="I583" i="2"/>
  <c r="I562" i="2"/>
  <c r="I563" i="2" s="1"/>
  <c r="J186" i="2" l="1"/>
  <c r="K186" i="2" s="1"/>
  <c r="L186" i="2" s="1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AB186" i="2" s="1"/>
  <c r="AC186" i="2" s="1"/>
  <c r="AD186" i="2" s="1"/>
  <c r="AE186" i="2" s="1"/>
  <c r="AF186" i="2" s="1"/>
  <c r="AG186" i="2" s="1"/>
  <c r="AH186" i="2" s="1"/>
  <c r="AI186" i="2" s="1"/>
  <c r="AJ186" i="2" s="1"/>
  <c r="AK186" i="2" s="1"/>
  <c r="AL186" i="2" s="1"/>
  <c r="AM186" i="2" s="1"/>
  <c r="AN186" i="2" s="1"/>
  <c r="AO186" i="2" s="1"/>
  <c r="A124" i="4" l="1"/>
  <c r="A127" i="4" s="1"/>
  <c r="A130" i="4" s="1"/>
  <c r="A133" i="4" s="1"/>
  <c r="A136" i="4" s="1"/>
  <c r="A139" i="4" s="1"/>
  <c r="A142" i="4" s="1"/>
  <c r="A145" i="4" s="1"/>
  <c r="A148" i="4" s="1"/>
  <c r="A151" i="4" s="1"/>
  <c r="A154" i="4" s="1"/>
  <c r="A157" i="4" s="1"/>
  <c r="A160" i="4" s="1"/>
  <c r="A163" i="4" s="1"/>
  <c r="A166" i="4" s="1"/>
  <c r="A169" i="4" s="1"/>
  <c r="A172" i="4" s="1"/>
  <c r="A175" i="4" s="1"/>
  <c r="A178" i="4" s="1"/>
  <c r="A181" i="4" s="1"/>
  <c r="A184" i="4" s="1"/>
  <c r="A187" i="4" s="1"/>
  <c r="A190" i="4" s="1"/>
  <c r="A193" i="4" s="1"/>
  <c r="A196" i="4" s="1"/>
  <c r="A199" i="4" s="1"/>
  <c r="A202" i="4" s="1"/>
  <c r="A205" i="4" s="1"/>
  <c r="A208" i="4" s="1"/>
  <c r="A211" i="4" s="1"/>
  <c r="A214" i="4" s="1"/>
  <c r="A217" i="4" s="1"/>
  <c r="A220" i="4" s="1"/>
  <c r="A223" i="4" s="1"/>
  <c r="A226" i="4" s="1"/>
  <c r="A229" i="4" s="1"/>
  <c r="A232" i="4" s="1"/>
  <c r="A235" i="4" s="1"/>
  <c r="A238" i="4" s="1"/>
  <c r="A241" i="4" s="1"/>
  <c r="A244" i="4" s="1"/>
  <c r="A247" i="4" s="1"/>
  <c r="A250" i="4" s="1"/>
  <c r="A253" i="4" s="1"/>
  <c r="A256" i="4" s="1"/>
  <c r="A259" i="4" s="1"/>
  <c r="A262" i="4" s="1"/>
  <c r="A265" i="4" s="1"/>
  <c r="A268" i="4" s="1"/>
  <c r="A271" i="4" s="1"/>
  <c r="A274" i="4" s="1"/>
  <c r="A277" i="4" s="1"/>
  <c r="A280" i="4" s="1"/>
  <c r="A283" i="4" s="1"/>
  <c r="A286" i="4" s="1"/>
  <c r="A289" i="4" s="1"/>
  <c r="A292" i="4" s="1"/>
  <c r="A295" i="4" s="1"/>
  <c r="A298" i="4" s="1"/>
  <c r="A301" i="4" s="1"/>
  <c r="A304" i="4" s="1"/>
  <c r="A307" i="4" s="1"/>
  <c r="A310" i="4" s="1"/>
  <c r="A313" i="4" s="1"/>
  <c r="A316" i="4" s="1"/>
  <c r="A319" i="4" s="1"/>
  <c r="A322" i="4" s="1"/>
  <c r="A325" i="4" s="1"/>
  <c r="A123" i="4"/>
  <c r="A126" i="4" s="1"/>
  <c r="A129" i="4" s="1"/>
  <c r="A132" i="4" s="1"/>
  <c r="A135" i="4" s="1"/>
  <c r="A138" i="4" s="1"/>
  <c r="A141" i="4" s="1"/>
  <c r="A144" i="4" s="1"/>
  <c r="A147" i="4" s="1"/>
  <c r="A150" i="4" s="1"/>
  <c r="A153" i="4" s="1"/>
  <c r="A156" i="4" s="1"/>
  <c r="A159" i="4" s="1"/>
  <c r="A162" i="4" s="1"/>
  <c r="A165" i="4" s="1"/>
  <c r="A168" i="4" s="1"/>
  <c r="A171" i="4" s="1"/>
  <c r="A174" i="4" s="1"/>
  <c r="A177" i="4" s="1"/>
  <c r="A180" i="4" s="1"/>
  <c r="A183" i="4" s="1"/>
  <c r="A186" i="4" s="1"/>
  <c r="A189" i="4" s="1"/>
  <c r="A192" i="4" s="1"/>
  <c r="A195" i="4" s="1"/>
  <c r="A198" i="4" s="1"/>
  <c r="A201" i="4" s="1"/>
  <c r="A204" i="4" s="1"/>
  <c r="A207" i="4" s="1"/>
  <c r="A210" i="4" s="1"/>
  <c r="A213" i="4" s="1"/>
  <c r="A216" i="4" s="1"/>
  <c r="A219" i="4" s="1"/>
  <c r="A222" i="4" s="1"/>
  <c r="A225" i="4" s="1"/>
  <c r="A228" i="4" s="1"/>
  <c r="A231" i="4" s="1"/>
  <c r="A234" i="4" s="1"/>
  <c r="A237" i="4" s="1"/>
  <c r="A240" i="4" s="1"/>
  <c r="A243" i="4" s="1"/>
  <c r="A246" i="4" s="1"/>
  <c r="A249" i="4" s="1"/>
  <c r="A252" i="4" s="1"/>
  <c r="A255" i="4" s="1"/>
  <c r="A258" i="4" s="1"/>
  <c r="A261" i="4" s="1"/>
  <c r="A264" i="4" s="1"/>
  <c r="A267" i="4" s="1"/>
  <c r="A270" i="4" s="1"/>
  <c r="A273" i="4" s="1"/>
  <c r="A276" i="4" s="1"/>
  <c r="A279" i="4" s="1"/>
  <c r="A282" i="4" s="1"/>
  <c r="A285" i="4" s="1"/>
  <c r="A288" i="4" s="1"/>
  <c r="A291" i="4" s="1"/>
  <c r="A294" i="4" s="1"/>
  <c r="A297" i="4" s="1"/>
  <c r="A300" i="4" s="1"/>
  <c r="A303" i="4" s="1"/>
  <c r="A306" i="4" s="1"/>
  <c r="A309" i="4" s="1"/>
  <c r="A312" i="4" s="1"/>
  <c r="A315" i="4" s="1"/>
  <c r="A318" i="4" s="1"/>
  <c r="A321" i="4" s="1"/>
  <c r="A324" i="4" s="1"/>
  <c r="A122" i="4"/>
  <c r="A125" i="4" s="1"/>
  <c r="A128" i="4" s="1"/>
  <c r="A131" i="4" s="1"/>
  <c r="A134" i="4" s="1"/>
  <c r="A137" i="4" s="1"/>
  <c r="A140" i="4" s="1"/>
  <c r="A143" i="4" s="1"/>
  <c r="A146" i="4" s="1"/>
  <c r="A149" i="4" s="1"/>
  <c r="A152" i="4" s="1"/>
  <c r="A155" i="4" s="1"/>
  <c r="A158" i="4" s="1"/>
  <c r="A161" i="4" s="1"/>
  <c r="A164" i="4" s="1"/>
  <c r="A167" i="4" s="1"/>
  <c r="A170" i="4" s="1"/>
  <c r="A173" i="4" s="1"/>
  <c r="A176" i="4" s="1"/>
  <c r="A179" i="4" s="1"/>
  <c r="A182" i="4" s="1"/>
  <c r="A185" i="4" s="1"/>
  <c r="A188" i="4" s="1"/>
  <c r="A191" i="4" s="1"/>
  <c r="A194" i="4" s="1"/>
  <c r="A197" i="4" s="1"/>
  <c r="A200" i="4" s="1"/>
  <c r="A203" i="4" s="1"/>
  <c r="A206" i="4" s="1"/>
  <c r="A209" i="4" s="1"/>
  <c r="A212" i="4" s="1"/>
  <c r="A215" i="4" s="1"/>
  <c r="A218" i="4" s="1"/>
  <c r="A221" i="4" s="1"/>
  <c r="A224" i="4" s="1"/>
  <c r="A227" i="4" s="1"/>
  <c r="A230" i="4" s="1"/>
  <c r="A233" i="4" s="1"/>
  <c r="A236" i="4" s="1"/>
  <c r="A239" i="4" s="1"/>
  <c r="A242" i="4" s="1"/>
  <c r="A245" i="4" s="1"/>
  <c r="A248" i="4" s="1"/>
  <c r="A251" i="4" s="1"/>
  <c r="A254" i="4" s="1"/>
  <c r="A257" i="4" s="1"/>
  <c r="A260" i="4" s="1"/>
  <c r="A263" i="4" s="1"/>
  <c r="A266" i="4" s="1"/>
  <c r="A269" i="4" s="1"/>
  <c r="A272" i="4" s="1"/>
  <c r="A275" i="4" s="1"/>
  <c r="A278" i="4" s="1"/>
  <c r="A281" i="4" s="1"/>
  <c r="A284" i="4" s="1"/>
  <c r="A287" i="4" s="1"/>
  <c r="A290" i="4" s="1"/>
  <c r="A293" i="4" s="1"/>
  <c r="A296" i="4" s="1"/>
  <c r="A299" i="4" s="1"/>
  <c r="A302" i="4" s="1"/>
  <c r="A305" i="4" s="1"/>
  <c r="A308" i="4" s="1"/>
  <c r="A311" i="4" s="1"/>
  <c r="A314" i="4" s="1"/>
  <c r="A317" i="4" s="1"/>
  <c r="A320" i="4" s="1"/>
  <c r="A323" i="4" s="1"/>
  <c r="V136" i="2" l="1"/>
  <c r="R136" i="2"/>
  <c r="S136" i="2" s="1"/>
  <c r="N220" i="2"/>
  <c r="O220" i="2" s="1"/>
  <c r="P220" i="2" s="1"/>
  <c r="Q220" i="2" s="1"/>
  <c r="R220" i="2" s="1"/>
  <c r="S220" i="2" s="1"/>
  <c r="T220" i="2" s="1"/>
  <c r="U220" i="2" s="1"/>
  <c r="V220" i="2" s="1"/>
  <c r="W220" i="2" s="1"/>
  <c r="X220" i="2" s="1"/>
  <c r="Y220" i="2" s="1"/>
  <c r="Z220" i="2" s="1"/>
  <c r="AA220" i="2" s="1"/>
  <c r="AB220" i="2" s="1"/>
  <c r="AC220" i="2" s="1"/>
  <c r="AD220" i="2" s="1"/>
  <c r="AE220" i="2" s="1"/>
  <c r="AF220" i="2" s="1"/>
  <c r="AG220" i="2" s="1"/>
  <c r="AH220" i="2" s="1"/>
  <c r="AI220" i="2" s="1"/>
  <c r="AJ220" i="2" s="1"/>
  <c r="AK220" i="2" s="1"/>
  <c r="AL220" i="2" s="1"/>
  <c r="AM220" i="2" s="1"/>
  <c r="AN220" i="2" s="1"/>
  <c r="AO220" i="2" s="1"/>
  <c r="N150" i="2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AO150" i="2" s="1"/>
  <c r="N140" i="2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AB140" i="2" s="1"/>
  <c r="AC140" i="2" s="1"/>
  <c r="AD140" i="2" s="1"/>
  <c r="AE140" i="2" s="1"/>
  <c r="AF140" i="2" s="1"/>
  <c r="AG140" i="2" s="1"/>
  <c r="AH140" i="2" s="1"/>
  <c r="AI140" i="2" s="1"/>
  <c r="AJ140" i="2" s="1"/>
  <c r="AK140" i="2" s="1"/>
  <c r="AL140" i="2" s="1"/>
  <c r="AM140" i="2" s="1"/>
  <c r="AN140" i="2" s="1"/>
  <c r="AO140" i="2" s="1"/>
  <c r="B267" i="1"/>
  <c r="B269" i="1" s="1"/>
  <c r="B271" i="1" s="1"/>
  <c r="B273" i="1" s="1"/>
  <c r="B275" i="1" s="1"/>
  <c r="B277" i="1" s="1"/>
  <c r="B279" i="1" s="1"/>
  <c r="B281" i="1" s="1"/>
  <c r="B283" i="1" s="1"/>
  <c r="B285" i="1" s="1"/>
  <c r="B287" i="1" s="1"/>
  <c r="B289" i="1" s="1"/>
  <c r="B291" i="1" s="1"/>
  <c r="B293" i="1" s="1"/>
  <c r="B295" i="1" s="1"/>
  <c r="B297" i="1" s="1"/>
  <c r="B299" i="1" s="1"/>
  <c r="B301" i="1" s="1"/>
  <c r="B303" i="1" s="1"/>
  <c r="B305" i="1" s="1"/>
  <c r="B307" i="1" s="1"/>
  <c r="B309" i="1" s="1"/>
  <c r="B311" i="1" s="1"/>
  <c r="B313" i="1" s="1"/>
  <c r="B315" i="1" s="1"/>
  <c r="B317" i="1" s="1"/>
  <c r="B319" i="1" s="1"/>
  <c r="B321" i="1" s="1"/>
  <c r="B323" i="1" s="1"/>
  <c r="B325" i="1" s="1"/>
  <c r="B327" i="1" s="1"/>
  <c r="B329" i="1" s="1"/>
  <c r="B331" i="1" s="1"/>
  <c r="B333" i="1" s="1"/>
  <c r="B335" i="1" s="1"/>
  <c r="B337" i="1" s="1"/>
  <c r="B339" i="1" s="1"/>
  <c r="B341" i="1" s="1"/>
  <c r="B343" i="1" s="1"/>
  <c r="B345" i="1" s="1"/>
  <c r="B347" i="1" s="1"/>
  <c r="B349" i="1" s="1"/>
  <c r="B351" i="1" s="1"/>
  <c r="B353" i="1" s="1"/>
  <c r="B355" i="1" s="1"/>
  <c r="B357" i="1" s="1"/>
  <c r="B359" i="1" s="1"/>
  <c r="B361" i="1" s="1"/>
  <c r="B363" i="1" s="1"/>
  <c r="B365" i="1" s="1"/>
  <c r="B367" i="1" s="1"/>
  <c r="B369" i="1" s="1"/>
  <c r="B371" i="1" s="1"/>
  <c r="B373" i="1" s="1"/>
  <c r="B375" i="1" s="1"/>
  <c r="B377" i="1" s="1"/>
  <c r="B379" i="1" s="1"/>
  <c r="B381" i="1" s="1"/>
  <c r="B383" i="1" s="1"/>
  <c r="B385" i="1" s="1"/>
  <c r="B387" i="1" s="1"/>
  <c r="B389" i="1" s="1"/>
  <c r="B391" i="1" s="1"/>
  <c r="B393" i="1" s="1"/>
  <c r="B395" i="1" s="1"/>
  <c r="B397" i="1" s="1"/>
  <c r="B399" i="1" s="1"/>
  <c r="B401" i="1" s="1"/>
  <c r="B266" i="1"/>
  <c r="B268" i="1" s="1"/>
  <c r="B270" i="1" s="1"/>
  <c r="B272" i="1" s="1"/>
  <c r="B274" i="1" s="1"/>
  <c r="B276" i="1" s="1"/>
  <c r="B278" i="1" s="1"/>
  <c r="B280" i="1" s="1"/>
  <c r="B282" i="1" s="1"/>
  <c r="B284" i="1" s="1"/>
  <c r="B286" i="1" s="1"/>
  <c r="B288" i="1" s="1"/>
  <c r="B290" i="1" s="1"/>
  <c r="B292" i="1" s="1"/>
  <c r="B294" i="1" s="1"/>
  <c r="B296" i="1" s="1"/>
  <c r="B298" i="1" s="1"/>
  <c r="B300" i="1" s="1"/>
  <c r="B302" i="1" s="1"/>
  <c r="B304" i="1" s="1"/>
  <c r="B306" i="1" s="1"/>
  <c r="B308" i="1" s="1"/>
  <c r="B310" i="1" s="1"/>
  <c r="B312" i="1" s="1"/>
  <c r="B314" i="1" s="1"/>
  <c r="B316" i="1" s="1"/>
  <c r="B318" i="1" s="1"/>
  <c r="B320" i="1" s="1"/>
  <c r="B322" i="1" s="1"/>
  <c r="B324" i="1" s="1"/>
  <c r="B326" i="1" s="1"/>
  <c r="B328" i="1" s="1"/>
  <c r="B330" i="1" s="1"/>
  <c r="B332" i="1" s="1"/>
  <c r="B334" i="1" s="1"/>
  <c r="B336" i="1" s="1"/>
  <c r="B338" i="1" s="1"/>
  <c r="B340" i="1" s="1"/>
  <c r="B342" i="1" s="1"/>
  <c r="B344" i="1" s="1"/>
  <c r="B346" i="1" s="1"/>
  <c r="B348" i="1" s="1"/>
  <c r="B350" i="1" s="1"/>
  <c r="B352" i="1" s="1"/>
  <c r="B354" i="1" s="1"/>
  <c r="B356" i="1" s="1"/>
  <c r="B358" i="1" s="1"/>
  <c r="B360" i="1" s="1"/>
  <c r="B362" i="1" s="1"/>
  <c r="B364" i="1" s="1"/>
  <c r="B366" i="1" s="1"/>
  <c r="B368" i="1" s="1"/>
  <c r="B370" i="1" s="1"/>
  <c r="B372" i="1" s="1"/>
  <c r="B374" i="1" s="1"/>
  <c r="B376" i="1" s="1"/>
  <c r="B378" i="1" s="1"/>
  <c r="B380" i="1" s="1"/>
  <c r="B382" i="1" s="1"/>
  <c r="B384" i="1" s="1"/>
  <c r="B386" i="1" s="1"/>
  <c r="B388" i="1" s="1"/>
  <c r="B390" i="1" s="1"/>
  <c r="B392" i="1" s="1"/>
  <c r="B394" i="1" s="1"/>
  <c r="B396" i="1" s="1"/>
  <c r="B398" i="1" s="1"/>
  <c r="B400" i="1" s="1"/>
  <c r="L528" i="2"/>
  <c r="M528" i="2" s="1"/>
  <c r="N528" i="2" s="1"/>
  <c r="O528" i="2" s="1"/>
  <c r="P528" i="2" s="1"/>
  <c r="Q528" i="2" s="1"/>
  <c r="R528" i="2" s="1"/>
  <c r="S528" i="2" s="1"/>
  <c r="T528" i="2" s="1"/>
  <c r="U528" i="2" s="1"/>
  <c r="V528" i="2" s="1"/>
  <c r="W528" i="2" s="1"/>
  <c r="X528" i="2" s="1"/>
  <c r="Y528" i="2" s="1"/>
  <c r="Z528" i="2" s="1"/>
  <c r="AA528" i="2" s="1"/>
  <c r="AB528" i="2" s="1"/>
  <c r="AC528" i="2" s="1"/>
  <c r="AD528" i="2" s="1"/>
  <c r="AE528" i="2" s="1"/>
  <c r="AF528" i="2" s="1"/>
  <c r="AG528" i="2" s="1"/>
  <c r="AH528" i="2" s="1"/>
  <c r="AI528" i="2" s="1"/>
  <c r="AJ528" i="2" s="1"/>
  <c r="AK528" i="2" s="1"/>
  <c r="AL528" i="2" s="1"/>
  <c r="AM528" i="2" s="1"/>
  <c r="AN528" i="2" s="1"/>
  <c r="AO528" i="2" s="1"/>
  <c r="L527" i="2"/>
  <c r="M527" i="2" s="1"/>
  <c r="N527" i="2" s="1"/>
  <c r="O527" i="2" s="1"/>
  <c r="P527" i="2" s="1"/>
  <c r="Q527" i="2" s="1"/>
  <c r="R527" i="2" s="1"/>
  <c r="S527" i="2" s="1"/>
  <c r="T527" i="2" s="1"/>
  <c r="U527" i="2" s="1"/>
  <c r="V527" i="2" s="1"/>
  <c r="W527" i="2" s="1"/>
  <c r="X527" i="2" s="1"/>
  <c r="Y527" i="2" s="1"/>
  <c r="Z527" i="2" s="1"/>
  <c r="AA527" i="2" s="1"/>
  <c r="AB527" i="2" s="1"/>
  <c r="AC527" i="2" s="1"/>
  <c r="AD527" i="2" s="1"/>
  <c r="AE527" i="2" s="1"/>
  <c r="AF527" i="2" s="1"/>
  <c r="AG527" i="2" s="1"/>
  <c r="AH527" i="2" s="1"/>
  <c r="AI527" i="2" s="1"/>
  <c r="AJ527" i="2" s="1"/>
  <c r="AK527" i="2" s="1"/>
  <c r="AL527" i="2" s="1"/>
  <c r="AM527" i="2" s="1"/>
  <c r="AN527" i="2" s="1"/>
  <c r="AO527" i="2" s="1"/>
  <c r="L518" i="2"/>
  <c r="M518" i="2" s="1"/>
  <c r="N518" i="2" s="1"/>
  <c r="O518" i="2" s="1"/>
  <c r="P518" i="2" s="1"/>
  <c r="Q518" i="2" s="1"/>
  <c r="R518" i="2" s="1"/>
  <c r="S518" i="2" s="1"/>
  <c r="T518" i="2" s="1"/>
  <c r="U518" i="2" s="1"/>
  <c r="V518" i="2" s="1"/>
  <c r="W518" i="2" s="1"/>
  <c r="X518" i="2" s="1"/>
  <c r="Y518" i="2" s="1"/>
  <c r="Z518" i="2" s="1"/>
  <c r="AA518" i="2" s="1"/>
  <c r="AB518" i="2" s="1"/>
  <c r="AC518" i="2" s="1"/>
  <c r="AD518" i="2" s="1"/>
  <c r="AE518" i="2" s="1"/>
  <c r="AF518" i="2" s="1"/>
  <c r="AG518" i="2" s="1"/>
  <c r="AH518" i="2" s="1"/>
  <c r="AI518" i="2" s="1"/>
  <c r="AJ518" i="2" s="1"/>
  <c r="AK518" i="2" s="1"/>
  <c r="AL518" i="2" s="1"/>
  <c r="AM518" i="2" s="1"/>
  <c r="AN518" i="2" s="1"/>
  <c r="AO518" i="2" s="1"/>
  <c r="L517" i="2"/>
  <c r="M517" i="2" s="1"/>
  <c r="N517" i="2" s="1"/>
  <c r="O517" i="2" s="1"/>
  <c r="P517" i="2" s="1"/>
  <c r="Q517" i="2" s="1"/>
  <c r="R517" i="2" s="1"/>
  <c r="S517" i="2" s="1"/>
  <c r="T517" i="2" s="1"/>
  <c r="U517" i="2" s="1"/>
  <c r="V517" i="2" s="1"/>
  <c r="W517" i="2" s="1"/>
  <c r="X517" i="2" s="1"/>
  <c r="Y517" i="2" s="1"/>
  <c r="Z517" i="2" s="1"/>
  <c r="AA517" i="2" s="1"/>
  <c r="AB517" i="2" s="1"/>
  <c r="AC517" i="2" s="1"/>
  <c r="AD517" i="2" s="1"/>
  <c r="AE517" i="2" s="1"/>
  <c r="AF517" i="2" s="1"/>
  <c r="AG517" i="2" s="1"/>
  <c r="AH517" i="2" s="1"/>
  <c r="AI517" i="2" s="1"/>
  <c r="AJ517" i="2" s="1"/>
  <c r="AK517" i="2" s="1"/>
  <c r="AL517" i="2" s="1"/>
  <c r="AM517" i="2" s="1"/>
  <c r="AN517" i="2" s="1"/>
  <c r="AO517" i="2" s="1"/>
  <c r="L508" i="2"/>
  <c r="M508" i="2" s="1"/>
  <c r="N508" i="2" s="1"/>
  <c r="O508" i="2" s="1"/>
  <c r="P508" i="2" s="1"/>
  <c r="Q508" i="2" s="1"/>
  <c r="R508" i="2" s="1"/>
  <c r="S508" i="2" s="1"/>
  <c r="T508" i="2" s="1"/>
  <c r="U508" i="2" s="1"/>
  <c r="V508" i="2" s="1"/>
  <c r="W508" i="2" s="1"/>
  <c r="X508" i="2" s="1"/>
  <c r="Y508" i="2" s="1"/>
  <c r="Z508" i="2" s="1"/>
  <c r="AA508" i="2" s="1"/>
  <c r="AB508" i="2" s="1"/>
  <c r="AC508" i="2" s="1"/>
  <c r="AD508" i="2" s="1"/>
  <c r="AE508" i="2" s="1"/>
  <c r="AF508" i="2" s="1"/>
  <c r="AG508" i="2" s="1"/>
  <c r="AH508" i="2" s="1"/>
  <c r="AI508" i="2" s="1"/>
  <c r="AJ508" i="2" s="1"/>
  <c r="AK508" i="2" s="1"/>
  <c r="AL508" i="2" s="1"/>
  <c r="AM508" i="2" s="1"/>
  <c r="AN508" i="2" s="1"/>
  <c r="AO508" i="2" s="1"/>
  <c r="L507" i="2"/>
  <c r="M507" i="2" s="1"/>
  <c r="N507" i="2" s="1"/>
  <c r="O507" i="2" s="1"/>
  <c r="P507" i="2" s="1"/>
  <c r="Q507" i="2" s="1"/>
  <c r="R507" i="2" s="1"/>
  <c r="S507" i="2" s="1"/>
  <c r="T507" i="2" s="1"/>
  <c r="U507" i="2" s="1"/>
  <c r="V507" i="2" s="1"/>
  <c r="W507" i="2" s="1"/>
  <c r="X507" i="2" s="1"/>
  <c r="Y507" i="2" s="1"/>
  <c r="Z507" i="2" s="1"/>
  <c r="AA507" i="2" s="1"/>
  <c r="AB507" i="2" s="1"/>
  <c r="AC507" i="2" s="1"/>
  <c r="AD507" i="2" s="1"/>
  <c r="AE507" i="2" s="1"/>
  <c r="AF507" i="2" s="1"/>
  <c r="AG507" i="2" s="1"/>
  <c r="AH507" i="2" s="1"/>
  <c r="AI507" i="2" s="1"/>
  <c r="AJ507" i="2" s="1"/>
  <c r="AK507" i="2" s="1"/>
  <c r="AL507" i="2" s="1"/>
  <c r="AM507" i="2" s="1"/>
  <c r="AN507" i="2" s="1"/>
  <c r="AO507" i="2" s="1"/>
  <c r="L498" i="2"/>
  <c r="M498" i="2" s="1"/>
  <c r="N498" i="2" s="1"/>
  <c r="O498" i="2" s="1"/>
  <c r="P498" i="2" s="1"/>
  <c r="Q498" i="2" s="1"/>
  <c r="R498" i="2" s="1"/>
  <c r="S498" i="2" s="1"/>
  <c r="T498" i="2" s="1"/>
  <c r="U498" i="2" s="1"/>
  <c r="V498" i="2" s="1"/>
  <c r="W498" i="2" s="1"/>
  <c r="X498" i="2" s="1"/>
  <c r="Y498" i="2" s="1"/>
  <c r="Z498" i="2" s="1"/>
  <c r="AA498" i="2" s="1"/>
  <c r="AB498" i="2" s="1"/>
  <c r="AC498" i="2" s="1"/>
  <c r="AD498" i="2" s="1"/>
  <c r="AE498" i="2" s="1"/>
  <c r="AF498" i="2" s="1"/>
  <c r="AG498" i="2" s="1"/>
  <c r="AH498" i="2" s="1"/>
  <c r="AI498" i="2" s="1"/>
  <c r="AJ498" i="2" s="1"/>
  <c r="AK498" i="2" s="1"/>
  <c r="AL498" i="2" s="1"/>
  <c r="AM498" i="2" s="1"/>
  <c r="AN498" i="2" s="1"/>
  <c r="AO498" i="2" s="1"/>
  <c r="L497" i="2"/>
  <c r="M497" i="2" s="1"/>
  <c r="N497" i="2" s="1"/>
  <c r="O497" i="2" s="1"/>
  <c r="P497" i="2" s="1"/>
  <c r="Q497" i="2" s="1"/>
  <c r="R497" i="2" s="1"/>
  <c r="S497" i="2" s="1"/>
  <c r="T497" i="2" s="1"/>
  <c r="U497" i="2" s="1"/>
  <c r="V497" i="2" s="1"/>
  <c r="W497" i="2" s="1"/>
  <c r="X497" i="2" s="1"/>
  <c r="Y497" i="2" s="1"/>
  <c r="Z497" i="2" s="1"/>
  <c r="AA497" i="2" s="1"/>
  <c r="AB497" i="2" s="1"/>
  <c r="AC497" i="2" s="1"/>
  <c r="AD497" i="2" s="1"/>
  <c r="AE497" i="2" s="1"/>
  <c r="AF497" i="2" s="1"/>
  <c r="AG497" i="2" s="1"/>
  <c r="AH497" i="2" s="1"/>
  <c r="AI497" i="2" s="1"/>
  <c r="AJ497" i="2" s="1"/>
  <c r="AK497" i="2" s="1"/>
  <c r="AL497" i="2" s="1"/>
  <c r="AM497" i="2" s="1"/>
  <c r="AN497" i="2" s="1"/>
  <c r="AO497" i="2" s="1"/>
  <c r="L488" i="2"/>
  <c r="M488" i="2" s="1"/>
  <c r="N488" i="2" s="1"/>
  <c r="O488" i="2" s="1"/>
  <c r="P488" i="2" s="1"/>
  <c r="Q488" i="2" s="1"/>
  <c r="R488" i="2" s="1"/>
  <c r="S488" i="2" s="1"/>
  <c r="T488" i="2" s="1"/>
  <c r="U488" i="2" s="1"/>
  <c r="V488" i="2" s="1"/>
  <c r="W488" i="2" s="1"/>
  <c r="X488" i="2" s="1"/>
  <c r="Y488" i="2" s="1"/>
  <c r="Z488" i="2" s="1"/>
  <c r="AA488" i="2" s="1"/>
  <c r="AB488" i="2" s="1"/>
  <c r="AC488" i="2" s="1"/>
  <c r="AD488" i="2" s="1"/>
  <c r="AE488" i="2" s="1"/>
  <c r="AF488" i="2" s="1"/>
  <c r="AG488" i="2" s="1"/>
  <c r="AH488" i="2" s="1"/>
  <c r="AI488" i="2" s="1"/>
  <c r="AJ488" i="2" s="1"/>
  <c r="AK488" i="2" s="1"/>
  <c r="AL488" i="2" s="1"/>
  <c r="AM488" i="2" s="1"/>
  <c r="AN488" i="2" s="1"/>
  <c r="AO488" i="2" s="1"/>
  <c r="L487" i="2"/>
  <c r="M487" i="2" s="1"/>
  <c r="N487" i="2" s="1"/>
  <c r="O487" i="2" s="1"/>
  <c r="P487" i="2" s="1"/>
  <c r="Q487" i="2" s="1"/>
  <c r="R487" i="2" s="1"/>
  <c r="S487" i="2" s="1"/>
  <c r="T487" i="2" s="1"/>
  <c r="U487" i="2" s="1"/>
  <c r="V487" i="2" s="1"/>
  <c r="W487" i="2" s="1"/>
  <c r="X487" i="2" s="1"/>
  <c r="Y487" i="2" s="1"/>
  <c r="Z487" i="2" s="1"/>
  <c r="AA487" i="2" s="1"/>
  <c r="AB487" i="2" s="1"/>
  <c r="AC487" i="2" s="1"/>
  <c r="AD487" i="2" s="1"/>
  <c r="AE487" i="2" s="1"/>
  <c r="AF487" i="2" s="1"/>
  <c r="AG487" i="2" s="1"/>
  <c r="AH487" i="2" s="1"/>
  <c r="AI487" i="2" s="1"/>
  <c r="AJ487" i="2" s="1"/>
  <c r="AK487" i="2" s="1"/>
  <c r="AL487" i="2" s="1"/>
  <c r="AM487" i="2" s="1"/>
  <c r="AN487" i="2" s="1"/>
  <c r="AO487" i="2" s="1"/>
  <c r="L468" i="2"/>
  <c r="M468" i="2" s="1"/>
  <c r="N468" i="2" s="1"/>
  <c r="O468" i="2" s="1"/>
  <c r="P468" i="2" s="1"/>
  <c r="Q468" i="2" s="1"/>
  <c r="R468" i="2" s="1"/>
  <c r="S468" i="2" s="1"/>
  <c r="T468" i="2" s="1"/>
  <c r="U468" i="2" s="1"/>
  <c r="V468" i="2" s="1"/>
  <c r="W468" i="2" s="1"/>
  <c r="X468" i="2" s="1"/>
  <c r="Y468" i="2" s="1"/>
  <c r="Z468" i="2" s="1"/>
  <c r="AA468" i="2" s="1"/>
  <c r="AB468" i="2" s="1"/>
  <c r="AC468" i="2" s="1"/>
  <c r="AD468" i="2" s="1"/>
  <c r="AE468" i="2" s="1"/>
  <c r="AF468" i="2" s="1"/>
  <c r="AG468" i="2" s="1"/>
  <c r="AH468" i="2" s="1"/>
  <c r="AI468" i="2" s="1"/>
  <c r="AJ468" i="2" s="1"/>
  <c r="AK468" i="2" s="1"/>
  <c r="AL468" i="2" s="1"/>
  <c r="AM468" i="2" s="1"/>
  <c r="AN468" i="2" s="1"/>
  <c r="AO468" i="2" s="1"/>
  <c r="L467" i="2"/>
  <c r="M467" i="2" s="1"/>
  <c r="N467" i="2" s="1"/>
  <c r="O467" i="2" s="1"/>
  <c r="P467" i="2" s="1"/>
  <c r="Q467" i="2" s="1"/>
  <c r="R467" i="2" s="1"/>
  <c r="S467" i="2" s="1"/>
  <c r="T467" i="2" s="1"/>
  <c r="U467" i="2" s="1"/>
  <c r="V467" i="2" s="1"/>
  <c r="W467" i="2" s="1"/>
  <c r="X467" i="2" s="1"/>
  <c r="Y467" i="2" s="1"/>
  <c r="Z467" i="2" s="1"/>
  <c r="AA467" i="2" s="1"/>
  <c r="AB467" i="2" s="1"/>
  <c r="AC467" i="2" s="1"/>
  <c r="AD467" i="2" s="1"/>
  <c r="AE467" i="2" s="1"/>
  <c r="AF467" i="2" s="1"/>
  <c r="AG467" i="2" s="1"/>
  <c r="AH467" i="2" s="1"/>
  <c r="AI467" i="2" s="1"/>
  <c r="AJ467" i="2" s="1"/>
  <c r="AK467" i="2" s="1"/>
  <c r="AL467" i="2" s="1"/>
  <c r="AM467" i="2" s="1"/>
  <c r="AN467" i="2" s="1"/>
  <c r="AO467" i="2" s="1"/>
  <c r="L438" i="2"/>
  <c r="M438" i="2" s="1"/>
  <c r="N438" i="2" s="1"/>
  <c r="O438" i="2" s="1"/>
  <c r="P438" i="2" s="1"/>
  <c r="Q438" i="2" s="1"/>
  <c r="R438" i="2" s="1"/>
  <c r="S438" i="2" s="1"/>
  <c r="T438" i="2" s="1"/>
  <c r="U438" i="2" s="1"/>
  <c r="V438" i="2" s="1"/>
  <c r="W438" i="2" s="1"/>
  <c r="X438" i="2" s="1"/>
  <c r="Y438" i="2" s="1"/>
  <c r="Z438" i="2" s="1"/>
  <c r="AA438" i="2" s="1"/>
  <c r="AB438" i="2" s="1"/>
  <c r="AC438" i="2" s="1"/>
  <c r="AD438" i="2" s="1"/>
  <c r="AE438" i="2" s="1"/>
  <c r="AF438" i="2" s="1"/>
  <c r="AG438" i="2" s="1"/>
  <c r="AH438" i="2" s="1"/>
  <c r="AI438" i="2" s="1"/>
  <c r="AJ438" i="2" s="1"/>
  <c r="AK438" i="2" s="1"/>
  <c r="AL438" i="2" s="1"/>
  <c r="AM438" i="2" s="1"/>
  <c r="AN438" i="2" s="1"/>
  <c r="AO438" i="2" s="1"/>
  <c r="L437" i="2"/>
  <c r="M437" i="2" s="1"/>
  <c r="N437" i="2" s="1"/>
  <c r="O437" i="2" s="1"/>
  <c r="P437" i="2" s="1"/>
  <c r="Q437" i="2" s="1"/>
  <c r="R437" i="2" s="1"/>
  <c r="S437" i="2" s="1"/>
  <c r="T437" i="2" s="1"/>
  <c r="U437" i="2" s="1"/>
  <c r="V437" i="2" s="1"/>
  <c r="W437" i="2" s="1"/>
  <c r="X437" i="2" s="1"/>
  <c r="Y437" i="2" s="1"/>
  <c r="Z437" i="2" s="1"/>
  <c r="AA437" i="2" s="1"/>
  <c r="AB437" i="2" s="1"/>
  <c r="AC437" i="2" s="1"/>
  <c r="AD437" i="2" s="1"/>
  <c r="AE437" i="2" s="1"/>
  <c r="AF437" i="2" s="1"/>
  <c r="AG437" i="2" s="1"/>
  <c r="AH437" i="2" s="1"/>
  <c r="AI437" i="2" s="1"/>
  <c r="AJ437" i="2" s="1"/>
  <c r="AK437" i="2" s="1"/>
  <c r="AL437" i="2" s="1"/>
  <c r="AM437" i="2" s="1"/>
  <c r="AN437" i="2" s="1"/>
  <c r="AO437" i="2" s="1"/>
  <c r="L408" i="2"/>
  <c r="M408" i="2" s="1"/>
  <c r="N408" i="2" s="1"/>
  <c r="O408" i="2" s="1"/>
  <c r="P408" i="2" s="1"/>
  <c r="Q408" i="2" s="1"/>
  <c r="R408" i="2" s="1"/>
  <c r="S408" i="2" s="1"/>
  <c r="T408" i="2" s="1"/>
  <c r="U408" i="2" s="1"/>
  <c r="V408" i="2" s="1"/>
  <c r="W408" i="2" s="1"/>
  <c r="X408" i="2" s="1"/>
  <c r="Y408" i="2" s="1"/>
  <c r="Z408" i="2" s="1"/>
  <c r="AA408" i="2" s="1"/>
  <c r="AB408" i="2" s="1"/>
  <c r="AC408" i="2" s="1"/>
  <c r="AD408" i="2" s="1"/>
  <c r="AE408" i="2" s="1"/>
  <c r="AF408" i="2" s="1"/>
  <c r="AG408" i="2" s="1"/>
  <c r="AH408" i="2" s="1"/>
  <c r="AI408" i="2" s="1"/>
  <c r="AJ408" i="2" s="1"/>
  <c r="AK408" i="2" s="1"/>
  <c r="AL408" i="2" s="1"/>
  <c r="AM408" i="2" s="1"/>
  <c r="AN408" i="2" s="1"/>
  <c r="AO408" i="2" s="1"/>
  <c r="L407" i="2"/>
  <c r="M407" i="2" s="1"/>
  <c r="N407" i="2" s="1"/>
  <c r="O407" i="2" s="1"/>
  <c r="P407" i="2" s="1"/>
  <c r="Q407" i="2" s="1"/>
  <c r="R407" i="2" s="1"/>
  <c r="S407" i="2" s="1"/>
  <c r="T407" i="2" s="1"/>
  <c r="U407" i="2" s="1"/>
  <c r="V407" i="2" s="1"/>
  <c r="W407" i="2" s="1"/>
  <c r="X407" i="2" s="1"/>
  <c r="Y407" i="2" s="1"/>
  <c r="Z407" i="2" s="1"/>
  <c r="AA407" i="2" s="1"/>
  <c r="AB407" i="2" s="1"/>
  <c r="AC407" i="2" s="1"/>
  <c r="AD407" i="2" s="1"/>
  <c r="AE407" i="2" s="1"/>
  <c r="AF407" i="2" s="1"/>
  <c r="AG407" i="2" s="1"/>
  <c r="AH407" i="2" s="1"/>
  <c r="AI407" i="2" s="1"/>
  <c r="AJ407" i="2" s="1"/>
  <c r="AK407" i="2" s="1"/>
  <c r="AL407" i="2" s="1"/>
  <c r="AM407" i="2" s="1"/>
  <c r="AN407" i="2" s="1"/>
  <c r="AO407" i="2" s="1"/>
  <c r="L398" i="2"/>
  <c r="M398" i="2" s="1"/>
  <c r="N398" i="2" s="1"/>
  <c r="O398" i="2" s="1"/>
  <c r="P398" i="2" s="1"/>
  <c r="Q398" i="2" s="1"/>
  <c r="R398" i="2" s="1"/>
  <c r="S398" i="2" s="1"/>
  <c r="T398" i="2" s="1"/>
  <c r="U398" i="2" s="1"/>
  <c r="V398" i="2" s="1"/>
  <c r="W398" i="2" s="1"/>
  <c r="X398" i="2" s="1"/>
  <c r="Y398" i="2" s="1"/>
  <c r="Z398" i="2" s="1"/>
  <c r="AA398" i="2" s="1"/>
  <c r="AB398" i="2" s="1"/>
  <c r="AC398" i="2" s="1"/>
  <c r="AD398" i="2" s="1"/>
  <c r="AE398" i="2" s="1"/>
  <c r="AF398" i="2" s="1"/>
  <c r="AG398" i="2" s="1"/>
  <c r="AH398" i="2" s="1"/>
  <c r="AI398" i="2" s="1"/>
  <c r="AJ398" i="2" s="1"/>
  <c r="AK398" i="2" s="1"/>
  <c r="AL398" i="2" s="1"/>
  <c r="AM398" i="2" s="1"/>
  <c r="AN398" i="2" s="1"/>
  <c r="AO398" i="2" s="1"/>
  <c r="L397" i="2"/>
  <c r="M397" i="2" s="1"/>
  <c r="N397" i="2" s="1"/>
  <c r="O397" i="2" s="1"/>
  <c r="P397" i="2" s="1"/>
  <c r="Q397" i="2" s="1"/>
  <c r="R397" i="2" s="1"/>
  <c r="S397" i="2" s="1"/>
  <c r="T397" i="2" s="1"/>
  <c r="U397" i="2" s="1"/>
  <c r="V397" i="2" s="1"/>
  <c r="W397" i="2" s="1"/>
  <c r="X397" i="2" s="1"/>
  <c r="Y397" i="2" s="1"/>
  <c r="Z397" i="2" s="1"/>
  <c r="AA397" i="2" s="1"/>
  <c r="AB397" i="2" s="1"/>
  <c r="AC397" i="2" s="1"/>
  <c r="AD397" i="2" s="1"/>
  <c r="AE397" i="2" s="1"/>
  <c r="AF397" i="2" s="1"/>
  <c r="AG397" i="2" s="1"/>
  <c r="AH397" i="2" s="1"/>
  <c r="AI397" i="2" s="1"/>
  <c r="AJ397" i="2" s="1"/>
  <c r="AK397" i="2" s="1"/>
  <c r="AL397" i="2" s="1"/>
  <c r="AM397" i="2" s="1"/>
  <c r="AN397" i="2" s="1"/>
  <c r="AO397" i="2" s="1"/>
  <c r="L388" i="2"/>
  <c r="M388" i="2" s="1"/>
  <c r="N388" i="2" s="1"/>
  <c r="O388" i="2" s="1"/>
  <c r="P388" i="2" s="1"/>
  <c r="Q388" i="2" s="1"/>
  <c r="R388" i="2" s="1"/>
  <c r="S388" i="2" s="1"/>
  <c r="T388" i="2" s="1"/>
  <c r="U388" i="2" s="1"/>
  <c r="V388" i="2" s="1"/>
  <c r="W388" i="2" s="1"/>
  <c r="X388" i="2" s="1"/>
  <c r="Y388" i="2" s="1"/>
  <c r="Z388" i="2" s="1"/>
  <c r="AA388" i="2" s="1"/>
  <c r="AB388" i="2" s="1"/>
  <c r="AC388" i="2" s="1"/>
  <c r="AD388" i="2" s="1"/>
  <c r="AE388" i="2" s="1"/>
  <c r="AF388" i="2" s="1"/>
  <c r="AG388" i="2" s="1"/>
  <c r="AH388" i="2" s="1"/>
  <c r="AI388" i="2" s="1"/>
  <c r="AJ388" i="2" s="1"/>
  <c r="AK388" i="2" s="1"/>
  <c r="AL388" i="2" s="1"/>
  <c r="AM388" i="2" s="1"/>
  <c r="AN388" i="2" s="1"/>
  <c r="AO388" i="2" s="1"/>
  <c r="L387" i="2"/>
  <c r="M387" i="2" s="1"/>
  <c r="N387" i="2" s="1"/>
  <c r="O387" i="2" s="1"/>
  <c r="P387" i="2" s="1"/>
  <c r="Q387" i="2" s="1"/>
  <c r="R387" i="2" s="1"/>
  <c r="S387" i="2" s="1"/>
  <c r="T387" i="2" s="1"/>
  <c r="U387" i="2" s="1"/>
  <c r="V387" i="2" s="1"/>
  <c r="W387" i="2" s="1"/>
  <c r="X387" i="2" s="1"/>
  <c r="Y387" i="2" s="1"/>
  <c r="Z387" i="2" s="1"/>
  <c r="AA387" i="2" s="1"/>
  <c r="AB387" i="2" s="1"/>
  <c r="AC387" i="2" s="1"/>
  <c r="AD387" i="2" s="1"/>
  <c r="AE387" i="2" s="1"/>
  <c r="AF387" i="2" s="1"/>
  <c r="AG387" i="2" s="1"/>
  <c r="AH387" i="2" s="1"/>
  <c r="AI387" i="2" s="1"/>
  <c r="AJ387" i="2" s="1"/>
  <c r="AK387" i="2" s="1"/>
  <c r="AL387" i="2" s="1"/>
  <c r="AM387" i="2" s="1"/>
  <c r="AN387" i="2" s="1"/>
  <c r="AO387" i="2" s="1"/>
  <c r="L358" i="2"/>
  <c r="M358" i="2" s="1"/>
  <c r="N358" i="2" s="1"/>
  <c r="O358" i="2" s="1"/>
  <c r="P358" i="2" s="1"/>
  <c r="Q358" i="2" s="1"/>
  <c r="R358" i="2" s="1"/>
  <c r="S358" i="2" s="1"/>
  <c r="T358" i="2" s="1"/>
  <c r="U358" i="2" s="1"/>
  <c r="V358" i="2" s="1"/>
  <c r="W358" i="2" s="1"/>
  <c r="X358" i="2" s="1"/>
  <c r="Y358" i="2" s="1"/>
  <c r="Z358" i="2" s="1"/>
  <c r="AA358" i="2" s="1"/>
  <c r="AB358" i="2" s="1"/>
  <c r="AC358" i="2" s="1"/>
  <c r="AD358" i="2" s="1"/>
  <c r="AE358" i="2" s="1"/>
  <c r="AF358" i="2" s="1"/>
  <c r="AG358" i="2" s="1"/>
  <c r="AH358" i="2" s="1"/>
  <c r="AI358" i="2" s="1"/>
  <c r="AJ358" i="2" s="1"/>
  <c r="AK358" i="2" s="1"/>
  <c r="AL358" i="2" s="1"/>
  <c r="AM358" i="2" s="1"/>
  <c r="AN358" i="2" s="1"/>
  <c r="AO358" i="2" s="1"/>
  <c r="L357" i="2"/>
  <c r="M357" i="2" s="1"/>
  <c r="N357" i="2" s="1"/>
  <c r="O357" i="2" s="1"/>
  <c r="P357" i="2" s="1"/>
  <c r="Q357" i="2" s="1"/>
  <c r="R357" i="2" s="1"/>
  <c r="S357" i="2" s="1"/>
  <c r="T357" i="2" s="1"/>
  <c r="U357" i="2" s="1"/>
  <c r="V357" i="2" s="1"/>
  <c r="W357" i="2" s="1"/>
  <c r="X357" i="2" s="1"/>
  <c r="Y357" i="2" s="1"/>
  <c r="Z357" i="2" s="1"/>
  <c r="AA357" i="2" s="1"/>
  <c r="AB357" i="2" s="1"/>
  <c r="AC357" i="2" s="1"/>
  <c r="AD357" i="2" s="1"/>
  <c r="AE357" i="2" s="1"/>
  <c r="AF357" i="2" s="1"/>
  <c r="AG357" i="2" s="1"/>
  <c r="AH357" i="2" s="1"/>
  <c r="AI357" i="2" s="1"/>
  <c r="AJ357" i="2" s="1"/>
  <c r="AK357" i="2" s="1"/>
  <c r="AL357" i="2" s="1"/>
  <c r="AM357" i="2" s="1"/>
  <c r="AN357" i="2" s="1"/>
  <c r="AO357" i="2" s="1"/>
  <c r="L348" i="2"/>
  <c r="M348" i="2" s="1"/>
  <c r="N348" i="2" s="1"/>
  <c r="O348" i="2" s="1"/>
  <c r="P348" i="2" s="1"/>
  <c r="Q348" i="2" s="1"/>
  <c r="R348" i="2" s="1"/>
  <c r="S348" i="2" s="1"/>
  <c r="T348" i="2" s="1"/>
  <c r="U348" i="2" s="1"/>
  <c r="V348" i="2" s="1"/>
  <c r="W348" i="2" s="1"/>
  <c r="X348" i="2" s="1"/>
  <c r="Y348" i="2" s="1"/>
  <c r="Z348" i="2" s="1"/>
  <c r="AA348" i="2" s="1"/>
  <c r="AB348" i="2" s="1"/>
  <c r="AC348" i="2" s="1"/>
  <c r="AD348" i="2" s="1"/>
  <c r="AE348" i="2" s="1"/>
  <c r="AF348" i="2" s="1"/>
  <c r="AG348" i="2" s="1"/>
  <c r="AH348" i="2" s="1"/>
  <c r="AI348" i="2" s="1"/>
  <c r="AJ348" i="2" s="1"/>
  <c r="AK348" i="2" s="1"/>
  <c r="AL348" i="2" s="1"/>
  <c r="AM348" i="2" s="1"/>
  <c r="AN348" i="2" s="1"/>
  <c r="AO348" i="2" s="1"/>
  <c r="L347" i="2"/>
  <c r="M347" i="2" s="1"/>
  <c r="N347" i="2" s="1"/>
  <c r="O347" i="2" s="1"/>
  <c r="P347" i="2" s="1"/>
  <c r="Q347" i="2" s="1"/>
  <c r="R347" i="2" s="1"/>
  <c r="S347" i="2" s="1"/>
  <c r="T347" i="2" s="1"/>
  <c r="U347" i="2" s="1"/>
  <c r="V347" i="2" s="1"/>
  <c r="W347" i="2" s="1"/>
  <c r="X347" i="2" s="1"/>
  <c r="Y347" i="2" s="1"/>
  <c r="Z347" i="2" s="1"/>
  <c r="AA347" i="2" s="1"/>
  <c r="AB347" i="2" s="1"/>
  <c r="AC347" i="2" s="1"/>
  <c r="AD347" i="2" s="1"/>
  <c r="AE347" i="2" s="1"/>
  <c r="AF347" i="2" s="1"/>
  <c r="AG347" i="2" s="1"/>
  <c r="AH347" i="2" s="1"/>
  <c r="AI347" i="2" s="1"/>
  <c r="AJ347" i="2" s="1"/>
  <c r="AK347" i="2" s="1"/>
  <c r="AL347" i="2" s="1"/>
  <c r="AM347" i="2" s="1"/>
  <c r="AN347" i="2" s="1"/>
  <c r="AO347" i="2" s="1"/>
  <c r="L338" i="2"/>
  <c r="M338" i="2" s="1"/>
  <c r="N338" i="2" s="1"/>
  <c r="O338" i="2" s="1"/>
  <c r="P338" i="2" s="1"/>
  <c r="Q338" i="2" s="1"/>
  <c r="R338" i="2" s="1"/>
  <c r="S338" i="2" s="1"/>
  <c r="T338" i="2" s="1"/>
  <c r="U338" i="2" s="1"/>
  <c r="V338" i="2" s="1"/>
  <c r="W338" i="2" s="1"/>
  <c r="X338" i="2" s="1"/>
  <c r="Y338" i="2" s="1"/>
  <c r="Z338" i="2" s="1"/>
  <c r="AA338" i="2" s="1"/>
  <c r="AB338" i="2" s="1"/>
  <c r="AC338" i="2" s="1"/>
  <c r="AD338" i="2" s="1"/>
  <c r="AE338" i="2" s="1"/>
  <c r="AF338" i="2" s="1"/>
  <c r="AG338" i="2" s="1"/>
  <c r="AH338" i="2" s="1"/>
  <c r="AI338" i="2" s="1"/>
  <c r="AJ338" i="2" s="1"/>
  <c r="AK338" i="2" s="1"/>
  <c r="AL338" i="2" s="1"/>
  <c r="AM338" i="2" s="1"/>
  <c r="AN338" i="2" s="1"/>
  <c r="AO338" i="2" s="1"/>
  <c r="L337" i="2"/>
  <c r="M337" i="2" s="1"/>
  <c r="N337" i="2" s="1"/>
  <c r="O337" i="2" s="1"/>
  <c r="P337" i="2" s="1"/>
  <c r="Q337" i="2" s="1"/>
  <c r="R337" i="2" s="1"/>
  <c r="S337" i="2" s="1"/>
  <c r="T337" i="2" s="1"/>
  <c r="U337" i="2" s="1"/>
  <c r="V337" i="2" s="1"/>
  <c r="W337" i="2" s="1"/>
  <c r="X337" i="2" s="1"/>
  <c r="Y337" i="2" s="1"/>
  <c r="Z337" i="2" s="1"/>
  <c r="AA337" i="2" s="1"/>
  <c r="AB337" i="2" s="1"/>
  <c r="AC337" i="2" s="1"/>
  <c r="AD337" i="2" s="1"/>
  <c r="AE337" i="2" s="1"/>
  <c r="AF337" i="2" s="1"/>
  <c r="AG337" i="2" s="1"/>
  <c r="AH337" i="2" s="1"/>
  <c r="AI337" i="2" s="1"/>
  <c r="AJ337" i="2" s="1"/>
  <c r="AK337" i="2" s="1"/>
  <c r="AL337" i="2" s="1"/>
  <c r="AM337" i="2" s="1"/>
  <c r="AN337" i="2" s="1"/>
  <c r="AO337" i="2" s="1"/>
  <c r="L328" i="2"/>
  <c r="M328" i="2" s="1"/>
  <c r="N328" i="2" s="1"/>
  <c r="O328" i="2" s="1"/>
  <c r="P328" i="2" s="1"/>
  <c r="Q328" i="2" s="1"/>
  <c r="R328" i="2" s="1"/>
  <c r="S328" i="2" s="1"/>
  <c r="T328" i="2" s="1"/>
  <c r="U328" i="2" s="1"/>
  <c r="V328" i="2" s="1"/>
  <c r="W328" i="2" s="1"/>
  <c r="X328" i="2" s="1"/>
  <c r="Y328" i="2" s="1"/>
  <c r="Z328" i="2" s="1"/>
  <c r="AA328" i="2" s="1"/>
  <c r="AB328" i="2" s="1"/>
  <c r="AC328" i="2" s="1"/>
  <c r="AD328" i="2" s="1"/>
  <c r="AE328" i="2" s="1"/>
  <c r="AF328" i="2" s="1"/>
  <c r="AG328" i="2" s="1"/>
  <c r="AH328" i="2" s="1"/>
  <c r="AI328" i="2" s="1"/>
  <c r="AJ328" i="2" s="1"/>
  <c r="AK328" i="2" s="1"/>
  <c r="AL328" i="2" s="1"/>
  <c r="AM328" i="2" s="1"/>
  <c r="AN328" i="2" s="1"/>
  <c r="AO328" i="2" s="1"/>
  <c r="L327" i="2"/>
  <c r="M327" i="2" s="1"/>
  <c r="N327" i="2" s="1"/>
  <c r="O327" i="2" s="1"/>
  <c r="P327" i="2" s="1"/>
  <c r="Q327" i="2" s="1"/>
  <c r="R327" i="2" s="1"/>
  <c r="S327" i="2" s="1"/>
  <c r="T327" i="2" s="1"/>
  <c r="U327" i="2" s="1"/>
  <c r="V327" i="2" s="1"/>
  <c r="W327" i="2" s="1"/>
  <c r="X327" i="2" s="1"/>
  <c r="Y327" i="2" s="1"/>
  <c r="Z327" i="2" s="1"/>
  <c r="AA327" i="2" s="1"/>
  <c r="AB327" i="2" s="1"/>
  <c r="AC327" i="2" s="1"/>
  <c r="AD327" i="2" s="1"/>
  <c r="AE327" i="2" s="1"/>
  <c r="AF327" i="2" s="1"/>
  <c r="AG327" i="2" s="1"/>
  <c r="AH327" i="2" s="1"/>
  <c r="AI327" i="2" s="1"/>
  <c r="AJ327" i="2" s="1"/>
  <c r="AK327" i="2" s="1"/>
  <c r="AL327" i="2" s="1"/>
  <c r="AM327" i="2" s="1"/>
  <c r="AN327" i="2" s="1"/>
  <c r="AO327" i="2" s="1"/>
  <c r="L318" i="2"/>
  <c r="M318" i="2" s="1"/>
  <c r="N318" i="2" s="1"/>
  <c r="O318" i="2" s="1"/>
  <c r="P318" i="2" s="1"/>
  <c r="Q318" i="2" s="1"/>
  <c r="R318" i="2" s="1"/>
  <c r="S318" i="2" s="1"/>
  <c r="T318" i="2" s="1"/>
  <c r="U318" i="2" s="1"/>
  <c r="V318" i="2" s="1"/>
  <c r="W318" i="2" s="1"/>
  <c r="X318" i="2" s="1"/>
  <c r="Y318" i="2" s="1"/>
  <c r="Z318" i="2" s="1"/>
  <c r="AA318" i="2" s="1"/>
  <c r="AB318" i="2" s="1"/>
  <c r="AC318" i="2" s="1"/>
  <c r="AD318" i="2" s="1"/>
  <c r="AE318" i="2" s="1"/>
  <c r="AF318" i="2" s="1"/>
  <c r="AG318" i="2" s="1"/>
  <c r="AH318" i="2" s="1"/>
  <c r="AI318" i="2" s="1"/>
  <c r="AJ318" i="2" s="1"/>
  <c r="AK318" i="2" s="1"/>
  <c r="AL318" i="2" s="1"/>
  <c r="AM318" i="2" s="1"/>
  <c r="AN318" i="2" s="1"/>
  <c r="AO318" i="2" s="1"/>
  <c r="L317" i="2"/>
  <c r="M317" i="2" s="1"/>
  <c r="N317" i="2" s="1"/>
  <c r="O317" i="2" s="1"/>
  <c r="P317" i="2" s="1"/>
  <c r="Q317" i="2" s="1"/>
  <c r="R317" i="2" s="1"/>
  <c r="S317" i="2" s="1"/>
  <c r="T317" i="2" s="1"/>
  <c r="U317" i="2" s="1"/>
  <c r="V317" i="2" s="1"/>
  <c r="W317" i="2" s="1"/>
  <c r="X317" i="2" s="1"/>
  <c r="Y317" i="2" s="1"/>
  <c r="Z317" i="2" s="1"/>
  <c r="AA317" i="2" s="1"/>
  <c r="AB317" i="2" s="1"/>
  <c r="AC317" i="2" s="1"/>
  <c r="AD317" i="2" s="1"/>
  <c r="AE317" i="2" s="1"/>
  <c r="AF317" i="2" s="1"/>
  <c r="AG317" i="2" s="1"/>
  <c r="AH317" i="2" s="1"/>
  <c r="AI317" i="2" s="1"/>
  <c r="AJ317" i="2" s="1"/>
  <c r="AK317" i="2" s="1"/>
  <c r="AL317" i="2" s="1"/>
  <c r="AM317" i="2" s="1"/>
  <c r="AN317" i="2" s="1"/>
  <c r="AO317" i="2" s="1"/>
  <c r="L308" i="2"/>
  <c r="M308" i="2" s="1"/>
  <c r="N308" i="2" s="1"/>
  <c r="O308" i="2" s="1"/>
  <c r="P308" i="2" s="1"/>
  <c r="Q308" i="2" s="1"/>
  <c r="R308" i="2" s="1"/>
  <c r="S308" i="2" s="1"/>
  <c r="T308" i="2" s="1"/>
  <c r="U308" i="2" s="1"/>
  <c r="V308" i="2" s="1"/>
  <c r="W308" i="2" s="1"/>
  <c r="X308" i="2" s="1"/>
  <c r="Y308" i="2" s="1"/>
  <c r="Z308" i="2" s="1"/>
  <c r="AA308" i="2" s="1"/>
  <c r="AB308" i="2" s="1"/>
  <c r="AC308" i="2" s="1"/>
  <c r="AD308" i="2" s="1"/>
  <c r="AE308" i="2" s="1"/>
  <c r="AF308" i="2" s="1"/>
  <c r="AG308" i="2" s="1"/>
  <c r="AH308" i="2" s="1"/>
  <c r="AI308" i="2" s="1"/>
  <c r="AJ308" i="2" s="1"/>
  <c r="AK308" i="2" s="1"/>
  <c r="AL308" i="2" s="1"/>
  <c r="AM308" i="2" s="1"/>
  <c r="AN308" i="2" s="1"/>
  <c r="AO308" i="2" s="1"/>
  <c r="L307" i="2"/>
  <c r="M307" i="2" s="1"/>
  <c r="N307" i="2" s="1"/>
  <c r="O307" i="2" s="1"/>
  <c r="P307" i="2" s="1"/>
  <c r="Q307" i="2" s="1"/>
  <c r="R307" i="2" s="1"/>
  <c r="S307" i="2" s="1"/>
  <c r="T307" i="2" s="1"/>
  <c r="U307" i="2" s="1"/>
  <c r="V307" i="2" s="1"/>
  <c r="W307" i="2" s="1"/>
  <c r="X307" i="2" s="1"/>
  <c r="Y307" i="2" s="1"/>
  <c r="Z307" i="2" s="1"/>
  <c r="AA307" i="2" s="1"/>
  <c r="AB307" i="2" s="1"/>
  <c r="AC307" i="2" s="1"/>
  <c r="AD307" i="2" s="1"/>
  <c r="AE307" i="2" s="1"/>
  <c r="AF307" i="2" s="1"/>
  <c r="AG307" i="2" s="1"/>
  <c r="AH307" i="2" s="1"/>
  <c r="AI307" i="2" s="1"/>
  <c r="AJ307" i="2" s="1"/>
  <c r="AK307" i="2" s="1"/>
  <c r="AL307" i="2" s="1"/>
  <c r="AM307" i="2" s="1"/>
  <c r="AN307" i="2" s="1"/>
  <c r="AO307" i="2" s="1"/>
  <c r="L298" i="2"/>
  <c r="M298" i="2" s="1"/>
  <c r="N298" i="2" s="1"/>
  <c r="O298" i="2" s="1"/>
  <c r="P298" i="2" s="1"/>
  <c r="Q298" i="2" s="1"/>
  <c r="R298" i="2" s="1"/>
  <c r="S298" i="2" s="1"/>
  <c r="T298" i="2" s="1"/>
  <c r="U298" i="2" s="1"/>
  <c r="V298" i="2" s="1"/>
  <c r="W298" i="2" s="1"/>
  <c r="X298" i="2" s="1"/>
  <c r="Y298" i="2" s="1"/>
  <c r="Z298" i="2" s="1"/>
  <c r="AA298" i="2" s="1"/>
  <c r="AB298" i="2" s="1"/>
  <c r="AC298" i="2" s="1"/>
  <c r="AD298" i="2" s="1"/>
  <c r="AE298" i="2" s="1"/>
  <c r="AF298" i="2" s="1"/>
  <c r="AG298" i="2" s="1"/>
  <c r="AH298" i="2" s="1"/>
  <c r="AI298" i="2" s="1"/>
  <c r="AJ298" i="2" s="1"/>
  <c r="AK298" i="2" s="1"/>
  <c r="AL298" i="2" s="1"/>
  <c r="AM298" i="2" s="1"/>
  <c r="AN298" i="2" s="1"/>
  <c r="AO298" i="2" s="1"/>
  <c r="L297" i="2"/>
  <c r="M297" i="2" s="1"/>
  <c r="N297" i="2" s="1"/>
  <c r="O297" i="2" s="1"/>
  <c r="P297" i="2" s="1"/>
  <c r="Q297" i="2" s="1"/>
  <c r="R297" i="2" s="1"/>
  <c r="S297" i="2" s="1"/>
  <c r="T297" i="2" s="1"/>
  <c r="U297" i="2" s="1"/>
  <c r="V297" i="2" s="1"/>
  <c r="W297" i="2" s="1"/>
  <c r="X297" i="2" s="1"/>
  <c r="Y297" i="2" s="1"/>
  <c r="Z297" i="2" s="1"/>
  <c r="AA297" i="2" s="1"/>
  <c r="AB297" i="2" s="1"/>
  <c r="AC297" i="2" s="1"/>
  <c r="AD297" i="2" s="1"/>
  <c r="AE297" i="2" s="1"/>
  <c r="AF297" i="2" s="1"/>
  <c r="AG297" i="2" s="1"/>
  <c r="AH297" i="2" s="1"/>
  <c r="AI297" i="2" s="1"/>
  <c r="AJ297" i="2" s="1"/>
  <c r="AK297" i="2" s="1"/>
  <c r="AL297" i="2" s="1"/>
  <c r="AM297" i="2" s="1"/>
  <c r="AN297" i="2" s="1"/>
  <c r="AO297" i="2" s="1"/>
  <c r="H9" i="9"/>
  <c r="H11" i="9" s="1"/>
  <c r="AI8" i="9"/>
  <c r="G8" i="9"/>
  <c r="G10" i="9" s="1"/>
  <c r="F8" i="9"/>
  <c r="F10" i="9" s="1"/>
  <c r="E8" i="9"/>
  <c r="E10" i="9" s="1"/>
  <c r="D8" i="9"/>
  <c r="D10" i="9" s="1"/>
  <c r="C8" i="9"/>
  <c r="I7" i="9"/>
  <c r="J7" i="9" s="1"/>
  <c r="H7" i="9"/>
  <c r="H8" i="9" s="1"/>
  <c r="H10" i="9" s="1"/>
  <c r="I6" i="9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A5" i="9"/>
  <c r="AB5" i="9" s="1"/>
  <c r="AC5" i="9" s="1"/>
  <c r="AD5" i="9" s="1"/>
  <c r="AE5" i="9" s="1"/>
  <c r="AF5" i="9" s="1"/>
  <c r="AG5" i="9" s="1"/>
  <c r="AH5" i="9" s="1"/>
  <c r="AI5" i="9" s="1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J9" i="9" s="1"/>
  <c r="J11" i="9" s="1"/>
  <c r="I3" i="9"/>
  <c r="I9" i="9" s="1"/>
  <c r="I11" i="9" s="1"/>
  <c r="H3" i="9"/>
  <c r="G3" i="9"/>
  <c r="G9" i="9" s="1"/>
  <c r="F3" i="9"/>
  <c r="F9" i="9" s="1"/>
  <c r="E3" i="9"/>
  <c r="E9" i="9" s="1"/>
  <c r="E11" i="9" s="1"/>
  <c r="D3" i="9"/>
  <c r="D9" i="9" s="1"/>
  <c r="D11" i="9" s="1"/>
  <c r="C3" i="9"/>
  <c r="C9" i="9" s="1"/>
  <c r="F11" i="9" l="1"/>
  <c r="K7" i="9"/>
  <c r="J8" i="9"/>
  <c r="G11" i="9"/>
  <c r="K9" i="9"/>
  <c r="K11" i="9" s="1"/>
  <c r="I8" i="9"/>
  <c r="I10" i="9" s="1"/>
  <c r="AA3" i="9"/>
  <c r="AB3" i="9" l="1"/>
  <c r="J10" i="9"/>
  <c r="K8" i="9"/>
  <c r="K10" i="9" s="1"/>
  <c r="L7" i="9"/>
  <c r="A117" i="3"/>
  <c r="A118" i="3" s="1"/>
  <c r="A119" i="3" s="1"/>
  <c r="L8" i="9" l="1"/>
  <c r="L10" i="9" s="1"/>
  <c r="M7" i="9"/>
  <c r="L9" i="9"/>
  <c r="L11" i="9" s="1"/>
  <c r="AC3" i="9"/>
  <c r="A120" i="3"/>
  <c r="AD3" i="9" l="1"/>
  <c r="N7" i="9"/>
  <c r="M8" i="9"/>
  <c r="M10" i="9" s="1"/>
  <c r="M9" i="9"/>
  <c r="M11" i="9" s="1"/>
  <c r="A121" i="3"/>
  <c r="A122" i="3" s="1"/>
  <c r="A123" i="3"/>
  <c r="A242" i="2"/>
  <c r="A243" i="2" s="1"/>
  <c r="A244" i="2" s="1"/>
  <c r="A245" i="2" s="1"/>
  <c r="A246" i="2" s="1"/>
  <c r="A247" i="2" s="1"/>
  <c r="A248" i="2" s="1"/>
  <c r="A249" i="2" s="1"/>
  <c r="A250" i="2" s="1"/>
  <c r="A251" i="2" s="1"/>
  <c r="N8" i="9" l="1"/>
  <c r="N10" i="9" s="1"/>
  <c r="O7" i="9"/>
  <c r="N9" i="9"/>
  <c r="N11" i="9" s="1"/>
  <c r="AE3" i="9"/>
  <c r="A124" i="3"/>
  <c r="A125" i="3" s="1"/>
  <c r="A126" i="3"/>
  <c r="A252" i="2"/>
  <c r="P7" i="9" l="1"/>
  <c r="O8" i="9"/>
  <c r="O10" i="9" s="1"/>
  <c r="O9" i="9"/>
  <c r="O11" i="9" s="1"/>
  <c r="AF3" i="9"/>
  <c r="A127" i="3"/>
  <c r="A128" i="3" s="1"/>
  <c r="A129" i="3"/>
  <c r="A253" i="2"/>
  <c r="A254" i="2" s="1"/>
  <c r="A255" i="2" s="1"/>
  <c r="A256" i="2" s="1"/>
  <c r="A257" i="2" s="1"/>
  <c r="A258" i="2" s="1"/>
  <c r="A259" i="2" s="1"/>
  <c r="A260" i="2" s="1"/>
  <c r="A261" i="2" s="1"/>
  <c r="W136" i="2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AK136" i="2" s="1"/>
  <c r="AL136" i="2" s="1"/>
  <c r="AM136" i="2" s="1"/>
  <c r="AN136" i="2" s="1"/>
  <c r="AG3" i="9" l="1"/>
  <c r="P9" i="9"/>
  <c r="P11" i="9" s="1"/>
  <c r="Q7" i="9"/>
  <c r="P8" i="9"/>
  <c r="P10" i="9" s="1"/>
  <c r="A130" i="3"/>
  <c r="A131" i="3" s="1"/>
  <c r="A132" i="3"/>
  <c r="R7" i="9" l="1"/>
  <c r="Q8" i="9"/>
  <c r="Q10" i="9" s="1"/>
  <c r="Q9" i="9"/>
  <c r="Q11" i="9" s="1"/>
  <c r="AH3" i="9"/>
  <c r="A133" i="3"/>
  <c r="A134" i="3" s="1"/>
  <c r="A135" i="3"/>
  <c r="A263" i="2"/>
  <c r="A264" i="2" s="1"/>
  <c r="A265" i="2" s="1"/>
  <c r="A266" i="2" s="1"/>
  <c r="A267" i="2" s="1"/>
  <c r="A268" i="2" s="1"/>
  <c r="A269" i="2" s="1"/>
  <c r="A270" i="2" s="1"/>
  <c r="A271" i="2" s="1"/>
  <c r="A272" i="2"/>
  <c r="AI3" i="9" l="1"/>
  <c r="AI9" i="9" s="1"/>
  <c r="S7" i="9"/>
  <c r="R8" i="9"/>
  <c r="R10" i="9" s="1"/>
  <c r="R9" i="9"/>
  <c r="R11" i="9" s="1"/>
  <c r="A138" i="3"/>
  <c r="A136" i="3"/>
  <c r="A137" i="3" s="1"/>
  <c r="A282" i="2"/>
  <c r="A273" i="2"/>
  <c r="A274" i="2" s="1"/>
  <c r="A275" i="2" s="1"/>
  <c r="A276" i="2" s="1"/>
  <c r="A277" i="2" s="1"/>
  <c r="A278" i="2" s="1"/>
  <c r="A279" i="2" s="1"/>
  <c r="A280" i="2" s="1"/>
  <c r="A281" i="2" s="1"/>
  <c r="S8" i="9" l="1"/>
  <c r="S10" i="9" s="1"/>
  <c r="T7" i="9"/>
  <c r="S9" i="9"/>
  <c r="S11" i="9" s="1"/>
  <c r="A141" i="3"/>
  <c r="A139" i="3"/>
  <c r="A140" i="3" s="1"/>
  <c r="A292" i="2"/>
  <c r="A283" i="2"/>
  <c r="A284" i="2" s="1"/>
  <c r="A285" i="2" s="1"/>
  <c r="A286" i="2" s="1"/>
  <c r="A287" i="2" s="1"/>
  <c r="A288" i="2" s="1"/>
  <c r="A289" i="2" s="1"/>
  <c r="A290" i="2" s="1"/>
  <c r="A291" i="2" s="1"/>
  <c r="T8" i="9" l="1"/>
  <c r="T10" i="9" s="1"/>
  <c r="U7" i="9"/>
  <c r="T9" i="9"/>
  <c r="T11" i="9" s="1"/>
  <c r="A144" i="3"/>
  <c r="A142" i="3"/>
  <c r="A143" i="3" s="1"/>
  <c r="A293" i="2"/>
  <c r="A294" i="2" s="1"/>
  <c r="A295" i="2" s="1"/>
  <c r="A296" i="2" s="1"/>
  <c r="A297" i="2" s="1"/>
  <c r="A298" i="2" s="1"/>
  <c r="A299" i="2" s="1"/>
  <c r="A300" i="2" s="1"/>
  <c r="A301" i="2" s="1"/>
  <c r="A302" i="2"/>
  <c r="U8" i="9" l="1"/>
  <c r="U10" i="9" s="1"/>
  <c r="V7" i="9"/>
  <c r="U9" i="9"/>
  <c r="U11" i="9" s="1"/>
  <c r="A145" i="3"/>
  <c r="A146" i="3" s="1"/>
  <c r="A147" i="3"/>
  <c r="A303" i="2"/>
  <c r="A304" i="2" s="1"/>
  <c r="A305" i="2" s="1"/>
  <c r="A306" i="2" s="1"/>
  <c r="A307" i="2" s="1"/>
  <c r="A308" i="2" s="1"/>
  <c r="A309" i="2" s="1"/>
  <c r="A310" i="2" s="1"/>
  <c r="A311" i="2" s="1"/>
  <c r="A312" i="2"/>
  <c r="W7" i="9" l="1"/>
  <c r="V8" i="9"/>
  <c r="V10" i="9" s="1"/>
  <c r="V9" i="9"/>
  <c r="V11" i="9" s="1"/>
  <c r="A150" i="3"/>
  <c r="A148" i="3"/>
  <c r="A149" i="3" s="1"/>
  <c r="A322" i="2"/>
  <c r="A313" i="2"/>
  <c r="A314" i="2" s="1"/>
  <c r="A315" i="2" s="1"/>
  <c r="A316" i="2" s="1"/>
  <c r="A317" i="2" s="1"/>
  <c r="A318" i="2" s="1"/>
  <c r="A319" i="2" s="1"/>
  <c r="A320" i="2" s="1"/>
  <c r="A321" i="2" s="1"/>
  <c r="X7" i="9" l="1"/>
  <c r="W8" i="9"/>
  <c r="W10" i="9" s="1"/>
  <c r="W9" i="9"/>
  <c r="W11" i="9" s="1"/>
  <c r="A153" i="3"/>
  <c r="A151" i="3"/>
  <c r="A152" i="3" s="1"/>
  <c r="A323" i="2"/>
  <c r="A324" i="2" s="1"/>
  <c r="A325" i="2" s="1"/>
  <c r="A326" i="2" s="1"/>
  <c r="A327" i="2" s="1"/>
  <c r="A328" i="2" s="1"/>
  <c r="A329" i="2" s="1"/>
  <c r="A330" i="2" s="1"/>
  <c r="A331" i="2" s="1"/>
  <c r="A332" i="2"/>
  <c r="X9" i="9" l="1"/>
  <c r="X11" i="9" s="1"/>
  <c r="Y7" i="9"/>
  <c r="X8" i="9"/>
  <c r="X10" i="9" s="1"/>
  <c r="A156" i="3"/>
  <c r="A154" i="3"/>
  <c r="A155" i="3" s="1"/>
  <c r="A342" i="2"/>
  <c r="A333" i="2"/>
  <c r="A334" i="2" s="1"/>
  <c r="A335" i="2" s="1"/>
  <c r="A336" i="2" s="1"/>
  <c r="A337" i="2" s="1"/>
  <c r="A338" i="2" s="1"/>
  <c r="A339" i="2" s="1"/>
  <c r="A340" i="2" s="1"/>
  <c r="A341" i="2" s="1"/>
  <c r="Z7" i="9" l="1"/>
  <c r="Y8" i="9"/>
  <c r="Y10" i="9" s="1"/>
  <c r="Y9" i="9"/>
  <c r="Y11" i="9" s="1"/>
  <c r="A159" i="3"/>
  <c r="A157" i="3"/>
  <c r="A158" i="3" s="1"/>
  <c r="A343" i="2"/>
  <c r="A344" i="2" s="1"/>
  <c r="A345" i="2" s="1"/>
  <c r="A346" i="2" s="1"/>
  <c r="A347" i="2" s="1"/>
  <c r="A348" i="2" s="1"/>
  <c r="A349" i="2" s="1"/>
  <c r="A350" i="2" s="1"/>
  <c r="A351" i="2" s="1"/>
  <c r="A352" i="2"/>
  <c r="AA7" i="9" l="1"/>
  <c r="Z8" i="9"/>
  <c r="Z10" i="9" s="1"/>
  <c r="Z9" i="9"/>
  <c r="Z11" i="9" s="1"/>
  <c r="A160" i="3"/>
  <c r="A161" i="3" s="1"/>
  <c r="A162" i="3"/>
  <c r="A353" i="2"/>
  <c r="A354" i="2" s="1"/>
  <c r="A355" i="2" s="1"/>
  <c r="A356" i="2" s="1"/>
  <c r="A357" i="2" s="1"/>
  <c r="A358" i="2" s="1"/>
  <c r="A359" i="2" s="1"/>
  <c r="A360" i="2" s="1"/>
  <c r="A361" i="2" s="1"/>
  <c r="A362" i="2"/>
  <c r="AA8" i="9" l="1"/>
  <c r="AA10" i="9" s="1"/>
  <c r="AB7" i="9"/>
  <c r="AA9" i="9"/>
  <c r="AA11" i="9" s="1"/>
  <c r="A165" i="3"/>
  <c r="A163" i="3"/>
  <c r="A164" i="3" s="1"/>
  <c r="A363" i="2"/>
  <c r="A364" i="2" s="1"/>
  <c r="A365" i="2" s="1"/>
  <c r="A366" i="2" s="1"/>
  <c r="A367" i="2" s="1"/>
  <c r="A368" i="2" s="1"/>
  <c r="A369" i="2" s="1"/>
  <c r="A370" i="2" s="1"/>
  <c r="A371" i="2" s="1"/>
  <c r="A372" i="2"/>
  <c r="AB8" i="9" l="1"/>
  <c r="AB10" i="9" s="1"/>
  <c r="AC7" i="9"/>
  <c r="AB9" i="9"/>
  <c r="AB11" i="9" s="1"/>
  <c r="A168" i="3"/>
  <c r="A166" i="3"/>
  <c r="A167" i="3" s="1"/>
  <c r="A382" i="2"/>
  <c r="A373" i="2"/>
  <c r="A374" i="2" s="1"/>
  <c r="A375" i="2" s="1"/>
  <c r="A376" i="2" s="1"/>
  <c r="A377" i="2" s="1"/>
  <c r="A378" i="2" s="1"/>
  <c r="A379" i="2" s="1"/>
  <c r="A380" i="2" s="1"/>
  <c r="A381" i="2" s="1"/>
  <c r="AD7" i="9" l="1"/>
  <c r="AC8" i="9"/>
  <c r="AC10" i="9" s="1"/>
  <c r="AC9" i="9"/>
  <c r="AC11" i="9" s="1"/>
  <c r="A169" i="3"/>
  <c r="A170" i="3" s="1"/>
  <c r="A171" i="3"/>
  <c r="A383" i="2"/>
  <c r="A384" i="2" s="1"/>
  <c r="A385" i="2" s="1"/>
  <c r="A386" i="2" s="1"/>
  <c r="A387" i="2" s="1"/>
  <c r="A388" i="2" s="1"/>
  <c r="A389" i="2" s="1"/>
  <c r="A390" i="2" s="1"/>
  <c r="A391" i="2" s="1"/>
  <c r="A392" i="2"/>
  <c r="AD8" i="9" l="1"/>
  <c r="AD10" i="9" s="1"/>
  <c r="AE7" i="9"/>
  <c r="AD9" i="9"/>
  <c r="AD11" i="9" s="1"/>
  <c r="A172" i="3"/>
  <c r="A173" i="3" s="1"/>
  <c r="A174" i="3"/>
  <c r="A402" i="2"/>
  <c r="A393" i="2"/>
  <c r="A394" i="2" s="1"/>
  <c r="A395" i="2" s="1"/>
  <c r="A396" i="2" s="1"/>
  <c r="A397" i="2" s="1"/>
  <c r="A398" i="2" s="1"/>
  <c r="A399" i="2" s="1"/>
  <c r="A400" i="2" s="1"/>
  <c r="A401" i="2" s="1"/>
  <c r="AF7" i="9" l="1"/>
  <c r="AE8" i="9"/>
  <c r="AE10" i="9" s="1"/>
  <c r="AE9" i="9"/>
  <c r="AE11" i="9" s="1"/>
  <c r="A175" i="3"/>
  <c r="A176" i="3" s="1"/>
  <c r="A177" i="3"/>
  <c r="A412" i="2"/>
  <c r="A403" i="2"/>
  <c r="A404" i="2" s="1"/>
  <c r="A405" i="2" s="1"/>
  <c r="A406" i="2" s="1"/>
  <c r="A407" i="2" s="1"/>
  <c r="A408" i="2" s="1"/>
  <c r="A409" i="2" s="1"/>
  <c r="A410" i="2" s="1"/>
  <c r="A411" i="2" s="1"/>
  <c r="AG7" i="9" l="1"/>
  <c r="AF8" i="9"/>
  <c r="AF10" i="9" s="1"/>
  <c r="AF9" i="9"/>
  <c r="AF11" i="9" s="1"/>
  <c r="A178" i="3"/>
  <c r="A179" i="3" s="1"/>
  <c r="A180" i="3"/>
  <c r="A413" i="2"/>
  <c r="A414" i="2" s="1"/>
  <c r="A415" i="2" s="1"/>
  <c r="A416" i="2" s="1"/>
  <c r="A417" i="2" s="1"/>
  <c r="A418" i="2" s="1"/>
  <c r="A419" i="2" s="1"/>
  <c r="A420" i="2" s="1"/>
  <c r="A421" i="2" s="1"/>
  <c r="A422" i="2"/>
  <c r="AH7" i="9" l="1"/>
  <c r="AG8" i="9"/>
  <c r="AG10" i="9" s="1"/>
  <c r="AG9" i="9"/>
  <c r="AG11" i="9" s="1"/>
  <c r="A181" i="3"/>
  <c r="A182" i="3" s="1"/>
  <c r="A183" i="3"/>
  <c r="A423" i="2"/>
  <c r="A424" i="2" s="1"/>
  <c r="A425" i="2" s="1"/>
  <c r="A426" i="2" s="1"/>
  <c r="A427" i="2" s="1"/>
  <c r="A428" i="2" s="1"/>
  <c r="A429" i="2" s="1"/>
  <c r="A430" i="2" s="1"/>
  <c r="A431" i="2" s="1"/>
  <c r="A432" i="2"/>
  <c r="AH8" i="9" l="1"/>
  <c r="AH9" i="9"/>
  <c r="A186" i="3"/>
  <c r="A184" i="3"/>
  <c r="A185" i="3" s="1"/>
  <c r="A442" i="2"/>
  <c r="A433" i="2"/>
  <c r="A434" i="2" s="1"/>
  <c r="A435" i="2" s="1"/>
  <c r="A436" i="2" s="1"/>
  <c r="A437" i="2" s="1"/>
  <c r="A438" i="2" s="1"/>
  <c r="A439" i="2" s="1"/>
  <c r="A440" i="2" s="1"/>
  <c r="A441" i="2" s="1"/>
  <c r="AH11" i="9" l="1"/>
  <c r="AI11" i="9"/>
  <c r="AH10" i="9"/>
  <c r="AI10" i="9"/>
  <c r="A189" i="3"/>
  <c r="A187" i="3"/>
  <c r="A188" i="3" s="1"/>
  <c r="A452" i="2"/>
  <c r="A443" i="2"/>
  <c r="A444" i="2" s="1"/>
  <c r="A445" i="2" s="1"/>
  <c r="A446" i="2" s="1"/>
  <c r="A447" i="2" s="1"/>
  <c r="A448" i="2" s="1"/>
  <c r="A449" i="2" s="1"/>
  <c r="A450" i="2" s="1"/>
  <c r="A451" i="2" s="1"/>
  <c r="A192" i="3" l="1"/>
  <c r="A190" i="3"/>
  <c r="A191" i="3" s="1"/>
  <c r="A462" i="2"/>
  <c r="A453" i="2"/>
  <c r="A454" i="2" s="1"/>
  <c r="A455" i="2" s="1"/>
  <c r="A456" i="2" s="1"/>
  <c r="A457" i="2" s="1"/>
  <c r="A458" i="2" s="1"/>
  <c r="A459" i="2" s="1"/>
  <c r="A460" i="2" s="1"/>
  <c r="A461" i="2" s="1"/>
  <c r="A195" i="3" l="1"/>
  <c r="A193" i="3"/>
  <c r="A194" i="3" s="1"/>
  <c r="A463" i="2"/>
  <c r="A464" i="2" s="1"/>
  <c r="A465" i="2" s="1"/>
  <c r="A466" i="2" s="1"/>
  <c r="A467" i="2" s="1"/>
  <c r="A468" i="2" s="1"/>
  <c r="A469" i="2" s="1"/>
  <c r="A470" i="2" s="1"/>
  <c r="A471" i="2" s="1"/>
  <c r="A472" i="2"/>
  <c r="A196" i="3" l="1"/>
  <c r="A197" i="3" s="1"/>
  <c r="A198" i="3"/>
  <c r="A482" i="2"/>
  <c r="A473" i="2"/>
  <c r="A474" i="2" s="1"/>
  <c r="A475" i="2" s="1"/>
  <c r="A476" i="2" s="1"/>
  <c r="A477" i="2" s="1"/>
  <c r="A478" i="2" s="1"/>
  <c r="A479" i="2" s="1"/>
  <c r="A480" i="2" s="1"/>
  <c r="A481" i="2" s="1"/>
  <c r="A199" i="3" l="1"/>
  <c r="A200" i="3" s="1"/>
  <c r="A201" i="3"/>
  <c r="A492" i="2"/>
  <c r="A483" i="2"/>
  <c r="A484" i="2" s="1"/>
  <c r="A485" i="2" s="1"/>
  <c r="A486" i="2" s="1"/>
  <c r="A487" i="2" s="1"/>
  <c r="A488" i="2" s="1"/>
  <c r="A489" i="2" s="1"/>
  <c r="A490" i="2" s="1"/>
  <c r="A491" i="2" s="1"/>
  <c r="A202" i="3" l="1"/>
  <c r="A203" i="3" s="1"/>
  <c r="A204" i="3"/>
  <c r="A502" i="2"/>
  <c r="A493" i="2"/>
  <c r="A494" i="2" s="1"/>
  <c r="A495" i="2" s="1"/>
  <c r="A496" i="2" s="1"/>
  <c r="A497" i="2" s="1"/>
  <c r="A498" i="2" s="1"/>
  <c r="A499" i="2" s="1"/>
  <c r="A500" i="2" s="1"/>
  <c r="A501" i="2" s="1"/>
  <c r="A207" i="3" l="1"/>
  <c r="A205" i="3"/>
  <c r="A206" i="3" s="1"/>
  <c r="A503" i="2"/>
  <c r="A504" i="2" s="1"/>
  <c r="A505" i="2" s="1"/>
  <c r="A506" i="2" s="1"/>
  <c r="A507" i="2" s="1"/>
  <c r="A508" i="2" s="1"/>
  <c r="A509" i="2" s="1"/>
  <c r="A510" i="2" s="1"/>
  <c r="A511" i="2" s="1"/>
  <c r="A512" i="2"/>
  <c r="A210" i="3" l="1"/>
  <c r="A208" i="3"/>
  <c r="A209" i="3" s="1"/>
  <c r="A522" i="2"/>
  <c r="A513" i="2"/>
  <c r="A514" i="2" s="1"/>
  <c r="A515" i="2" s="1"/>
  <c r="A516" i="2" s="1"/>
  <c r="A517" i="2" s="1"/>
  <c r="A518" i="2" s="1"/>
  <c r="A519" i="2" s="1"/>
  <c r="A520" i="2" s="1"/>
  <c r="A521" i="2" s="1"/>
  <c r="A211" i="3" l="1"/>
  <c r="A212" i="3" s="1"/>
  <c r="A213" i="3"/>
  <c r="A532" i="2"/>
  <c r="A523" i="2"/>
  <c r="A524" i="2" s="1"/>
  <c r="A525" i="2" s="1"/>
  <c r="A526" i="2" s="1"/>
  <c r="A527" i="2" s="1"/>
  <c r="A528" i="2" s="1"/>
  <c r="A529" i="2" s="1"/>
  <c r="A530" i="2" s="1"/>
  <c r="A531" i="2" s="1"/>
  <c r="A533" i="2" l="1"/>
  <c r="A534" i="2" s="1"/>
  <c r="A535" i="2" s="1"/>
  <c r="A536" i="2" s="1"/>
  <c r="A537" i="2" s="1"/>
  <c r="A538" i="2" s="1"/>
  <c r="A539" i="2" s="1"/>
  <c r="A540" i="2" s="1"/>
  <c r="A541" i="2" s="1"/>
  <c r="A542" i="2"/>
  <c r="A216" i="3"/>
  <c r="A214" i="3"/>
  <c r="A215" i="3" s="1"/>
  <c r="A552" i="2" l="1"/>
  <c r="A543" i="2"/>
  <c r="A544" i="2" s="1"/>
  <c r="A545" i="2" s="1"/>
  <c r="A546" i="2" s="1"/>
  <c r="A547" i="2" s="1"/>
  <c r="A548" i="2" s="1"/>
  <c r="A549" i="2" s="1"/>
  <c r="A550" i="2" s="1"/>
  <c r="A551" i="2" s="1"/>
  <c r="A217" i="3"/>
  <c r="A218" i="3" s="1"/>
  <c r="A219" i="3"/>
  <c r="A220" i="3" s="1"/>
  <c r="A221" i="3" s="1"/>
  <c r="A553" i="2" l="1"/>
  <c r="A554" i="2" s="1"/>
  <c r="A555" i="2" s="1"/>
  <c r="A556" i="2" s="1"/>
  <c r="A557" i="2" s="1"/>
  <c r="A558" i="2" s="1"/>
  <c r="A559" i="2" s="1"/>
  <c r="A560" i="2" s="1"/>
  <c r="A561" i="2" s="1"/>
  <c r="A562" i="2"/>
  <c r="A572" i="2" l="1"/>
  <c r="A563" i="2"/>
  <c r="A564" i="2" s="1"/>
  <c r="A565" i="2" s="1"/>
  <c r="A566" i="2" s="1"/>
  <c r="A567" i="2" s="1"/>
  <c r="A568" i="2" s="1"/>
  <c r="A569" i="2" s="1"/>
  <c r="A570" i="2" s="1"/>
  <c r="A571" i="2" s="1"/>
  <c r="A582" i="2" l="1"/>
  <c r="A573" i="2"/>
  <c r="A574" i="2" s="1"/>
  <c r="A575" i="2" s="1"/>
  <c r="A576" i="2" s="1"/>
  <c r="A577" i="2" s="1"/>
  <c r="A578" i="2" s="1"/>
  <c r="A579" i="2" s="1"/>
  <c r="A580" i="2" s="1"/>
  <c r="A581" i="2" s="1"/>
  <c r="A592" i="2" l="1"/>
  <c r="A602" i="2" s="1"/>
  <c r="A583" i="2"/>
  <c r="A584" i="2" s="1"/>
  <c r="A585" i="2" s="1"/>
  <c r="A586" i="2" s="1"/>
  <c r="A587" i="2" s="1"/>
  <c r="A588" i="2" s="1"/>
  <c r="A589" i="2" s="1"/>
  <c r="A590" i="2" s="1"/>
  <c r="A591" i="2" s="1"/>
  <c r="A603" i="2" l="1"/>
  <c r="A604" i="2" s="1"/>
  <c r="A605" i="2" s="1"/>
  <c r="A606" i="2" s="1"/>
  <c r="A607" i="2" s="1"/>
  <c r="A608" i="2" s="1"/>
  <c r="A609" i="2" s="1"/>
  <c r="A610" i="2" s="1"/>
  <c r="A611" i="2" s="1"/>
  <c r="A612" i="2"/>
  <c r="A593" i="2"/>
  <c r="A594" i="2" s="1"/>
  <c r="A595" i="2" s="1"/>
  <c r="A596" i="2" s="1"/>
  <c r="A597" i="2" s="1"/>
  <c r="A598" i="2" s="1"/>
  <c r="A599" i="2" s="1"/>
  <c r="A600" i="2" s="1"/>
  <c r="A601" i="2" s="1"/>
  <c r="A613" i="2" l="1"/>
  <c r="A614" i="2" s="1"/>
  <c r="A615" i="2" s="1"/>
  <c r="A616" i="2" s="1"/>
  <c r="A617" i="2" s="1"/>
  <c r="A618" i="2" s="1"/>
  <c r="A619" i="2" s="1"/>
  <c r="A620" i="2" s="1"/>
  <c r="A621" i="2" s="1"/>
  <c r="A622" i="2"/>
  <c r="A623" i="2" s="1"/>
  <c r="A624" i="2" s="1"/>
  <c r="A625" i="2" s="1"/>
  <c r="A626" i="2" s="1"/>
  <c r="A627" i="2" s="1"/>
  <c r="A628" i="2" s="1"/>
  <c r="A629" i="2" s="1"/>
  <c r="A630" i="2" s="1"/>
  <c r="A6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5" authorId="0" shapeId="0" xr:uid="{35AD172A-2C44-4AB5-B2DD-528C039CC322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  <comment ref="H131" authorId="0" shapeId="0" xr:uid="{8352A49A-555F-46F9-9707-5A500F120B35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135" authorId="0" shapeId="0" xr:uid="{093E34AC-1053-47EA-BFAA-7EABD49B0B7A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139" authorId="0" shapeId="0" xr:uid="{B70FCA6A-DF40-40D9-B278-17316E9DC9C0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141" authorId="0" shapeId="0" xr:uid="{56BCE43F-33E0-4DB5-8E8E-0825388D70F0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143" authorId="0" shapeId="0" xr:uid="{4D6B6EAF-D51E-47C4-A329-CC61CE78B217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307" authorId="0" shapeId="0" xr:uid="{7B2633FC-9EFB-4384-BDFE-2BCE310BF27D}">
      <text>
        <r>
          <rPr>
            <b/>
            <sz val="9"/>
            <color indexed="81"/>
            <rFont val="Tahoma"/>
            <family val="2"/>
          </rPr>
          <t>Apply Ecuador here</t>
        </r>
      </text>
    </comment>
    <comment ref="H313" authorId="0" shapeId="0" xr:uid="{19F28F13-0940-4F57-AFDA-A800C4E442B9}">
      <text>
        <r>
          <rPr>
            <b/>
            <sz val="9"/>
            <color indexed="81"/>
            <rFont val="Tahoma"/>
            <family val="2"/>
          </rPr>
          <t>Apply Ecuador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12" authorId="0" shapeId="0" xr:uid="{A85133CD-42A0-4D8A-873B-98F15A02F2B4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  <comment ref="I212" authorId="0" shapeId="0" xr:uid="{AD271DE8-3A48-446C-8134-D434537EBA7E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14" authorId="0" shapeId="0" xr:uid="{0C5191B0-D839-42D1-B21C-7B033E55734C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I19" authorId="0" shapeId="0" xr:uid="{4755697D-CFD7-4826-BFCF-6B5C933CC036}">
      <text>
        <r>
          <rPr>
            <b/>
            <sz val="9"/>
            <color indexed="81"/>
            <rFont val="Tahoma"/>
            <family val="2"/>
          </rPr>
          <t>https://www.iea.org/data-and-statistics/charts/average-costs-of-biogas-production-technologies-per-unit-of-energy-produced-excluding-feedstock-201808-768-6.pdf</t>
        </r>
      </text>
    </comment>
    <comment ref="I27" authorId="0" shapeId="0" xr:uid="{29B6933F-1330-4875-8AFB-4BEAB3740229}">
      <text>
        <r>
          <rPr>
            <b/>
            <sz val="9"/>
            <color indexed="81"/>
            <rFont val="Tahoma"/>
            <family val="2"/>
          </rPr>
          <t>https://www.irena.org/-/media/Files/IRENA/Agency/Publication/2012/RE_Technologies_Cost_Analysis-BIOMASS.pdf</t>
        </r>
      </text>
    </comment>
    <comment ref="I29" authorId="0" shapeId="0" xr:uid="{B5A2DFA6-F243-4ADB-A18C-8755DE365364}">
      <text>
        <r>
          <rPr>
            <b/>
            <sz val="9"/>
            <color indexed="81"/>
            <rFont val="Tahoma"/>
            <family val="2"/>
          </rPr>
          <t>https://www.iea.org/data-and-statistics/charts/average-costs-of-biogas-production-technologies-per-unit-of-energy-produced-excluding-feedstock-2018</t>
        </r>
      </text>
    </comment>
    <comment ref="I47" authorId="0" shapeId="0" xr:uid="{D1148F7D-6C0A-43E2-8492-67629133296A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49" authorId="0" shapeId="0" xr:uid="{CB14568A-677D-412C-9A95-5B979DB634D2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I57" authorId="0" shapeId="0" xr:uid="{0303A8B0-8F6B-47A6-98B3-BA2B81784853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59" authorId="0" shapeId="0" xr:uid="{21D6765A-43CB-42F8-97F3-5A703F53F6C8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I77" authorId="0" shapeId="0" xr:uid="{291DE3BE-6794-4DD9-91E2-07AB8FDF41E0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79" authorId="0" shapeId="0" xr:uid="{F531B2C2-D8CC-4E15-BD60-709ADEBC47FD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K105" authorId="0" shapeId="0" xr:uid="{BE3A41D4-29FD-4383-BDBD-3130112820F5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K115" authorId="0" shapeId="0" xr:uid="{08965324-7C17-47D8-B39C-0B60BB6B46A0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I189" authorId="0" shapeId="0" xr:uid="{75F929E7-1EFE-4F1C-BDF2-C30C5D1083DA}">
      <text>
        <r>
          <rPr>
            <b/>
            <sz val="9"/>
            <color indexed="81"/>
            <rFont val="Tahoma"/>
            <family val="2"/>
          </rPr>
          <t>OLD VALUE:
3277.62</t>
        </r>
      </text>
    </comment>
    <comment ref="I198" authorId="0" shapeId="0" xr:uid="{9A0E7056-F46D-47F1-BCB4-95955DBB4B82}">
      <text>
        <r>
          <rPr>
            <b/>
            <sz val="9"/>
            <color indexed="81"/>
            <rFont val="Tahoma"/>
            <family val="2"/>
          </rPr>
          <t>OLD VALUE:
3277.62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192EC8F9-17BA-41CD-9423-D0A5D2CABDE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5" authorId="0" shapeId="0" xr:uid="{B75E832B-FA8E-4753-ADDA-3C9FDC79426D}">
      <text>
        <r>
          <rPr>
            <b/>
            <sz val="9"/>
            <color indexed="81"/>
            <rFont val="Tahoma"/>
            <family val="2"/>
          </rPr>
          <t>Premise:: constant growth</t>
        </r>
      </text>
    </comment>
  </commentList>
</comments>
</file>

<file path=xl/sharedStrings.xml><?xml version="1.0" encoding="utf-8"?>
<sst xmlns="http://schemas.openxmlformats.org/spreadsheetml/2006/main" count="9065" uniqueCount="678">
  <si>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</si>
  <si>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</si>
  <si>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</si>
  <si>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</si>
  <si>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</si>
  <si>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</si>
  <si>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</si>
  <si>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</si>
  <si>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</si>
  <si>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</si>
  <si>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</si>
  <si>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</si>
  <si>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</si>
  <si>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</si>
  <si>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</si>
  <si>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</si>
  <si>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DIST_LPG</t>
  </si>
  <si>
    <t>DIST_FOI</t>
  </si>
  <si>
    <t>DIST_COK</t>
  </si>
  <si>
    <t>DIST_KER</t>
  </si>
  <si>
    <t>DIST_COA</t>
  </si>
  <si>
    <t>IMP_ELE</t>
  </si>
  <si>
    <t>EXTT_CRU</t>
  </si>
  <si>
    <t>EXTT_LPG</t>
  </si>
  <si>
    <t>PPHDAM</t>
  </si>
  <si>
    <t>PPHROR</t>
  </si>
  <si>
    <t>PPGEO</t>
  </si>
  <si>
    <t>PPWNDON</t>
  </si>
  <si>
    <t>PPPVT</t>
  </si>
  <si>
    <t>PPPVTS</t>
  </si>
  <si>
    <t>PPPVD</t>
  </si>
  <si>
    <t>PPPVDS</t>
  </si>
  <si>
    <t>PPBIM</t>
  </si>
  <si>
    <t>PPBGS</t>
  </si>
  <si>
    <t>PPCOA</t>
  </si>
  <si>
    <t>PPDSL</t>
  </si>
  <si>
    <t>PPFOI</t>
  </si>
  <si>
    <t>DIST_FIR</t>
  </si>
  <si>
    <t>DIST_BIM</t>
  </si>
  <si>
    <t>DIST_BGS</t>
  </si>
  <si>
    <t>SOIALL</t>
  </si>
  <si>
    <t>IMPCANAZC</t>
  </si>
  <si>
    <t>IMPPALACE</t>
  </si>
  <si>
    <t>IMPMAI</t>
  </si>
  <si>
    <t>IMPBAN</t>
  </si>
  <si>
    <t>IMPTRVEG</t>
  </si>
  <si>
    <t>IMPCAF</t>
  </si>
  <si>
    <t>IMPNAR</t>
  </si>
  <si>
    <t>IMPFRI</t>
  </si>
  <si>
    <t>IMPPLA</t>
  </si>
  <si>
    <t>IMPMEL</t>
  </si>
  <si>
    <t>IMPSAN</t>
  </si>
  <si>
    <t>IMPPIN</t>
  </si>
  <si>
    <t>IMPTOM</t>
  </si>
  <si>
    <t>IMPARR</t>
  </si>
  <si>
    <t>IMPLIM</t>
  </si>
  <si>
    <t>IMPYUC</t>
  </si>
  <si>
    <t>IMPPAP</t>
  </si>
  <si>
    <t>IMPOTR</t>
  </si>
  <si>
    <t>IMPCAM</t>
  </si>
  <si>
    <t>IMPCEB</t>
  </si>
  <si>
    <t>IMPCOC</t>
  </si>
  <si>
    <t>IMPLEC</t>
  </si>
  <si>
    <t>IMPOTRLAC</t>
  </si>
  <si>
    <t>IMPCARAVI</t>
  </si>
  <si>
    <t>IMPCARBOV</t>
  </si>
  <si>
    <t>IMPCARPOR</t>
  </si>
  <si>
    <t>IMPOTRCAR</t>
  </si>
  <si>
    <t>ELE_TRANS</t>
  </si>
  <si>
    <t>ELE_DIST</t>
  </si>
  <si>
    <t>HYD_G_PROD</t>
  </si>
  <si>
    <t>HYD_DIST</t>
  </si>
  <si>
    <t>LU_FOR</t>
  </si>
  <si>
    <t>LU_CRO</t>
  </si>
  <si>
    <t>LU_PAS</t>
  </si>
  <si>
    <t>AG_CANAZC</t>
  </si>
  <si>
    <t>AG_PALACE</t>
  </si>
  <si>
    <t>AG_MAI</t>
  </si>
  <si>
    <t>AG_BAN</t>
  </si>
  <si>
    <t>AG_TRVEG</t>
  </si>
  <si>
    <t>AG_CAF</t>
  </si>
  <si>
    <t>AG_NAR</t>
  </si>
  <si>
    <t>AG_FRI</t>
  </si>
  <si>
    <t>AG_PLA</t>
  </si>
  <si>
    <t>AG_MEL</t>
  </si>
  <si>
    <t>AG_SAN</t>
  </si>
  <si>
    <t>AG_PIN</t>
  </si>
  <si>
    <t>AG_TOM</t>
  </si>
  <si>
    <t>AG_ARR</t>
  </si>
  <si>
    <t>AG_LIM</t>
  </si>
  <si>
    <t>AG_YUC</t>
  </si>
  <si>
    <t>AG_PAP</t>
  </si>
  <si>
    <t>AG_OTRCRO</t>
  </si>
  <si>
    <t>AG_CAM</t>
  </si>
  <si>
    <t>AG_CEB</t>
  </si>
  <si>
    <t>AG_COC</t>
  </si>
  <si>
    <t>GA_LEC</t>
  </si>
  <si>
    <t>GA_OTRLAC</t>
  </si>
  <si>
    <t>GA_CARAVI</t>
  </si>
  <si>
    <t>GA_CARBOV</t>
  </si>
  <si>
    <t>GA_CARPOR</t>
  </si>
  <si>
    <t>GA_OTRCAR</t>
  </si>
  <si>
    <t>CO_LATHUM</t>
  </si>
  <si>
    <t>CO_CON</t>
  </si>
  <si>
    <t>CO_MAN</t>
  </si>
  <si>
    <t>CO_LATDEC</t>
  </si>
  <si>
    <t>CO_PLACOM</t>
  </si>
  <si>
    <t>T5GSLCOM</t>
  </si>
  <si>
    <t>T5LPGCOM</t>
  </si>
  <si>
    <t>T5ELECOM</t>
  </si>
  <si>
    <t>T5FIRCOM</t>
  </si>
  <si>
    <t>T5DSLIND</t>
  </si>
  <si>
    <t>T5GSLIND</t>
  </si>
  <si>
    <t>T5LPGIND</t>
  </si>
  <si>
    <t>T5ELEIND</t>
  </si>
  <si>
    <t>T5COKIND</t>
  </si>
  <si>
    <t>T5KERIND</t>
  </si>
  <si>
    <t>T5BIMIND</t>
  </si>
  <si>
    <t>T5FOIIND</t>
  </si>
  <si>
    <t>T5LPGRES</t>
  </si>
  <si>
    <t>T5ELERES</t>
  </si>
  <si>
    <t>T5KERRES</t>
  </si>
  <si>
    <t>T5FIRRES</t>
  </si>
  <si>
    <t>T5LPGEXP</t>
  </si>
  <si>
    <t>T5DSLTOT</t>
  </si>
  <si>
    <t>T5KERTAC</t>
  </si>
  <si>
    <t>T5CANAZCAGR</t>
  </si>
  <si>
    <t>T5PALACEAGR</t>
  </si>
  <si>
    <t>T5MAIAGR</t>
  </si>
  <si>
    <t>T5BANAGR</t>
  </si>
  <si>
    <t>T5TRVEGAGR</t>
  </si>
  <si>
    <t>T5CAFAGR</t>
  </si>
  <si>
    <t>T5NARAGR</t>
  </si>
  <si>
    <t>T5FRIAGR</t>
  </si>
  <si>
    <t>T5PLAAGR</t>
  </si>
  <si>
    <t>T5MELAGR</t>
  </si>
  <si>
    <t>T5SANAGR</t>
  </si>
  <si>
    <t>T5PINAGR</t>
  </si>
  <si>
    <t>T5TOMAGR</t>
  </si>
  <si>
    <t>T5ARRAGR</t>
  </si>
  <si>
    <t>T5LIMAGR</t>
  </si>
  <si>
    <t>T5YUCAGR</t>
  </si>
  <si>
    <t>T5PAPAGR</t>
  </si>
  <si>
    <t>T5OTRCROAGR</t>
  </si>
  <si>
    <t>T5CAMAGR</t>
  </si>
  <si>
    <t>T5CEBAGR</t>
  </si>
  <si>
    <t>T5COCAGR</t>
  </si>
  <si>
    <t>T5LECGAN</t>
  </si>
  <si>
    <t>T5OTRLACGAN</t>
  </si>
  <si>
    <t>T5CARAVIGAN</t>
  </si>
  <si>
    <t>T5CARBOVGAN</t>
  </si>
  <si>
    <t>T5CARPORGAN</t>
  </si>
  <si>
    <t>T5OTRCARGAN</t>
  </si>
  <si>
    <t>T5CANAZCAGREXP</t>
  </si>
  <si>
    <t>T5PALACEAGREXP</t>
  </si>
  <si>
    <t>T5MAIAGREXP</t>
  </si>
  <si>
    <t>T5BANAGREXP</t>
  </si>
  <si>
    <t>T5TRVEGAGREXP</t>
  </si>
  <si>
    <t>T5CAFAGREXP</t>
  </si>
  <si>
    <t>T5NARAGREXP</t>
  </si>
  <si>
    <t>T5FRIAGREXP</t>
  </si>
  <si>
    <t>T5PLAAGREXP</t>
  </si>
  <si>
    <t>T5MELAGREXP</t>
  </si>
  <si>
    <t>T5SANAGREXP</t>
  </si>
  <si>
    <t>T5PINAGREXP</t>
  </si>
  <si>
    <t>T5TOMAGREXP</t>
  </si>
  <si>
    <t>T5ARRAGREXP</t>
  </si>
  <si>
    <t>T5LIMAGREXP</t>
  </si>
  <si>
    <t>T5YUCAGREXP</t>
  </si>
  <si>
    <t>T5PAPAGREXP</t>
  </si>
  <si>
    <t>T5OTRCROAGREXP</t>
  </si>
  <si>
    <t>T5CAMAGREXP</t>
  </si>
  <si>
    <t>T5CEBAGREXP</t>
  </si>
  <si>
    <t>T5COCAGREXP</t>
  </si>
  <si>
    <t>T5LECGANEXP</t>
  </si>
  <si>
    <t>T5OTRLACGANEXP</t>
  </si>
  <si>
    <t>T5CARAVIGANEXP</t>
  </si>
  <si>
    <t>T5CARBOVGANEXP</t>
  </si>
  <si>
    <t>T5CARPORGANEXP</t>
  </si>
  <si>
    <t>T5OTRCARGANEXP</t>
  </si>
  <si>
    <t>T5LATHUMFOR</t>
  </si>
  <si>
    <t>T5CONFOR</t>
  </si>
  <si>
    <t>T5MANFOR</t>
  </si>
  <si>
    <t>T5LATDECFOR</t>
  </si>
  <si>
    <t>T5LATHUMNEWFOR</t>
  </si>
  <si>
    <t>T5CONNEWFOR</t>
  </si>
  <si>
    <t>T5MANNEWFOR</t>
  </si>
  <si>
    <t>T5LATDECNEWFOR</t>
  </si>
  <si>
    <t>T5LATHUMCUTFOR</t>
  </si>
  <si>
    <t>T5CONCUTFOR</t>
  </si>
  <si>
    <t>T5MANCUTFOR</t>
  </si>
  <si>
    <t>T5LATDECCUTFOR</t>
  </si>
  <si>
    <t>T5CONPLA</t>
  </si>
  <si>
    <t>T5LATDECPLA</t>
  </si>
  <si>
    <t>T5COMPLAPLA</t>
  </si>
  <si>
    <t>T4DSL_PRI</t>
  </si>
  <si>
    <t>T4GSL_PRI</t>
  </si>
  <si>
    <t>T4ELE_PRI</t>
  </si>
  <si>
    <t>T4DSL_PUB</t>
  </si>
  <si>
    <t>T4LPG_PUB</t>
  </si>
  <si>
    <t>T4ELE_PUB</t>
  </si>
  <si>
    <t>T4HYD_PUB</t>
  </si>
  <si>
    <t>T4ELE_HEA</t>
  </si>
  <si>
    <t>T4DSL_HEA</t>
  </si>
  <si>
    <t>T4HYD_HEA</t>
  </si>
  <si>
    <t>T4DSL_LIG</t>
  </si>
  <si>
    <t>T4GSL_LIG</t>
  </si>
  <si>
    <t>T4ELE_LIG</t>
  </si>
  <si>
    <t>TRAUTDSL</t>
  </si>
  <si>
    <t>TRAUTGSL</t>
  </si>
  <si>
    <t>TRAUTELE</t>
  </si>
  <si>
    <t>TRAUTHG</t>
  </si>
  <si>
    <t>TRMOTGSL</t>
  </si>
  <si>
    <t>TRMOTELE</t>
  </si>
  <si>
    <t>TRBPUDSL</t>
  </si>
  <si>
    <t>TRBPUELE</t>
  </si>
  <si>
    <t>TRBPUHYD</t>
  </si>
  <si>
    <t>TRMBSDSL</t>
  </si>
  <si>
    <t>TRMBSELE</t>
  </si>
  <si>
    <t>TRYTKDSL</t>
  </si>
  <si>
    <t>TRYTKELE</t>
  </si>
  <si>
    <t>TRYTKHYD</t>
  </si>
  <si>
    <t>TRYTKHD</t>
  </si>
  <si>
    <t>TRYLFDSL</t>
  </si>
  <si>
    <t>TRYLFGSL</t>
  </si>
  <si>
    <t>TRYLFELE</t>
  </si>
  <si>
    <t>TRYLFHD</t>
  </si>
  <si>
    <t>Techs_Auto</t>
  </si>
  <si>
    <t>Techs_Motos</t>
  </si>
  <si>
    <t>Techs_Buses_Pub</t>
  </si>
  <si>
    <t>Techs_Buses_Micro</t>
  </si>
  <si>
    <t>Techs_He_Freight</t>
  </si>
  <si>
    <t>Techs_Li_Freight</t>
  </si>
  <si>
    <t>Primary - Import/Distribution - Diesel</t>
  </si>
  <si>
    <t>Primary - Import/Distribution - Gasoline</t>
  </si>
  <si>
    <t>Primary - Import/Distribution - LPG</t>
  </si>
  <si>
    <t>Primary - Import/Distribution - Fuel Oil</t>
  </si>
  <si>
    <t>Primary - Import/Distribution - Coke</t>
  </si>
  <si>
    <t>Primary - Import/Distribution - Kerosen</t>
  </si>
  <si>
    <t>Primary - Import/Distribution - Coal</t>
  </si>
  <si>
    <t>Primary - Import - Electricity</t>
  </si>
  <si>
    <t>Primary Extraction/Transformation - Crude</t>
  </si>
  <si>
    <t>Primary Extraction/Transformation - LPG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</si>
  <si>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</si>
  <si>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</si>
  <si>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</si>
  <si>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</si>
  <si>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</si>
  <si>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</si>
  <si>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</si>
  <si>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</si>
  <si>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Primary - Transformation - Biomass</t>
  </si>
  <si>
    <t>Primary - Transformation - Biogas</t>
  </si>
  <si>
    <t>Primary - Transformation - Coal</t>
  </si>
  <si>
    <t>Primary - Transformation - Diesel</t>
  </si>
  <si>
    <t>Primary - Transformation - Fuel Oil</t>
  </si>
  <si>
    <t>Primary - ETD - Firewood</t>
  </si>
  <si>
    <t>Primary - ETD - Biomass</t>
  </si>
  <si>
    <t>Primary - ETD - Biogas</t>
  </si>
  <si>
    <t>Primary - Soil</t>
  </si>
  <si>
    <t>Import Sugar cane</t>
  </si>
  <si>
    <t>Import Palm kernels</t>
  </si>
  <si>
    <t>Import Maize and products</t>
  </si>
  <si>
    <t>Import Banana</t>
  </si>
  <si>
    <t>Import Vegetables, other</t>
  </si>
  <si>
    <t>Import Coffee and products</t>
  </si>
  <si>
    <t>Import Oranges, Mandarines</t>
  </si>
  <si>
    <t>Import Beans</t>
  </si>
  <si>
    <t>Import Plantains</t>
  </si>
  <si>
    <t>Import Melon</t>
  </si>
  <si>
    <t>Import Watermelon</t>
  </si>
  <si>
    <t>Import Pineapple</t>
  </si>
  <si>
    <t>Import Tomato</t>
  </si>
  <si>
    <t>Import Rice and products</t>
  </si>
  <si>
    <t>Import Lemons, Limes and products</t>
  </si>
  <si>
    <t>Import Yucca</t>
  </si>
  <si>
    <t>Import Potato</t>
  </si>
  <si>
    <t>Import Other crops</t>
  </si>
  <si>
    <t>Import Sweet potato</t>
  </si>
  <si>
    <t>Import Onion</t>
  </si>
  <si>
    <t>Import Coconut</t>
  </si>
  <si>
    <t>Import Milk</t>
  </si>
  <si>
    <t>Import Other dairy products</t>
  </si>
  <si>
    <t>Import Poultry meat</t>
  </si>
  <si>
    <t>Import Beef</t>
  </si>
  <si>
    <t>Import Pork</t>
  </si>
  <si>
    <t>Import Other meats</t>
  </si>
  <si>
    <t>Secondary - Power Transmission</t>
  </si>
  <si>
    <t>Secondary - Power Distribution</t>
  </si>
  <si>
    <t>Secondary - Green Hydrogen Production</t>
  </si>
  <si>
    <t>Secondary  - Distribution of Hydrogen</t>
  </si>
  <si>
    <t>Sugar cane</t>
  </si>
  <si>
    <t>Palm kernels</t>
  </si>
  <si>
    <t>Maize and products</t>
  </si>
  <si>
    <t>Banana</t>
  </si>
  <si>
    <t>Vegetables, other</t>
  </si>
  <si>
    <t>Coffee and products</t>
  </si>
  <si>
    <t>Oranges, Mandarines</t>
  </si>
  <si>
    <t>Beans</t>
  </si>
  <si>
    <t>Plantains</t>
  </si>
  <si>
    <t>Melon</t>
  </si>
  <si>
    <t>Watermelon</t>
  </si>
  <si>
    <t>Pineapple</t>
  </si>
  <si>
    <t>Tomato</t>
  </si>
  <si>
    <t>Rice and products</t>
  </si>
  <si>
    <t>Lemons, Limes and products</t>
  </si>
  <si>
    <t>Yucca</t>
  </si>
  <si>
    <t>Potato</t>
  </si>
  <si>
    <t>Other crops</t>
  </si>
  <si>
    <t>Sweet potato</t>
  </si>
  <si>
    <t>Onion</t>
  </si>
  <si>
    <t>Coconut</t>
  </si>
  <si>
    <t>Milk</t>
  </si>
  <si>
    <t>Other dairy products</t>
  </si>
  <si>
    <t>Poultry meat</t>
  </si>
  <si>
    <t>Beef</t>
  </si>
  <si>
    <t>Pork</t>
  </si>
  <si>
    <t>Other meats</t>
  </si>
  <si>
    <t>Moist Broadleaf</t>
  </si>
  <si>
    <t>Coniferous</t>
  </si>
  <si>
    <t>Mangrove</t>
  </si>
  <si>
    <t>Deciduous Broadleaf</t>
  </si>
  <si>
    <t>Commercial Plantation</t>
  </si>
  <si>
    <t>Demand Gasoline for Commercial</t>
  </si>
  <si>
    <t>Demand LPG for Commercial</t>
  </si>
  <si>
    <t>Demand Electric for Commercial</t>
  </si>
  <si>
    <t>Demand Firewood for Commercial</t>
  </si>
  <si>
    <t>Demand Diesel for Industrial</t>
  </si>
  <si>
    <t>Demand Gasoline for Industrial</t>
  </si>
  <si>
    <t>Demand LPG for Industrial</t>
  </si>
  <si>
    <t>Demand Electric for Industrial</t>
  </si>
  <si>
    <t>Demand Coke for Industrial</t>
  </si>
  <si>
    <t>Demand Kerosen for Industrial</t>
  </si>
  <si>
    <t>Demand Biomass for Industrial</t>
  </si>
  <si>
    <t>Demand Fuel Oil for Industrial</t>
  </si>
  <si>
    <t>Demand LPG for Residential</t>
  </si>
  <si>
    <t>Demand Electric for Residential</t>
  </si>
  <si>
    <t>Demand Kerosen for Residential</t>
  </si>
  <si>
    <t>Demand Firewood for Residential</t>
  </si>
  <si>
    <t>Demand LPG for Exports</t>
  </si>
  <si>
    <t>Demand Diesel for Transport - Other</t>
  </si>
  <si>
    <t>Demand Kerosen for Transport - Aero</t>
  </si>
  <si>
    <t>Demand Sugar cane for Agriculture</t>
  </si>
  <si>
    <t>Demand Palm kernels for Agriculture</t>
  </si>
  <si>
    <t>Demand Maize and products for Agriculture</t>
  </si>
  <si>
    <t>Demand Banana for Agriculture</t>
  </si>
  <si>
    <t>Demand Vegetables, other for Agriculture</t>
  </si>
  <si>
    <t>Demand Coffee and products for Agriculture</t>
  </si>
  <si>
    <t>Demand Oranges, Mandarines for Agriculture</t>
  </si>
  <si>
    <t>Demand Beans for Agriculture</t>
  </si>
  <si>
    <t>Demand Plantains for Agriculture</t>
  </si>
  <si>
    <t>Demand Melon for Agriculture</t>
  </si>
  <si>
    <t>Demand Watermelon for Agriculture</t>
  </si>
  <si>
    <t>Demand Pineapple for Agriculture</t>
  </si>
  <si>
    <t>Demand Tomato for Agriculture</t>
  </si>
  <si>
    <t>Demand Rice and products for Agriculture</t>
  </si>
  <si>
    <t>Demand Lemons, Limes and products for Agriculture</t>
  </si>
  <si>
    <t>Demand Yucca for Agriculture</t>
  </si>
  <si>
    <t>Demand Potato for Agriculture</t>
  </si>
  <si>
    <t>Demand Other crops for Agriculture</t>
  </si>
  <si>
    <t>Demand Sweet potato for Agriculture</t>
  </si>
  <si>
    <t>Demand Onion for Agriculture</t>
  </si>
  <si>
    <t>Demand Coconut for Agriculture</t>
  </si>
  <si>
    <t>Demand Milk for Livestock</t>
  </si>
  <si>
    <t>Demand Other dairy products for Livestock</t>
  </si>
  <si>
    <t>Demand Poultry meat for Livestock</t>
  </si>
  <si>
    <t>Demand Beef for Livestock</t>
  </si>
  <si>
    <t>Demand Pork for Livestock</t>
  </si>
  <si>
    <t>Demand Other meats for Livestock</t>
  </si>
  <si>
    <t>Demand Sugar cane for Agricultural Exports</t>
  </si>
  <si>
    <t>Demand Palm kernels for Agricultural Exports</t>
  </si>
  <si>
    <t>Demand Maize and products for Agricultural Exports</t>
  </si>
  <si>
    <t>Demand Banana for Agricultural Exports</t>
  </si>
  <si>
    <t>Demand Vegetables, other for Agricultural Exports</t>
  </si>
  <si>
    <t>Demand Coffee and products for Agricultural Exports</t>
  </si>
  <si>
    <t>Demand Oranges, Mandarines for Agricultural Exports</t>
  </si>
  <si>
    <t>Demand Beans for Agricultural Exports</t>
  </si>
  <si>
    <t>Demand Plantains for Agricultural Exports</t>
  </si>
  <si>
    <t>Demand Melon for Agricultural Exports</t>
  </si>
  <si>
    <t>Demand Watermelon for Agricultural Exports</t>
  </si>
  <si>
    <t>Demand Pineapple for Agricultural Exports</t>
  </si>
  <si>
    <t>Demand Tomato for Agricultural Exports</t>
  </si>
  <si>
    <t>Demand Rice and products for Agricultural Exports</t>
  </si>
  <si>
    <t>Demand Lemons, Limes and products for Agricultural Exports</t>
  </si>
  <si>
    <t>Demand Yucca for Agricultural Exports</t>
  </si>
  <si>
    <t>Demand Potato for Agricultural Exports</t>
  </si>
  <si>
    <t>Demand Other crops for Agricultural Exports</t>
  </si>
  <si>
    <t>Demand Sweet potato for Agricultural Exports</t>
  </si>
  <si>
    <t>Demand Onion for Agricultural Exports</t>
  </si>
  <si>
    <t>Demand Coconut for Agricultural Exports</t>
  </si>
  <si>
    <t>Demand Milk for Livestock Exports</t>
  </si>
  <si>
    <t>Demand Other dairy products for Livestock Exports</t>
  </si>
  <si>
    <t>Demand Poultry meat for Livestock Exports</t>
  </si>
  <si>
    <t>Demand Beef for Livestock Exports</t>
  </si>
  <si>
    <t>Demand Pork for Livestock Exports</t>
  </si>
  <si>
    <t>Demand Other meats for Livestock Exports</t>
  </si>
  <si>
    <t>Demand Moist Broadleaf for Forestry</t>
  </si>
  <si>
    <t>Demand Coniferous for Forestry</t>
  </si>
  <si>
    <t>Demand Mangrove for Forestry</t>
  </si>
  <si>
    <t>Demand Deciduous Broadleaf for Forestry</t>
  </si>
  <si>
    <t>Demand Moist Broadleaf for New Forestry</t>
  </si>
  <si>
    <t>Demand Coniferous for New Forestry</t>
  </si>
  <si>
    <t>Demand Mangrove for New Forestry</t>
  </si>
  <si>
    <t>Demand Deciduous Broadleaf for New Forestry</t>
  </si>
  <si>
    <t>Demand Moist Broadleaf for Cut Forestry</t>
  </si>
  <si>
    <t>Demand Coniferous for Cut Forestry</t>
  </si>
  <si>
    <t>Demand Mangrove for Cut Forestry</t>
  </si>
  <si>
    <t>Demand Deciduous Broadleaf for Cut Forestry</t>
  </si>
  <si>
    <t>Demand Coniferous for Plantations</t>
  </si>
  <si>
    <t>Demand Deciduous Broadleaf for Plantations</t>
  </si>
  <si>
    <t>Demand Commercial Plantation for Plantations</t>
  </si>
  <si>
    <t>Distribute Diesel for Private</t>
  </si>
  <si>
    <t>Distribute Gasoline for Private</t>
  </si>
  <si>
    <t>Distribute Electric for Private</t>
  </si>
  <si>
    <t>Distribute Diesel for Public</t>
  </si>
  <si>
    <t>Distribute LPG for Public</t>
  </si>
  <si>
    <t>Distribute Electric for Public</t>
  </si>
  <si>
    <t>Distribute Hydrogen for Public</t>
  </si>
  <si>
    <t>Distribute Electric for Heavy Freight</t>
  </si>
  <si>
    <t>Distribute Diesel for Heavy Freight</t>
  </si>
  <si>
    <t>Distribute Hydrogen for Heavy Freight</t>
  </si>
  <si>
    <t>Distribute Diesel for Light Freight</t>
  </si>
  <si>
    <t>Distribute Gasoline for Light Freight</t>
  </si>
  <si>
    <t>Distribute Electric for Light Freight</t>
  </si>
  <si>
    <t>Automobiles Diesel</t>
  </si>
  <si>
    <t>Automobiles Gasoline</t>
  </si>
  <si>
    <t>Automobiles Electric</t>
  </si>
  <si>
    <t>Automobiles Hybrid Gasoline</t>
  </si>
  <si>
    <t>Motorcycle Gasoline</t>
  </si>
  <si>
    <t>Motorcycle Electric</t>
  </si>
  <si>
    <t>Bus Public Diesel</t>
  </si>
  <si>
    <t>Bus Public Electric</t>
  </si>
  <si>
    <t>Bus Public Hydrogen</t>
  </si>
  <si>
    <t>Minibus Diesel</t>
  </si>
  <si>
    <t>Minibus Electric</t>
  </si>
  <si>
    <t>Heavy Truck Diesel</t>
  </si>
  <si>
    <t>Heavy Truck Electric</t>
  </si>
  <si>
    <t>Heavy Truck Hydrogen</t>
  </si>
  <si>
    <t>Heavy Truck Hybrid Diesel</t>
  </si>
  <si>
    <t>Light Truck Diesel</t>
  </si>
  <si>
    <t>Light Truck Gasoline</t>
  </si>
  <si>
    <t>Light Truck Electric</t>
  </si>
  <si>
    <t>Light Truck Hybrid Diesel</t>
  </si>
  <si>
    <t>Automobiles</t>
  </si>
  <si>
    <t>Motorcycle</t>
  </si>
  <si>
    <t>Bus Public</t>
  </si>
  <si>
    <t>Minibus</t>
  </si>
  <si>
    <t>Heavy Truck</t>
  </si>
  <si>
    <t>Light Truck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</si>
  <si>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</si>
  <si>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</si>
  <si>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</si>
  <si>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</si>
  <si>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</si>
  <si>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</si>
  <si>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</si>
  <si>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</si>
  <si>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</si>
  <si>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</si>
  <si>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</si>
  <si>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</si>
  <si>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</si>
  <si>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</si>
  <si>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Source / Assumption</t>
  </si>
  <si>
    <t>PJ/PJ</t>
  </si>
  <si>
    <t>Not needed</t>
  </si>
  <si>
    <t>Years</t>
  </si>
  <si>
    <t>Does not have CAPEX, so operational life is not necessary</t>
  </si>
  <si>
    <t>PJ/GW</t>
  </si>
  <si>
    <t>Standard</t>
  </si>
  <si>
    <t>Literatura (sin documento público que diga los años)</t>
  </si>
  <si>
    <t>U Galileo</t>
  </si>
  <si>
    <t>Provisional</t>
  </si>
  <si>
    <t>According to demand</t>
  </si>
  <si>
    <t>US$ / vehicle</t>
  </si>
  <si>
    <t>M US$ / Gvkm</t>
  </si>
  <si>
    <t>Flat</t>
  </si>
  <si>
    <t>M US$ /Gvkm</t>
  </si>
  <si>
    <t>Vehicles</t>
  </si>
  <si>
    <t>Gvkm</t>
  </si>
  <si>
    <t>User defined</t>
  </si>
  <si>
    <t>User defined trajectory relative to BY</t>
  </si>
  <si>
    <t>Relative to TRAUTELE</t>
  </si>
  <si>
    <t>Relative to TRBPUDSL</t>
  </si>
  <si>
    <t>Relative to TRMBSDSL</t>
  </si>
  <si>
    <t>Unit.Introduced</t>
  </si>
  <si>
    <t>Relative to TRYTKDSL</t>
  </si>
  <si>
    <t>Relative to TRYLFDSL</t>
  </si>
  <si>
    <t>EMPTY</t>
  </si>
  <si>
    <t>M US$ / PJ</t>
  </si>
  <si>
    <t>Zero</t>
  </si>
  <si>
    <t>Percent growth of incomplete years</t>
  </si>
  <si>
    <t>M US$ / GW</t>
  </si>
  <si>
    <t>Estas son mayores de 5 MW, e incluyen derivación, regulación anual, y diara/semanal.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</si>
  <si>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</si>
  <si>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</si>
  <si>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</si>
  <si>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</si>
  <si>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</si>
  <si>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</si>
  <si>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</si>
  <si>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</si>
  <si>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</si>
  <si>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Comparemos con CR. Actualicemos cuando tengamos datos de la AMM.</t>
  </si>
  <si>
    <t>Costos de indirectos relacionados con la operación de la planta</t>
  </si>
  <si>
    <t>Copied from Costa Rica</t>
  </si>
  <si>
    <t>We previously had 1.02 MUSD/PJ but that was too low</t>
  </si>
  <si>
    <t>Mha/Mha</t>
  </si>
  <si>
    <t>Mt/Mt</t>
  </si>
  <si>
    <t>ELE_TRANS2</t>
  </si>
  <si>
    <t>Secondary - Power Transmission 2</t>
  </si>
  <si>
    <t>PPNGS</t>
  </si>
  <si>
    <t>Primary - Transformation - Natural Gas</t>
  </si>
  <si>
    <t>DIST_NGS</t>
  </si>
  <si>
    <t>Primary - Import/Distribution - Natural Gas</t>
  </si>
  <si>
    <t>PPPVT2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</si>
  <si>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</si>
  <si>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</si>
  <si>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</si>
  <si>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</si>
  <si>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</si>
  <si>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</si>
  <si>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</si>
  <si>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</si>
  <si>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</si>
  <si>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</si>
  <si>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</si>
  <si>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</si>
  <si>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Transpose growth</t>
  </si>
  <si>
    <t>DESC</t>
  </si>
  <si>
    <t>Source 1</t>
  </si>
  <si>
    <t>Source 2</t>
  </si>
  <si>
    <t>GDP_orig</t>
  </si>
  <si>
    <t>GDP (original)</t>
  </si>
  <si>
    <t>Project database</t>
  </si>
  <si>
    <t>GDP_alt</t>
  </si>
  <si>
    <t>GDP alternativo</t>
  </si>
  <si>
    <t>use_orig_gdp</t>
  </si>
  <si>
    <t>Original GDP change</t>
  </si>
  <si>
    <t>USE</t>
  </si>
  <si>
    <t>Assumed GDP change</t>
  </si>
  <si>
    <t>ASSUMED</t>
  </si>
  <si>
    <t>EI_COUNTRY</t>
  </si>
  <si>
    <t>National energy intensity change</t>
  </si>
  <si>
    <t>POP</t>
  </si>
  <si>
    <t>Population</t>
  </si>
  <si>
    <t>https://data.worldbank.org/indicator/SP.POP.TOTL?end=2022&amp;locations=HN&amp;start=2018</t>
  </si>
  <si>
    <t>https://population.un.org/wpp/Graphs/Probabilistic/POP/TOT/340</t>
  </si>
  <si>
    <t>GDP_pc_orig</t>
  </si>
  <si>
    <t>GDP per capita (original)</t>
  </si>
  <si>
    <t>GDP_pc</t>
  </si>
  <si>
    <t>GDP per capita</t>
  </si>
  <si>
    <t>GDP_pc_gr_orig</t>
  </si>
  <si>
    <t>GDP per capita growth (original)</t>
  </si>
  <si>
    <t>GDP_pc_gr</t>
  </si>
  <si>
    <t>GDP per capita growth</t>
  </si>
  <si>
    <t>T5DSLCOM</t>
  </si>
  <si>
    <t>Demand Diesel for Commercial</t>
  </si>
  <si>
    <t>T5DSLAGR</t>
  </si>
  <si>
    <t>Demand Diesel for Agriculture</t>
  </si>
  <si>
    <t>NOTAS</t>
  </si>
  <si>
    <t>M US$ / mt</t>
  </si>
  <si>
    <t>HECAGRNORM</t>
  </si>
  <si>
    <t>HECAGRREG</t>
  </si>
  <si>
    <t>ADDHOU</t>
  </si>
  <si>
    <t>AGUPOB</t>
  </si>
  <si>
    <t>AGUCAP</t>
  </si>
  <si>
    <t>AGRIRR</t>
  </si>
  <si>
    <t>Normal agricultural hectares</t>
  </si>
  <si>
    <t>Regenerated agricultural hectares</t>
  </si>
  <si>
    <t>Additional housing</t>
  </si>
  <si>
    <t>Access to water for population</t>
  </si>
  <si>
    <t>Water capture</t>
  </si>
  <si>
    <t>Agro irrigation</t>
  </si>
  <si>
    <t>MUSD/Mha</t>
  </si>
  <si>
    <t>Mha</t>
  </si>
  <si>
    <t>MUSD/Mpe</t>
  </si>
  <si>
    <t>Mpe</t>
  </si>
  <si>
    <t>MUSD/Mvi</t>
  </si>
  <si>
    <t>Mvi</t>
  </si>
  <si>
    <t>Miv</t>
  </si>
  <si>
    <t>M US$ / Mha</t>
  </si>
  <si>
    <t>Saneamiento de agias</t>
  </si>
  <si>
    <t>AGUSAN</t>
  </si>
  <si>
    <t>AGURES</t>
  </si>
  <si>
    <t>AGUFOR</t>
  </si>
  <si>
    <t>Agua resiliencia</t>
  </si>
  <si>
    <t>Agua fortalecimiento sectorial</t>
  </si>
  <si>
    <t>Saneamiento de aguas</t>
  </si>
  <si>
    <t>Primary - ETD - Natural Gas</t>
  </si>
  <si>
    <t>DIST_URA</t>
  </si>
  <si>
    <t>Primary - Import/Distribution - Uranio</t>
  </si>
  <si>
    <t>PPCOK</t>
  </si>
  <si>
    <t>Primary - Transformation - Coke</t>
  </si>
  <si>
    <t>PPGTDSL</t>
  </si>
  <si>
    <t>Primary - Transformation - GT Diesel</t>
  </si>
  <si>
    <t>PPICEDSL</t>
  </si>
  <si>
    <t>Primary - Transformation - ICE Diesel</t>
  </si>
  <si>
    <t>PPGTGLP</t>
  </si>
  <si>
    <t>Primary - Transformation - LPG</t>
  </si>
  <si>
    <t>PPNUC</t>
  </si>
  <si>
    <t>Primary - Transformation - Nuclear</t>
  </si>
  <si>
    <t>PPWNDS</t>
  </si>
  <si>
    <t>Primary - Transformation - Wind with Storage</t>
  </si>
  <si>
    <t>T5KERCOM</t>
  </si>
  <si>
    <t>Demand Kerosen for Commercial</t>
  </si>
  <si>
    <t>T5FOICOM</t>
  </si>
  <si>
    <t>Demand Fuel Oil for Commercial</t>
  </si>
  <si>
    <t>T5HYDIND</t>
  </si>
  <si>
    <t>Demand Hydrogen for Industrial</t>
  </si>
  <si>
    <t>T5FIRIND</t>
  </si>
  <si>
    <t>Demand Firewood for Industrial</t>
  </si>
  <si>
    <t>T5BGSIND</t>
  </si>
  <si>
    <t>Demand Biofuel/Biogas for Industrial</t>
  </si>
  <si>
    <t>T5BIMRES</t>
  </si>
  <si>
    <t>Demand Biomass for Residential</t>
  </si>
  <si>
    <t>T5DSLEXP</t>
  </si>
  <si>
    <t>Demand Diesel for Exports</t>
  </si>
  <si>
    <t>T5GSLEXP</t>
  </si>
  <si>
    <t>Demand Gasoline for Exports</t>
  </si>
  <si>
    <t>T5ELEEXP</t>
  </si>
  <si>
    <t>Demand Electric for Exports</t>
  </si>
  <si>
    <t>T5KEREXP</t>
  </si>
  <si>
    <t>Demand Kerosen for Exports</t>
  </si>
  <si>
    <t>T5FOIEXP</t>
  </si>
  <si>
    <t>Demand Fuel Oil for Exports</t>
  </si>
  <si>
    <t>T5GSLTOT</t>
  </si>
  <si>
    <t>Demand Gasoline for Transport - Other</t>
  </si>
  <si>
    <t>T5ELETOT</t>
  </si>
  <si>
    <t>Demand Electric for Transport - Other</t>
  </si>
  <si>
    <t>T5LPGAGR</t>
  </si>
  <si>
    <t>Demand LPG for Agriculture</t>
  </si>
  <si>
    <t>T5ELEAGR</t>
  </si>
  <si>
    <t>Demand Electric for Agriculture</t>
  </si>
  <si>
    <t>T5KERAGR</t>
  </si>
  <si>
    <t>Demand Kerosen for Agriculture</t>
  </si>
  <si>
    <t>T5FIRAGR</t>
  </si>
  <si>
    <t>Demand Firewood for Agriculture</t>
  </si>
  <si>
    <t>T5BGSAGR</t>
  </si>
  <si>
    <t>Demand Biofuel/Biogas for Agriculture</t>
  </si>
  <si>
    <t>T4GSL_PUB</t>
  </si>
  <si>
    <t>Distribute Gasoline for Public</t>
  </si>
  <si>
    <t>T4DSL_TUR</t>
  </si>
  <si>
    <t>Distribute Diesel for Tourism</t>
  </si>
  <si>
    <t>T4GSL_TUR</t>
  </si>
  <si>
    <t>Distribute Gasoline for Tourism</t>
  </si>
  <si>
    <t>T4ELE_TUR</t>
  </si>
  <si>
    <t>Distribute Electric for Tourism</t>
  </si>
  <si>
    <t>TRTAXGSL</t>
  </si>
  <si>
    <t>Taxi Gasoline</t>
  </si>
  <si>
    <t>TRTAXLPG</t>
  </si>
  <si>
    <t>Taxi LPG</t>
  </si>
  <si>
    <t>TRTAXELE</t>
  </si>
  <si>
    <t>Taxi Electric</t>
  </si>
  <si>
    <t>TRSUVDSL</t>
  </si>
  <si>
    <t>Pick Up and Jeep Diesel</t>
  </si>
  <si>
    <t>TRSUVGSL</t>
  </si>
  <si>
    <t>Pick Up and Jeep Gasoline</t>
  </si>
  <si>
    <t>TRSUVELE</t>
  </si>
  <si>
    <t>Pick Up and Jeep Electric</t>
  </si>
  <si>
    <t>TRBPUGSL</t>
  </si>
  <si>
    <t>Bus Public Gasoline</t>
  </si>
  <si>
    <t>TRBTURDSL</t>
  </si>
  <si>
    <t>Bus Tourism Diesel</t>
  </si>
  <si>
    <t>TRBTURGSL</t>
  </si>
  <si>
    <t>Bus Tourism Gasoline</t>
  </si>
  <si>
    <t>TRBTURELE</t>
  </si>
  <si>
    <t>Bus Tourism Electric</t>
  </si>
  <si>
    <t>TRMBSGSL</t>
  </si>
  <si>
    <t>Minibus Gasoline</t>
  </si>
  <si>
    <t>Techs_Taxi</t>
  </si>
  <si>
    <t>Taxi</t>
  </si>
  <si>
    <t>Techs_SUV</t>
  </si>
  <si>
    <t>Pick Up and Jeep</t>
  </si>
  <si>
    <t>Techs_Buses_Tur</t>
  </si>
  <si>
    <t>Bus Tourism</t>
  </si>
  <si>
    <t>Relative to TRSUVDSL</t>
  </si>
  <si>
    <t>Relative to TRBTURDSL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</si>
</sst>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AF1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rgb="FFB6DDE8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B7DEE8"/>
        <bgColor rgb="FF000000"/>
      </patternFill>
    </fill>
    <fill>
      <patternFill patternType="solid">
        <fgColor rgb="FFEBF1DE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/>
    <xf numFmtId="0" fontId="3" fillId="3" borderId="2" xfId="0" applyFont="1" applyFill="1" applyBorder="1"/>
    <xf numFmtId="0" fontId="0" fillId="4" borderId="1" xfId="0" applyFill="1" applyBorder="1"/>
    <xf numFmtId="0" fontId="3" fillId="2" borderId="3" xfId="0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3" borderId="4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4" xfId="0" applyFont="1" applyBorder="1"/>
    <xf numFmtId="0" fontId="5" fillId="0" borderId="0" xfId="0" applyFont="1"/>
    <xf numFmtId="0" fontId="3" fillId="5" borderId="2" xfId="0" applyFont="1" applyFill="1" applyBorder="1"/>
    <xf numFmtId="0" fontId="3" fillId="6" borderId="2" xfId="0" applyFont="1" applyFill="1" applyBorder="1"/>
    <xf numFmtId="0" fontId="3" fillId="7" borderId="2" xfId="0" applyFont="1" applyFill="1" applyBorder="1"/>
    <xf numFmtId="0" fontId="0" fillId="8" borderId="1" xfId="0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9" borderId="0" xfId="0" applyFill="1"/>
    <xf numFmtId="0" fontId="0" fillId="10" borderId="0" xfId="0" applyFill="1"/>
    <xf numFmtId="0" fontId="3" fillId="11" borderId="2" xfId="0" applyFont="1" applyFill="1" applyBorder="1"/>
    <xf numFmtId="0" fontId="3" fillId="0" borderId="0" xfId="0" applyFont="1"/>
    <xf numFmtId="0" fontId="0" fillId="0" borderId="1" xfId="0" applyBorder="1"/>
    <xf numFmtId="0" fontId="3" fillId="2" borderId="8" xfId="0" applyFont="1" applyFill="1" applyBorder="1"/>
    <xf numFmtId="0" fontId="3" fillId="3" borderId="8" xfId="0" applyFont="1" applyFill="1" applyBorder="1"/>
    <xf numFmtId="0" fontId="0" fillId="12" borderId="1" xfId="0" applyFill="1" applyBorder="1"/>
    <xf numFmtId="0" fontId="1" fillId="0" borderId="9" xfId="0" applyFont="1" applyBorder="1" applyAlignment="1">
      <alignment horizontal="center" vertical="top"/>
    </xf>
    <xf numFmtId="0" fontId="3" fillId="0" borderId="8" xfId="0" applyFont="1" applyBorder="1"/>
    <xf numFmtId="0" fontId="3" fillId="11" borderId="8" xfId="0" applyFont="1" applyFill="1" applyBorder="1"/>
    <xf numFmtId="0" fontId="3" fillId="11" borderId="1" xfId="0" applyFont="1" applyFill="1" applyBorder="1"/>
    <xf numFmtId="0" fontId="1" fillId="0" borderId="1" xfId="0" applyFont="1" applyBorder="1"/>
    <xf numFmtId="0" fontId="3" fillId="13" borderId="2" xfId="0" applyFont="1" applyFill="1" applyBorder="1"/>
    <xf numFmtId="0" fontId="3" fillId="14" borderId="2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7" fillId="15" borderId="12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1" fillId="0" borderId="0" xfId="0" applyFont="1"/>
    <xf numFmtId="164" fontId="0" fillId="0" borderId="14" xfId="1" applyNumberFormat="1" applyFont="1" applyBorder="1" applyAlignment="1">
      <alignment wrapText="1"/>
    </xf>
    <xf numFmtId="164" fontId="0" fillId="0" borderId="15" xfId="1" applyNumberFormat="1" applyFont="1" applyBorder="1" applyAlignment="1">
      <alignment wrapText="1"/>
    </xf>
    <xf numFmtId="4" fontId="0" fillId="0" borderId="1" xfId="0" applyNumberFormat="1" applyBorder="1" applyAlignment="1">
      <alignment vertical="center"/>
    </xf>
    <xf numFmtId="4" fontId="0" fillId="4" borderId="1" xfId="0" applyNumberFormat="1" applyFill="1" applyBorder="1" applyAlignment="1">
      <alignment vertical="center"/>
    </xf>
    <xf numFmtId="4" fontId="0" fillId="0" borderId="7" xfId="0" applyNumberFormat="1" applyBorder="1" applyAlignment="1">
      <alignment vertical="center"/>
    </xf>
    <xf numFmtId="4" fontId="0" fillId="4" borderId="7" xfId="0" applyNumberFormat="1" applyFill="1" applyBorder="1" applyAlignment="1">
      <alignment vertical="center"/>
    </xf>
    <xf numFmtId="164" fontId="0" fillId="0" borderId="16" xfId="1" applyNumberFormat="1" applyFont="1" applyBorder="1" applyAlignment="1">
      <alignment wrapText="1"/>
    </xf>
    <xf numFmtId="164" fontId="0" fillId="0" borderId="17" xfId="1" applyNumberFormat="1" applyFont="1" applyBorder="1" applyAlignment="1">
      <alignment wrapText="1"/>
    </xf>
    <xf numFmtId="164" fontId="0" fillId="4" borderId="17" xfId="1" applyNumberFormat="1" applyFont="1" applyFill="1" applyBorder="1" applyAlignment="1">
      <alignment wrapText="1"/>
    </xf>
    <xf numFmtId="164" fontId="0" fillId="0" borderId="18" xfId="1" applyNumberFormat="1" applyFont="1" applyBorder="1" applyAlignment="1">
      <alignment wrapText="1"/>
    </xf>
    <xf numFmtId="164" fontId="0" fillId="0" borderId="19" xfId="1" applyNumberFormat="1" applyFont="1" applyBorder="1" applyAlignment="1">
      <alignment wrapText="1"/>
    </xf>
    <xf numFmtId="164" fontId="0" fillId="0" borderId="20" xfId="1" applyNumberFormat="1" applyFont="1" applyBorder="1" applyAlignment="1">
      <alignment wrapText="1"/>
    </xf>
    <xf numFmtId="164" fontId="0" fillId="0" borderId="7" xfId="1" applyNumberFormat="1" applyFont="1" applyBorder="1" applyAlignment="1">
      <alignment wrapText="1"/>
    </xf>
    <xf numFmtId="164" fontId="0" fillId="4" borderId="7" xfId="1" applyNumberFormat="1" applyFont="1" applyFill="1" applyBorder="1" applyAlignment="1">
      <alignment wrapText="1"/>
    </xf>
    <xf numFmtId="164" fontId="0" fillId="16" borderId="7" xfId="1" applyNumberFormat="1" applyFont="1" applyFill="1" applyBorder="1" applyAlignment="1">
      <alignment wrapText="1"/>
    </xf>
    <xf numFmtId="164" fontId="0" fillId="16" borderId="21" xfId="1" applyNumberFormat="1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10" fontId="0" fillId="4" borderId="1" xfId="1" applyNumberFormat="1" applyFont="1" applyFill="1" applyBorder="1"/>
    <xf numFmtId="10" fontId="0" fillId="0" borderId="1" xfId="0" applyNumberFormat="1" applyBorder="1"/>
    <xf numFmtId="164" fontId="0" fillId="0" borderId="22" xfId="1" applyNumberFormat="1" applyFont="1" applyFill="1" applyBorder="1" applyAlignment="1">
      <alignment wrapText="1"/>
    </xf>
    <xf numFmtId="164" fontId="0" fillId="0" borderId="23" xfId="1" applyNumberFormat="1" applyFont="1" applyFill="1" applyBorder="1" applyAlignment="1">
      <alignment wrapText="1"/>
    </xf>
    <xf numFmtId="3" fontId="0" fillId="0" borderId="0" xfId="0" applyNumberFormat="1"/>
    <xf numFmtId="3" fontId="0" fillId="4" borderId="0" xfId="0" applyNumberFormat="1" applyFill="1"/>
    <xf numFmtId="0" fontId="0" fillId="4" borderId="0" xfId="0" applyFill="1"/>
    <xf numFmtId="10" fontId="0" fillId="0" borderId="0" xfId="1" applyNumberFormat="1" applyFont="1"/>
    <xf numFmtId="10" fontId="0" fillId="4" borderId="0" xfId="1" applyNumberFormat="1" applyFont="1" applyFill="1"/>
    <xf numFmtId="0" fontId="0" fillId="17" borderId="1" xfId="0" applyFill="1" applyBorder="1"/>
    <xf numFmtId="165" fontId="0" fillId="0" borderId="1" xfId="0" applyNumberFormat="1" applyBorder="1"/>
    <xf numFmtId="0" fontId="3" fillId="8" borderId="2" xfId="0" applyFont="1" applyFill="1" applyBorder="1"/>
    <xf numFmtId="0" fontId="9" fillId="2" borderId="2" xfId="0" applyFont="1" applyFill="1" applyBorder="1"/>
    <xf numFmtId="0" fontId="0" fillId="8" borderId="7" xfId="0" applyFill="1" applyBorder="1"/>
    <xf numFmtId="0" fontId="0" fillId="18" borderId="0" xfId="0" applyFill="1"/>
    <xf numFmtId="0" fontId="10" fillId="2" borderId="1" xfId="0" applyFont="1" applyFill="1" applyBorder="1"/>
    <xf numFmtId="0" fontId="10" fillId="2" borderId="2" xfId="0" applyFont="1" applyFill="1" applyBorder="1"/>
    <xf numFmtId="0" fontId="12" fillId="2" borderId="2" xfId="0" applyFont="1" applyFill="1" applyBorder="1"/>
    <xf numFmtId="0" fontId="13" fillId="0" borderId="0" xfId="0" applyFont="1"/>
    <xf numFmtId="0" fontId="11" fillId="0" borderId="0" xfId="0" applyFont="1"/>
    <xf numFmtId="0" fontId="10" fillId="0" borderId="2" xfId="0" applyFont="1" applyBorder="1"/>
    <xf numFmtId="0" fontId="10" fillId="3" borderId="2" xfId="0" applyFont="1" applyFill="1" applyBorder="1"/>
    <xf numFmtId="0" fontId="14" fillId="0" borderId="0" xfId="0" applyFont="1"/>
    <xf numFmtId="0" fontId="12" fillId="3" borderId="2" xfId="0" applyFont="1" applyFill="1" applyBorder="1"/>
    <xf numFmtId="0" fontId="10" fillId="8" borderId="2" xfId="0" applyFont="1" applyFill="1" applyBorder="1"/>
    <xf numFmtId="0" fontId="10" fillId="19" borderId="2" xfId="0" applyFont="1" applyFill="1" applyBorder="1"/>
    <xf numFmtId="0" fontId="10" fillId="2" borderId="8" xfId="0" applyFont="1" applyFill="1" applyBorder="1"/>
    <xf numFmtId="0" fontId="10" fillId="0" borderId="1" xfId="0" applyFont="1" applyBorder="1"/>
    <xf numFmtId="0" fontId="15" fillId="20" borderId="2" xfId="0" applyFont="1" applyFill="1" applyBorder="1"/>
    <xf numFmtId="0" fontId="12" fillId="0" borderId="2" xfId="0" applyFont="1" applyBorder="1"/>
    <xf numFmtId="0" fontId="12" fillId="0" borderId="8" xfId="0" applyFont="1" applyBorder="1"/>
    <xf numFmtId="0" fontId="12" fillId="0" borderId="1" xfId="0" applyFont="1" applyBorder="1"/>
    <xf numFmtId="0" fontId="12" fillId="0" borderId="0" xfId="0" applyFont="1"/>
    <xf numFmtId="0" fontId="12" fillId="5" borderId="2" xfId="0" applyFont="1" applyFill="1" applyBorder="1"/>
    <xf numFmtId="0" fontId="10" fillId="5" borderId="2" xfId="0" applyFont="1" applyFill="1" applyBorder="1"/>
    <xf numFmtId="0" fontId="10" fillId="5" borderId="8" xfId="0" applyFont="1" applyFill="1" applyBorder="1"/>
    <xf numFmtId="0" fontId="16" fillId="0" borderId="0" xfId="0" applyFont="1"/>
    <xf numFmtId="0" fontId="16" fillId="0" borderId="24" xfId="0" applyFont="1" applyBorder="1"/>
    <xf numFmtId="0" fontId="16" fillId="22" borderId="1" xfId="0" applyFont="1" applyFill="1" applyBorder="1"/>
    <xf numFmtId="0" fontId="16" fillId="0" borderId="25" xfId="0" applyFont="1" applyBorder="1"/>
    <xf numFmtId="0" fontId="16" fillId="21" borderId="1" xfId="0" applyFont="1" applyFill="1" applyBorder="1"/>
    <xf numFmtId="0" fontId="13" fillId="21" borderId="1" xfId="0" applyFont="1" applyFill="1" applyBorder="1"/>
    <xf numFmtId="0" fontId="16" fillId="2" borderId="1" xfId="0" applyFont="1" applyFill="1" applyBorder="1"/>
    <xf numFmtId="0" fontId="1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zoomScale="81" workbookViewId="0">
      <pane ySplit="1" topLeftCell="A180" activePane="bottomLeft" state="frozen"/>
      <selection activeCell="C628" sqref="C628"/>
      <selection pane="bottomLeft" activeCell="D446" sqref="D446"/>
    </sheetView>
  </sheetViews>
  <sheetFormatPr baseColWidth="10" defaultColWidth="9.109375" defaultRowHeight="14.4" x14ac:dyDescent="0.3"/>
  <cols>
    <col min="1" max="1" width="23.33203125" bestFit="1" customWidth="1"/>
    <col min="2" max="2" width="11.5546875" bestFit="1" customWidth="1"/>
    <col min="3" max="3" width="18.44140625" bestFit="1" customWidth="1"/>
    <col min="4" max="4" width="27.109375" customWidth="1"/>
    <col min="5" max="5" width="8.88671875" customWidth="1"/>
    <col min="6" max="6" width="19.6640625" bestFit="1" customWidth="1"/>
    <col min="7" max="7" width="9" bestFit="1" customWidth="1"/>
    <col min="8" max="8" width="10" bestFit="1" customWidth="1"/>
    <col min="9" max="9" width="48.33203125" bestFit="1" customWidth="1"/>
  </cols>
  <sheetData>
    <row r="1" spans="1:9" ht="14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463</v>
      </c>
    </row>
    <row r="2" spans="1:9" ht="14.25" customHeight="1" x14ac:dyDescent="0.3">
      <c r="A2" s="4" t="s">
        <v>8</v>
      </c>
      <c r="B2" s="4">
        <v>1</v>
      </c>
      <c r="C2" s="4" t="s">
        <v>14</v>
      </c>
      <c r="D2" s="4" t="s">
        <v>233</v>
      </c>
      <c r="E2" s="4">
        <v>1</v>
      </c>
      <c r="F2" s="4" t="s">
        <v>449</v>
      </c>
      <c r="G2" s="4" t="s">
        <v>464</v>
      </c>
      <c r="H2" s="4">
        <v>1</v>
      </c>
      <c r="I2" s="4" t="s">
        <v>465</v>
      </c>
    </row>
    <row r="3" spans="1:9" ht="14.25" customHeight="1" x14ac:dyDescent="0.3">
      <c r="A3" s="4" t="s">
        <v>8</v>
      </c>
      <c r="B3" s="4">
        <v>1</v>
      </c>
      <c r="C3" s="4" t="s">
        <v>14</v>
      </c>
      <c r="D3" s="4" t="s">
        <v>233</v>
      </c>
      <c r="E3" s="4">
        <v>2</v>
      </c>
      <c r="F3" s="4" t="s">
        <v>450</v>
      </c>
      <c r="G3" s="4" t="s">
        <v>466</v>
      </c>
      <c r="H3" s="4">
        <v>1</v>
      </c>
      <c r="I3" s="4" t="s">
        <v>467</v>
      </c>
    </row>
    <row r="4" spans="1:9" ht="14.25" customHeight="1" x14ac:dyDescent="0.3">
      <c r="A4" s="4" t="s">
        <v>8</v>
      </c>
      <c r="B4" s="4">
        <v>2</v>
      </c>
      <c r="C4" s="4" t="s">
        <v>15</v>
      </c>
      <c r="D4" s="4" t="s">
        <v>234</v>
      </c>
      <c r="E4" s="4">
        <v>1</v>
      </c>
      <c r="F4" s="4" t="s">
        <v>449</v>
      </c>
      <c r="G4" s="4" t="s">
        <v>464</v>
      </c>
      <c r="H4" s="4">
        <v>1</v>
      </c>
      <c r="I4" s="4" t="s">
        <v>465</v>
      </c>
    </row>
    <row r="5" spans="1:9" ht="14.25" customHeight="1" x14ac:dyDescent="0.3">
      <c r="A5" s="4" t="s">
        <v>8</v>
      </c>
      <c r="B5" s="4">
        <v>2</v>
      </c>
      <c r="C5" s="4" t="s">
        <v>15</v>
      </c>
      <c r="D5" s="4" t="s">
        <v>234</v>
      </c>
      <c r="E5" s="4">
        <v>2</v>
      </c>
      <c r="F5" s="4" t="s">
        <v>450</v>
      </c>
      <c r="G5" s="4" t="s">
        <v>466</v>
      </c>
      <c r="H5" s="4">
        <v>1</v>
      </c>
      <c r="I5" s="4" t="s">
        <v>467</v>
      </c>
    </row>
    <row r="6" spans="1:9" ht="14.25" customHeight="1" x14ac:dyDescent="0.3">
      <c r="A6" s="4" t="s">
        <v>8</v>
      </c>
      <c r="B6" s="4">
        <v>3</v>
      </c>
      <c r="C6" s="4" t="s">
        <v>16</v>
      </c>
      <c r="D6" s="4" t="s">
        <v>235</v>
      </c>
      <c r="E6" s="4">
        <v>1</v>
      </c>
      <c r="F6" s="4" t="s">
        <v>449</v>
      </c>
      <c r="G6" s="4" t="s">
        <v>464</v>
      </c>
      <c r="H6" s="4">
        <v>1</v>
      </c>
      <c r="I6" s="4" t="s">
        <v>465</v>
      </c>
    </row>
    <row r="7" spans="1:9" ht="14.25" customHeight="1" x14ac:dyDescent="0.3">
      <c r="A7" s="4" t="s">
        <v>8</v>
      </c>
      <c r="B7" s="4">
        <v>3</v>
      </c>
      <c r="C7" s="4" t="s">
        <v>16</v>
      </c>
      <c r="D7" s="4" t="s">
        <v>235</v>
      </c>
      <c r="E7" s="4">
        <v>2</v>
      </c>
      <c r="F7" s="4" t="s">
        <v>450</v>
      </c>
      <c r="G7" s="4" t="s">
        <v>466</v>
      </c>
      <c r="H7" s="4">
        <v>1</v>
      </c>
      <c r="I7" s="4" t="s">
        <v>467</v>
      </c>
    </row>
    <row r="8" spans="1:9" ht="14.25" customHeight="1" x14ac:dyDescent="0.3">
      <c r="A8" s="4" t="s">
        <v>8</v>
      </c>
      <c r="B8" s="4">
        <v>4</v>
      </c>
      <c r="C8" s="4" t="s">
        <v>17</v>
      </c>
      <c r="D8" s="4" t="s">
        <v>236</v>
      </c>
      <c r="E8" s="4">
        <v>1</v>
      </c>
      <c r="F8" s="4" t="s">
        <v>449</v>
      </c>
      <c r="G8" s="4" t="s">
        <v>464</v>
      </c>
      <c r="H8" s="4">
        <v>1</v>
      </c>
      <c r="I8" s="4" t="s">
        <v>465</v>
      </c>
    </row>
    <row r="9" spans="1:9" ht="14.25" customHeight="1" x14ac:dyDescent="0.3">
      <c r="A9" s="4" t="s">
        <v>8</v>
      </c>
      <c r="B9" s="4">
        <v>4</v>
      </c>
      <c r="C9" s="4" t="s">
        <v>17</v>
      </c>
      <c r="D9" s="4" t="s">
        <v>236</v>
      </c>
      <c r="E9" s="4">
        <v>2</v>
      </c>
      <c r="F9" s="4" t="s">
        <v>450</v>
      </c>
      <c r="G9" s="4" t="s">
        <v>466</v>
      </c>
      <c r="H9" s="4">
        <v>1</v>
      </c>
      <c r="I9" s="4" t="s">
        <v>467</v>
      </c>
    </row>
    <row r="10" spans="1:9" ht="14.25" customHeight="1" x14ac:dyDescent="0.3">
      <c r="A10" s="4" t="s">
        <v>8</v>
      </c>
      <c r="B10" s="4">
        <v>5</v>
      </c>
      <c r="C10" s="4" t="s">
        <v>18</v>
      </c>
      <c r="D10" s="4" t="s">
        <v>237</v>
      </c>
      <c r="E10" s="4">
        <v>1</v>
      </c>
      <c r="F10" s="4" t="s">
        <v>449</v>
      </c>
      <c r="G10" s="4" t="s">
        <v>464</v>
      </c>
      <c r="H10" s="4">
        <v>1</v>
      </c>
      <c r="I10" s="4" t="s">
        <v>465</v>
      </c>
    </row>
    <row r="11" spans="1:9" ht="14.25" customHeight="1" x14ac:dyDescent="0.3">
      <c r="A11" s="4" t="s">
        <v>8</v>
      </c>
      <c r="B11" s="4">
        <v>5</v>
      </c>
      <c r="C11" s="4" t="s">
        <v>18</v>
      </c>
      <c r="D11" s="4" t="s">
        <v>237</v>
      </c>
      <c r="E11" s="4">
        <v>2</v>
      </c>
      <c r="F11" s="4" t="s">
        <v>450</v>
      </c>
      <c r="G11" s="4" t="s">
        <v>466</v>
      </c>
      <c r="H11" s="4">
        <v>1</v>
      </c>
      <c r="I11" s="4" t="s">
        <v>467</v>
      </c>
    </row>
    <row r="12" spans="1:9" ht="14.25" customHeight="1" x14ac:dyDescent="0.3">
      <c r="A12" s="4" t="s">
        <v>8</v>
      </c>
      <c r="B12" s="4">
        <v>6</v>
      </c>
      <c r="C12" s="4" t="s">
        <v>19</v>
      </c>
      <c r="D12" s="4" t="s">
        <v>238</v>
      </c>
      <c r="E12" s="4">
        <v>1</v>
      </c>
      <c r="F12" s="4" t="s">
        <v>449</v>
      </c>
      <c r="G12" s="4" t="s">
        <v>464</v>
      </c>
      <c r="H12" s="4">
        <v>1</v>
      </c>
      <c r="I12" s="4" t="s">
        <v>465</v>
      </c>
    </row>
    <row r="13" spans="1:9" ht="14.25" customHeight="1" x14ac:dyDescent="0.3">
      <c r="A13" s="4" t="s">
        <v>8</v>
      </c>
      <c r="B13" s="4">
        <v>6</v>
      </c>
      <c r="C13" s="4" t="s">
        <v>19</v>
      </c>
      <c r="D13" s="4" t="s">
        <v>238</v>
      </c>
      <c r="E13" s="4">
        <v>2</v>
      </c>
      <c r="F13" s="4" t="s">
        <v>450</v>
      </c>
      <c r="G13" s="4" t="s">
        <v>466</v>
      </c>
      <c r="H13" s="4">
        <v>1</v>
      </c>
      <c r="I13" s="4" t="s">
        <v>467</v>
      </c>
    </row>
    <row r="14" spans="1:9" ht="14.25" customHeight="1" x14ac:dyDescent="0.3">
      <c r="A14" s="4" t="s">
        <v>8</v>
      </c>
      <c r="B14" s="4">
        <v>7</v>
      </c>
      <c r="C14" s="4" t="s">
        <v>20</v>
      </c>
      <c r="D14" s="4" t="s">
        <v>239</v>
      </c>
      <c r="E14" s="4">
        <v>1</v>
      </c>
      <c r="F14" s="4" t="s">
        <v>449</v>
      </c>
      <c r="G14" s="4" t="s">
        <v>464</v>
      </c>
      <c r="H14" s="4">
        <v>1</v>
      </c>
      <c r="I14" s="4" t="s">
        <v>465</v>
      </c>
    </row>
    <row r="15" spans="1:9" ht="14.25" customHeight="1" x14ac:dyDescent="0.3">
      <c r="A15" s="4" t="s">
        <v>8</v>
      </c>
      <c r="B15" s="4">
        <v>7</v>
      </c>
      <c r="C15" s="4" t="s">
        <v>20</v>
      </c>
      <c r="D15" s="4" t="s">
        <v>239</v>
      </c>
      <c r="E15" s="4">
        <v>2</v>
      </c>
      <c r="F15" s="4" t="s">
        <v>450</v>
      </c>
      <c r="G15" s="4" t="s">
        <v>466</v>
      </c>
      <c r="H15" s="4">
        <v>1</v>
      </c>
      <c r="I15" s="4" t="s">
        <v>467</v>
      </c>
    </row>
    <row r="16" spans="1:9" s="78" customFormat="1" ht="14.25" customHeight="1" x14ac:dyDescent="0.3">
      <c r="A16" s="77" t="s">
        <v>8</v>
      </c>
      <c r="B16" s="77">
        <v>8</v>
      </c>
      <c r="C16" s="4" t="s">
        <v>590</v>
      </c>
      <c r="D16" s="4" t="s">
        <v>591</v>
      </c>
      <c r="E16" s="77">
        <v>1</v>
      </c>
      <c r="F16" s="77" t="s">
        <v>449</v>
      </c>
      <c r="G16" s="77" t="s">
        <v>464</v>
      </c>
      <c r="H16" s="77">
        <v>1</v>
      </c>
      <c r="I16" s="77" t="s">
        <v>465</v>
      </c>
    </row>
    <row r="17" spans="1:9" s="78" customFormat="1" ht="14.25" customHeight="1" x14ac:dyDescent="0.3">
      <c r="A17" s="77" t="s">
        <v>8</v>
      </c>
      <c r="B17" s="77">
        <v>8</v>
      </c>
      <c r="C17" s="4" t="s">
        <v>590</v>
      </c>
      <c r="D17" s="4" t="s">
        <v>591</v>
      </c>
      <c r="E17" s="77">
        <v>2</v>
      </c>
      <c r="F17" s="77" t="s">
        <v>450</v>
      </c>
      <c r="G17" s="77" t="s">
        <v>466</v>
      </c>
      <c r="H17" s="77">
        <v>1</v>
      </c>
      <c r="I17" s="77" t="s">
        <v>467</v>
      </c>
    </row>
    <row r="18" spans="1:9" ht="14.25" customHeight="1" x14ac:dyDescent="0.3">
      <c r="A18" s="4" t="s">
        <v>8</v>
      </c>
      <c r="B18" s="4">
        <v>8</v>
      </c>
      <c r="C18" s="4" t="s">
        <v>21</v>
      </c>
      <c r="D18" s="4" t="s">
        <v>240</v>
      </c>
      <c r="E18" s="4">
        <v>1</v>
      </c>
      <c r="F18" s="4" t="s">
        <v>449</v>
      </c>
      <c r="G18" s="72" t="s">
        <v>468</v>
      </c>
      <c r="H18" s="72">
        <v>31.356000000000002</v>
      </c>
      <c r="I18" s="4" t="s">
        <v>465</v>
      </c>
    </row>
    <row r="19" spans="1:9" ht="14.25" customHeight="1" x14ac:dyDescent="0.3">
      <c r="A19" s="4" t="s">
        <v>8</v>
      </c>
      <c r="B19" s="4">
        <v>8</v>
      </c>
      <c r="C19" s="4" t="s">
        <v>21</v>
      </c>
      <c r="D19" s="4" t="s">
        <v>240</v>
      </c>
      <c r="E19" s="4">
        <v>2</v>
      </c>
      <c r="F19" s="4" t="s">
        <v>450</v>
      </c>
      <c r="G19" s="4" t="s">
        <v>466</v>
      </c>
      <c r="H19" s="4">
        <v>1</v>
      </c>
      <c r="I19" s="4" t="s">
        <v>467</v>
      </c>
    </row>
    <row r="20" spans="1:9" ht="14.25" customHeight="1" x14ac:dyDescent="0.3">
      <c r="A20" s="4" t="s">
        <v>8</v>
      </c>
      <c r="B20" s="4">
        <v>9</v>
      </c>
      <c r="C20" s="4" t="s">
        <v>22</v>
      </c>
      <c r="D20" s="4" t="s">
        <v>241</v>
      </c>
      <c r="E20" s="4">
        <v>1</v>
      </c>
      <c r="F20" s="4" t="s">
        <v>449</v>
      </c>
      <c r="G20" s="4" t="s">
        <v>464</v>
      </c>
      <c r="H20" s="4">
        <v>1</v>
      </c>
      <c r="I20" s="4" t="s">
        <v>465</v>
      </c>
    </row>
    <row r="21" spans="1:9" ht="14.25" customHeight="1" x14ac:dyDescent="0.3">
      <c r="A21" s="4" t="s">
        <v>8</v>
      </c>
      <c r="B21" s="4">
        <v>9</v>
      </c>
      <c r="C21" s="4" t="s">
        <v>22</v>
      </c>
      <c r="D21" s="4" t="s">
        <v>241</v>
      </c>
      <c r="E21" s="4">
        <v>2</v>
      </c>
      <c r="F21" s="4" t="s">
        <v>450</v>
      </c>
      <c r="G21" s="4" t="s">
        <v>466</v>
      </c>
      <c r="H21" s="4">
        <v>1</v>
      </c>
      <c r="I21" s="4" t="s">
        <v>467</v>
      </c>
    </row>
    <row r="22" spans="1:9" ht="14.25" customHeight="1" x14ac:dyDescent="0.3">
      <c r="A22" s="4" t="s">
        <v>8</v>
      </c>
      <c r="B22" s="4">
        <v>10</v>
      </c>
      <c r="C22" s="4" t="s">
        <v>23</v>
      </c>
      <c r="D22" s="4" t="s">
        <v>242</v>
      </c>
      <c r="E22" s="4">
        <v>1</v>
      </c>
      <c r="F22" s="4" t="s">
        <v>449</v>
      </c>
      <c r="G22" s="4" t="s">
        <v>464</v>
      </c>
      <c r="H22" s="4">
        <v>1</v>
      </c>
      <c r="I22" s="4" t="s">
        <v>465</v>
      </c>
    </row>
    <row r="23" spans="1:9" ht="14.25" customHeight="1" x14ac:dyDescent="0.3">
      <c r="A23" s="4" t="s">
        <v>8</v>
      </c>
      <c r="B23" s="4">
        <v>10</v>
      </c>
      <c r="C23" s="4" t="s">
        <v>23</v>
      </c>
      <c r="D23" s="4" t="s">
        <v>242</v>
      </c>
      <c r="E23" s="4">
        <v>2</v>
      </c>
      <c r="F23" s="4" t="s">
        <v>450</v>
      </c>
      <c r="G23" s="4" t="s">
        <v>466</v>
      </c>
      <c r="H23" s="4">
        <v>1</v>
      </c>
      <c r="I23" s="4" t="s">
        <v>467</v>
      </c>
    </row>
    <row r="24" spans="1:9" ht="14.25" customHeight="1" x14ac:dyDescent="0.3">
      <c r="A24" s="4" t="s">
        <v>8</v>
      </c>
      <c r="B24" s="4">
        <v>11</v>
      </c>
      <c r="C24" s="4" t="s">
        <v>24</v>
      </c>
      <c r="D24" s="4" t="s">
        <v>243</v>
      </c>
      <c r="E24" s="4">
        <v>1</v>
      </c>
      <c r="F24" s="4" t="s">
        <v>449</v>
      </c>
      <c r="G24" s="4" t="s">
        <v>468</v>
      </c>
      <c r="H24" s="4">
        <v>31.356000000000002</v>
      </c>
      <c r="I24" s="4" t="s">
        <v>469</v>
      </c>
    </row>
    <row r="25" spans="1:9" ht="14.25" customHeight="1" x14ac:dyDescent="0.3">
      <c r="A25" s="4" t="s">
        <v>8</v>
      </c>
      <c r="B25" s="4">
        <v>11</v>
      </c>
      <c r="C25" s="4" t="s">
        <v>24</v>
      </c>
      <c r="D25" s="4" t="s">
        <v>243</v>
      </c>
      <c r="E25" s="4">
        <v>2</v>
      </c>
      <c r="F25" s="4" t="s">
        <v>450</v>
      </c>
      <c r="G25" s="4" t="s">
        <v>466</v>
      </c>
      <c r="H25" s="4">
        <v>50</v>
      </c>
      <c r="I25" s="4" t="s">
        <v>470</v>
      </c>
    </row>
    <row r="26" spans="1:9" ht="14.25" customHeight="1" x14ac:dyDescent="0.3">
      <c r="A26" s="4" t="s">
        <v>8</v>
      </c>
      <c r="B26" s="4">
        <v>12</v>
      </c>
      <c r="C26" s="4" t="s">
        <v>25</v>
      </c>
      <c r="D26" s="4" t="s">
        <v>244</v>
      </c>
      <c r="E26" s="4">
        <v>1</v>
      </c>
      <c r="F26" s="4" t="s">
        <v>449</v>
      </c>
      <c r="G26" s="4" t="s">
        <v>468</v>
      </c>
      <c r="H26" s="4">
        <v>31.356000000000002</v>
      </c>
      <c r="I26" s="4" t="s">
        <v>469</v>
      </c>
    </row>
    <row r="27" spans="1:9" ht="14.25" customHeight="1" x14ac:dyDescent="0.3">
      <c r="A27" s="4" t="s">
        <v>8</v>
      </c>
      <c r="B27" s="4">
        <v>12</v>
      </c>
      <c r="C27" s="4" t="s">
        <v>25</v>
      </c>
      <c r="D27" s="4" t="s">
        <v>244</v>
      </c>
      <c r="E27" s="4">
        <v>2</v>
      </c>
      <c r="F27" s="4" t="s">
        <v>450</v>
      </c>
      <c r="G27" s="4" t="s">
        <v>466</v>
      </c>
      <c r="H27" s="4">
        <v>30</v>
      </c>
      <c r="I27" s="4" t="s">
        <v>470</v>
      </c>
    </row>
    <row r="28" spans="1:9" ht="14.25" customHeight="1" x14ac:dyDescent="0.3">
      <c r="A28" s="4" t="s">
        <v>8</v>
      </c>
      <c r="B28" s="4">
        <v>13</v>
      </c>
      <c r="C28" s="4" t="s">
        <v>26</v>
      </c>
      <c r="D28" s="4" t="s">
        <v>245</v>
      </c>
      <c r="E28" s="4">
        <v>1</v>
      </c>
      <c r="F28" s="4" t="s">
        <v>449</v>
      </c>
      <c r="G28" s="4" t="s">
        <v>468</v>
      </c>
      <c r="H28" s="4">
        <v>31.356000000000002</v>
      </c>
      <c r="I28" s="4" t="s">
        <v>469</v>
      </c>
    </row>
    <row r="29" spans="1:9" ht="14.25" customHeight="1" x14ac:dyDescent="0.3">
      <c r="A29" s="4" t="s">
        <v>8</v>
      </c>
      <c r="B29" s="4">
        <v>13</v>
      </c>
      <c r="C29" s="4" t="s">
        <v>26</v>
      </c>
      <c r="D29" s="4" t="s">
        <v>245</v>
      </c>
      <c r="E29" s="4">
        <v>2</v>
      </c>
      <c r="F29" s="4" t="s">
        <v>450</v>
      </c>
      <c r="G29" s="4" t="s">
        <v>466</v>
      </c>
      <c r="H29" s="4">
        <v>30</v>
      </c>
      <c r="I29" s="4" t="s">
        <v>471</v>
      </c>
    </row>
    <row r="30" spans="1:9" ht="14.25" customHeight="1" x14ac:dyDescent="0.3">
      <c r="A30" s="4" t="s">
        <v>8</v>
      </c>
      <c r="B30" s="4">
        <v>14</v>
      </c>
      <c r="C30" s="4" t="s">
        <v>27</v>
      </c>
      <c r="D30" s="4" t="s">
        <v>246</v>
      </c>
      <c r="E30" s="4">
        <v>1</v>
      </c>
      <c r="F30" s="4" t="s">
        <v>449</v>
      </c>
      <c r="G30" s="4" t="s">
        <v>468</v>
      </c>
      <c r="H30" s="4">
        <v>31.356000000000002</v>
      </c>
      <c r="I30" s="4" t="s">
        <v>469</v>
      </c>
    </row>
    <row r="31" spans="1:9" ht="14.25" customHeight="1" x14ac:dyDescent="0.3">
      <c r="A31" s="4" t="s">
        <v>8</v>
      </c>
      <c r="B31" s="4">
        <v>14</v>
      </c>
      <c r="C31" s="4" t="s">
        <v>27</v>
      </c>
      <c r="D31" s="4" t="s">
        <v>246</v>
      </c>
      <c r="E31" s="4">
        <v>2</v>
      </c>
      <c r="F31" s="4" t="s">
        <v>450</v>
      </c>
      <c r="G31" s="4" t="s">
        <v>466</v>
      </c>
      <c r="H31" s="4">
        <v>25</v>
      </c>
      <c r="I31" s="4" t="s">
        <v>471</v>
      </c>
    </row>
    <row r="32" spans="1:9" ht="14.25" customHeight="1" x14ac:dyDescent="0.3">
      <c r="A32" s="4" t="s">
        <v>8</v>
      </c>
      <c r="B32" s="4">
        <v>15</v>
      </c>
      <c r="C32" s="4" t="s">
        <v>28</v>
      </c>
      <c r="D32" s="4" t="s">
        <v>247</v>
      </c>
      <c r="E32" s="4">
        <v>1</v>
      </c>
      <c r="F32" s="4" t="s">
        <v>449</v>
      </c>
      <c r="G32" s="4" t="s">
        <v>468</v>
      </c>
      <c r="H32" s="4">
        <v>31.356000000000002</v>
      </c>
      <c r="I32" s="4" t="s">
        <v>469</v>
      </c>
    </row>
    <row r="33" spans="1:9" ht="14.25" customHeight="1" x14ac:dyDescent="0.3">
      <c r="A33" s="4" t="s">
        <v>8</v>
      </c>
      <c r="B33" s="4">
        <v>15</v>
      </c>
      <c r="C33" s="4" t="s">
        <v>28</v>
      </c>
      <c r="D33" s="4" t="s">
        <v>247</v>
      </c>
      <c r="E33" s="4">
        <v>2</v>
      </c>
      <c r="F33" s="4" t="s">
        <v>450</v>
      </c>
      <c r="G33" s="4" t="s">
        <v>466</v>
      </c>
      <c r="H33" s="4">
        <v>30</v>
      </c>
      <c r="I33" s="4" t="s">
        <v>471</v>
      </c>
    </row>
    <row r="34" spans="1:9" ht="14.25" customHeight="1" x14ac:dyDescent="0.3">
      <c r="A34" s="4" t="s">
        <v>8</v>
      </c>
      <c r="B34" s="4">
        <v>16</v>
      </c>
      <c r="C34" s="4" t="s">
        <v>515</v>
      </c>
      <c r="D34" s="4" t="s">
        <v>247</v>
      </c>
      <c r="E34" s="4">
        <v>1</v>
      </c>
      <c r="F34" s="4" t="s">
        <v>449</v>
      </c>
      <c r="G34" s="4" t="s">
        <v>468</v>
      </c>
      <c r="H34" s="4">
        <v>31.356000000000002</v>
      </c>
      <c r="I34" s="4" t="s">
        <v>469</v>
      </c>
    </row>
    <row r="35" spans="1:9" ht="14.25" customHeight="1" x14ac:dyDescent="0.3">
      <c r="A35" s="4" t="s">
        <v>8</v>
      </c>
      <c r="B35" s="4">
        <v>16</v>
      </c>
      <c r="C35" s="4" t="s">
        <v>515</v>
      </c>
      <c r="D35" s="4" t="s">
        <v>247</v>
      </c>
      <c r="E35" s="4">
        <v>2</v>
      </c>
      <c r="F35" s="4" t="s">
        <v>450</v>
      </c>
      <c r="G35" s="4" t="s">
        <v>466</v>
      </c>
      <c r="H35" s="4">
        <v>30</v>
      </c>
      <c r="I35" s="4" t="s">
        <v>471</v>
      </c>
    </row>
    <row r="36" spans="1:9" ht="14.25" customHeight="1" x14ac:dyDescent="0.3">
      <c r="A36" s="4" t="s">
        <v>8</v>
      </c>
      <c r="B36" s="4">
        <v>17</v>
      </c>
      <c r="C36" s="4" t="s">
        <v>29</v>
      </c>
      <c r="D36" s="4" t="s">
        <v>248</v>
      </c>
      <c r="E36" s="4">
        <v>1</v>
      </c>
      <c r="F36" s="4" t="s">
        <v>449</v>
      </c>
      <c r="G36" s="4" t="s">
        <v>468</v>
      </c>
      <c r="H36" s="4">
        <v>31.356000000000002</v>
      </c>
      <c r="I36" s="4" t="s">
        <v>469</v>
      </c>
    </row>
    <row r="37" spans="1:9" ht="14.25" customHeight="1" x14ac:dyDescent="0.3">
      <c r="A37" s="4" t="s">
        <v>8</v>
      </c>
      <c r="B37" s="4">
        <v>17</v>
      </c>
      <c r="C37" s="4" t="s">
        <v>29</v>
      </c>
      <c r="D37" s="4" t="s">
        <v>248</v>
      </c>
      <c r="E37" s="4">
        <v>2</v>
      </c>
      <c r="F37" s="4" t="s">
        <v>450</v>
      </c>
      <c r="G37" s="4" t="s">
        <v>466</v>
      </c>
      <c r="H37" s="4">
        <v>30</v>
      </c>
      <c r="I37" s="4" t="s">
        <v>471</v>
      </c>
    </row>
    <row r="38" spans="1:9" ht="14.25" customHeight="1" x14ac:dyDescent="0.3">
      <c r="A38" s="4" t="s">
        <v>8</v>
      </c>
      <c r="B38" s="4">
        <v>18</v>
      </c>
      <c r="C38" s="4" t="s">
        <v>30</v>
      </c>
      <c r="D38" s="4" t="s">
        <v>249</v>
      </c>
      <c r="E38" s="4">
        <v>1</v>
      </c>
      <c r="F38" s="4" t="s">
        <v>449</v>
      </c>
      <c r="G38" s="4" t="s">
        <v>468</v>
      </c>
      <c r="H38" s="4">
        <v>31.356000000000002</v>
      </c>
      <c r="I38" s="4" t="s">
        <v>469</v>
      </c>
    </row>
    <row r="39" spans="1:9" ht="14.25" customHeight="1" x14ac:dyDescent="0.3">
      <c r="A39" s="4" t="s">
        <v>8</v>
      </c>
      <c r="B39" s="4">
        <v>18</v>
      </c>
      <c r="C39" s="4" t="s">
        <v>30</v>
      </c>
      <c r="D39" s="4" t="s">
        <v>249</v>
      </c>
      <c r="E39" s="4">
        <v>2</v>
      </c>
      <c r="F39" s="4" t="s">
        <v>450</v>
      </c>
      <c r="G39" s="4" t="s">
        <v>466</v>
      </c>
      <c r="H39" s="4">
        <v>30</v>
      </c>
      <c r="I39" s="4" t="s">
        <v>471</v>
      </c>
    </row>
    <row r="40" spans="1:9" ht="14.25" customHeight="1" x14ac:dyDescent="0.3">
      <c r="A40" s="4" t="s">
        <v>8</v>
      </c>
      <c r="B40" s="4">
        <v>19</v>
      </c>
      <c r="C40" s="4" t="s">
        <v>31</v>
      </c>
      <c r="D40" s="4" t="s">
        <v>250</v>
      </c>
      <c r="E40" s="4">
        <v>1</v>
      </c>
      <c r="F40" s="4" t="s">
        <v>449</v>
      </c>
      <c r="G40" s="4" t="s">
        <v>468</v>
      </c>
      <c r="H40" s="4">
        <v>31.356000000000002</v>
      </c>
      <c r="I40" s="4" t="s">
        <v>469</v>
      </c>
    </row>
    <row r="41" spans="1:9" ht="14.25" customHeight="1" x14ac:dyDescent="0.3">
      <c r="A41" s="4" t="s">
        <v>8</v>
      </c>
      <c r="B41" s="4">
        <v>19</v>
      </c>
      <c r="C41" s="4" t="s">
        <v>31</v>
      </c>
      <c r="D41" s="4" t="s">
        <v>250</v>
      </c>
      <c r="E41" s="4">
        <v>2</v>
      </c>
      <c r="F41" s="4" t="s">
        <v>450</v>
      </c>
      <c r="G41" s="4" t="s">
        <v>466</v>
      </c>
      <c r="H41" s="4">
        <v>30</v>
      </c>
      <c r="I41" s="4" t="s">
        <v>471</v>
      </c>
    </row>
    <row r="42" spans="1:9" ht="14.25" customHeight="1" x14ac:dyDescent="0.3">
      <c r="A42" s="4" t="s">
        <v>8</v>
      </c>
      <c r="B42" s="4">
        <v>20</v>
      </c>
      <c r="C42" s="4" t="s">
        <v>32</v>
      </c>
      <c r="D42" s="4" t="s">
        <v>251</v>
      </c>
      <c r="E42" s="4">
        <v>1</v>
      </c>
      <c r="F42" s="4" t="s">
        <v>449</v>
      </c>
      <c r="G42" s="4" t="s">
        <v>468</v>
      </c>
      <c r="H42" s="4">
        <v>31.356000000000002</v>
      </c>
      <c r="I42" s="4" t="s">
        <v>469</v>
      </c>
    </row>
    <row r="43" spans="1:9" ht="14.25" customHeight="1" x14ac:dyDescent="0.3">
      <c r="A43" s="4" t="s">
        <v>9</v>
      </c>
      <c r="B43" s="4">
        <v>20</v>
      </c>
      <c r="C43" s="4" t="s">
        <v>32</v>
      </c>
      <c r="D43" s="4" t="s">
        <v>251</v>
      </c>
      <c r="E43" s="4">
        <v>2</v>
      </c>
      <c r="F43" s="4" t="s">
        <v>450</v>
      </c>
      <c r="G43" s="4" t="s">
        <v>466</v>
      </c>
      <c r="H43" s="4">
        <v>20</v>
      </c>
      <c r="I43" s="4" t="s">
        <v>471</v>
      </c>
    </row>
    <row r="44" spans="1:9" ht="14.25" customHeight="1" x14ac:dyDescent="0.3">
      <c r="A44" s="4" t="s">
        <v>9</v>
      </c>
      <c r="B44" s="4">
        <v>21</v>
      </c>
      <c r="C44" s="4" t="s">
        <v>33</v>
      </c>
      <c r="D44" s="4" t="s">
        <v>252</v>
      </c>
      <c r="E44" s="4">
        <v>1</v>
      </c>
      <c r="F44" s="4" t="s">
        <v>449</v>
      </c>
      <c r="G44" s="4" t="s">
        <v>468</v>
      </c>
      <c r="H44" s="4">
        <v>31.356000000000002</v>
      </c>
      <c r="I44" s="4" t="s">
        <v>469</v>
      </c>
    </row>
    <row r="45" spans="1:9" ht="14.25" customHeight="1" x14ac:dyDescent="0.3">
      <c r="A45" s="4" t="s">
        <v>9</v>
      </c>
      <c r="B45" s="4">
        <v>21</v>
      </c>
      <c r="C45" s="4" t="s">
        <v>33</v>
      </c>
      <c r="D45" s="4" t="s">
        <v>252</v>
      </c>
      <c r="E45" s="4">
        <v>2</v>
      </c>
      <c r="F45" s="4" t="s">
        <v>450</v>
      </c>
      <c r="G45" s="4" t="s">
        <v>466</v>
      </c>
      <c r="H45" s="4">
        <v>15</v>
      </c>
      <c r="I45" s="4" t="s">
        <v>471</v>
      </c>
    </row>
    <row r="46" spans="1:9" ht="14.25" customHeight="1" x14ac:dyDescent="0.3">
      <c r="A46" s="4" t="s">
        <v>9</v>
      </c>
      <c r="B46" s="4">
        <v>22</v>
      </c>
      <c r="C46" s="4" t="s">
        <v>34</v>
      </c>
      <c r="D46" s="4" t="s">
        <v>253</v>
      </c>
      <c r="E46" s="4">
        <v>1</v>
      </c>
      <c r="F46" s="4" t="s">
        <v>449</v>
      </c>
      <c r="G46" s="4" t="s">
        <v>468</v>
      </c>
      <c r="H46" s="4">
        <v>31.356000000000002</v>
      </c>
      <c r="I46" s="4" t="s">
        <v>469</v>
      </c>
    </row>
    <row r="47" spans="1:9" ht="14.25" customHeight="1" x14ac:dyDescent="0.3">
      <c r="A47" s="4" t="s">
        <v>9</v>
      </c>
      <c r="B47" s="4">
        <v>22</v>
      </c>
      <c r="C47" s="4" t="s">
        <v>34</v>
      </c>
      <c r="D47" s="4" t="s">
        <v>253</v>
      </c>
      <c r="E47" s="4">
        <v>2</v>
      </c>
      <c r="F47" s="4" t="s">
        <v>450</v>
      </c>
      <c r="G47" s="4" t="s">
        <v>466</v>
      </c>
      <c r="H47" s="4">
        <v>40</v>
      </c>
      <c r="I47" s="4" t="s">
        <v>471</v>
      </c>
    </row>
    <row r="48" spans="1:9" s="79" customFormat="1" ht="14.25" customHeight="1" x14ac:dyDescent="0.3">
      <c r="A48" s="4" t="s">
        <v>9</v>
      </c>
      <c r="B48" s="4">
        <v>25</v>
      </c>
      <c r="C48" s="4" t="s">
        <v>592</v>
      </c>
      <c r="D48" s="4" t="s">
        <v>593</v>
      </c>
      <c r="E48" s="4">
        <v>1</v>
      </c>
      <c r="F48" s="4" t="s">
        <v>449</v>
      </c>
      <c r="G48" s="4" t="s">
        <v>468</v>
      </c>
      <c r="H48" s="4">
        <v>31.356000000000002</v>
      </c>
      <c r="I48" s="4" t="s">
        <v>469</v>
      </c>
    </row>
    <row r="49" spans="1:9" s="79" customFormat="1" ht="14.25" customHeight="1" x14ac:dyDescent="0.3">
      <c r="A49" s="4" t="s">
        <v>9</v>
      </c>
      <c r="B49" s="4">
        <v>25</v>
      </c>
      <c r="C49" s="4" t="s">
        <v>592</v>
      </c>
      <c r="D49" s="4" t="s">
        <v>593</v>
      </c>
      <c r="E49" s="4">
        <v>2</v>
      </c>
      <c r="F49" s="4" t="s">
        <v>450</v>
      </c>
      <c r="G49" s="4" t="s">
        <v>466</v>
      </c>
      <c r="H49" s="4">
        <v>40</v>
      </c>
      <c r="I49" s="4" t="s">
        <v>471</v>
      </c>
    </row>
    <row r="50" spans="1:9" ht="14.25" customHeight="1" x14ac:dyDescent="0.3">
      <c r="A50" s="4" t="s">
        <v>9</v>
      </c>
      <c r="B50" s="4">
        <v>26</v>
      </c>
      <c r="C50" s="4" t="s">
        <v>594</v>
      </c>
      <c r="D50" s="4" t="s">
        <v>595</v>
      </c>
      <c r="E50" s="4">
        <v>1</v>
      </c>
      <c r="F50" s="4" t="s">
        <v>449</v>
      </c>
      <c r="G50" s="4" t="s">
        <v>468</v>
      </c>
      <c r="H50" s="4">
        <v>31.356000000000002</v>
      </c>
      <c r="I50" s="4" t="s">
        <v>469</v>
      </c>
    </row>
    <row r="51" spans="1:9" ht="14.25" customHeight="1" x14ac:dyDescent="0.3">
      <c r="A51" s="4" t="s">
        <v>9</v>
      </c>
      <c r="B51" s="4">
        <v>26</v>
      </c>
      <c r="C51" s="4" t="s">
        <v>594</v>
      </c>
      <c r="D51" s="4" t="s">
        <v>595</v>
      </c>
      <c r="E51" s="4">
        <v>2</v>
      </c>
      <c r="F51" s="4" t="s">
        <v>450</v>
      </c>
      <c r="G51" s="4" t="s">
        <v>466</v>
      </c>
      <c r="H51" s="4">
        <v>40</v>
      </c>
      <c r="I51" s="4" t="s">
        <v>471</v>
      </c>
    </row>
    <row r="52" spans="1:9" ht="14.25" customHeight="1" x14ac:dyDescent="0.3">
      <c r="A52" s="4" t="s">
        <v>9</v>
      </c>
      <c r="B52" s="4">
        <v>27</v>
      </c>
      <c r="C52" s="4" t="s">
        <v>596</v>
      </c>
      <c r="D52" s="4" t="s">
        <v>597</v>
      </c>
      <c r="E52" s="4">
        <v>1</v>
      </c>
      <c r="F52" s="4" t="s">
        <v>449</v>
      </c>
      <c r="G52" s="4" t="s">
        <v>468</v>
      </c>
      <c r="H52" s="4">
        <v>31.356000000000002</v>
      </c>
      <c r="I52" s="4" t="s">
        <v>469</v>
      </c>
    </row>
    <row r="53" spans="1:9" ht="14.25" customHeight="1" x14ac:dyDescent="0.3">
      <c r="A53" s="4" t="s">
        <v>9</v>
      </c>
      <c r="B53" s="4">
        <v>27</v>
      </c>
      <c r="C53" s="4" t="s">
        <v>596</v>
      </c>
      <c r="D53" s="4" t="s">
        <v>597</v>
      </c>
      <c r="E53" s="4">
        <v>2</v>
      </c>
      <c r="F53" s="4" t="s">
        <v>450</v>
      </c>
      <c r="G53" s="4" t="s">
        <v>466</v>
      </c>
      <c r="H53" s="4">
        <v>40</v>
      </c>
      <c r="I53" s="4" t="s">
        <v>471</v>
      </c>
    </row>
    <row r="54" spans="1:9" ht="14.25" customHeight="1" x14ac:dyDescent="0.3">
      <c r="A54" s="4" t="s">
        <v>9</v>
      </c>
      <c r="B54" s="4">
        <v>28</v>
      </c>
      <c r="C54" s="4" t="s">
        <v>36</v>
      </c>
      <c r="D54" s="4" t="s">
        <v>255</v>
      </c>
      <c r="E54" s="4">
        <v>1</v>
      </c>
      <c r="F54" s="4" t="s">
        <v>449</v>
      </c>
      <c r="G54" s="4" t="s">
        <v>468</v>
      </c>
      <c r="H54" s="4">
        <v>31.356000000000002</v>
      </c>
      <c r="I54" s="4" t="s">
        <v>469</v>
      </c>
    </row>
    <row r="55" spans="1:9" ht="14.25" customHeight="1" x14ac:dyDescent="0.3">
      <c r="A55" s="4" t="s">
        <v>9</v>
      </c>
      <c r="B55" s="4">
        <v>28</v>
      </c>
      <c r="C55" s="4" t="s">
        <v>36</v>
      </c>
      <c r="D55" s="4" t="s">
        <v>255</v>
      </c>
      <c r="E55" s="4">
        <v>2</v>
      </c>
      <c r="F55" s="4" t="s">
        <v>450</v>
      </c>
      <c r="G55" s="4" t="s">
        <v>466</v>
      </c>
      <c r="H55" s="4">
        <v>40</v>
      </c>
      <c r="I55" s="4" t="s">
        <v>471</v>
      </c>
    </row>
    <row r="56" spans="1:9" ht="14.25" customHeight="1" x14ac:dyDescent="0.3">
      <c r="A56" s="4" t="s">
        <v>9</v>
      </c>
      <c r="B56" s="4">
        <v>29</v>
      </c>
      <c r="C56" s="4" t="s">
        <v>598</v>
      </c>
      <c r="D56" s="4" t="s">
        <v>599</v>
      </c>
      <c r="E56" s="4">
        <v>1</v>
      </c>
      <c r="F56" s="4" t="s">
        <v>449</v>
      </c>
      <c r="G56" s="4" t="s">
        <v>468</v>
      </c>
      <c r="H56" s="4">
        <v>31.356000000000002</v>
      </c>
      <c r="I56" s="4" t="s">
        <v>469</v>
      </c>
    </row>
    <row r="57" spans="1:9" ht="14.25" customHeight="1" x14ac:dyDescent="0.3">
      <c r="A57" s="4" t="s">
        <v>9</v>
      </c>
      <c r="B57" s="4">
        <v>29</v>
      </c>
      <c r="C57" s="4" t="s">
        <v>598</v>
      </c>
      <c r="D57" s="4" t="s">
        <v>599</v>
      </c>
      <c r="E57" s="4">
        <v>2</v>
      </c>
      <c r="F57" s="4" t="s">
        <v>450</v>
      </c>
      <c r="G57" s="4" t="s">
        <v>466</v>
      </c>
      <c r="H57" s="4">
        <v>40</v>
      </c>
      <c r="I57" s="4" t="s">
        <v>471</v>
      </c>
    </row>
    <row r="58" spans="1:9" ht="14.25" customHeight="1" x14ac:dyDescent="0.3">
      <c r="A58" s="4" t="s">
        <v>9</v>
      </c>
      <c r="B58" s="4">
        <v>30</v>
      </c>
      <c r="C58" s="4" t="s">
        <v>600</v>
      </c>
      <c r="D58" s="4" t="s">
        <v>601</v>
      </c>
      <c r="E58" s="4">
        <v>1</v>
      </c>
      <c r="F58" s="4" t="s">
        <v>449</v>
      </c>
      <c r="G58" s="4" t="s">
        <v>468</v>
      </c>
      <c r="H58" s="4">
        <v>31.356000000000002</v>
      </c>
      <c r="I58" s="4" t="s">
        <v>469</v>
      </c>
    </row>
    <row r="59" spans="1:9" ht="14.25" customHeight="1" x14ac:dyDescent="0.3">
      <c r="A59" s="4" t="s">
        <v>9</v>
      </c>
      <c r="B59" s="4">
        <v>30</v>
      </c>
      <c r="C59" s="4" t="s">
        <v>600</v>
      </c>
      <c r="D59" s="4" t="s">
        <v>601</v>
      </c>
      <c r="E59" s="4">
        <v>2</v>
      </c>
      <c r="F59" s="4" t="s">
        <v>450</v>
      </c>
      <c r="G59" s="4" t="s">
        <v>466</v>
      </c>
      <c r="H59" s="4">
        <v>40</v>
      </c>
      <c r="I59" s="4" t="s">
        <v>471</v>
      </c>
    </row>
    <row r="60" spans="1:9" ht="14.25" customHeight="1" x14ac:dyDescent="0.3">
      <c r="A60" s="4" t="s">
        <v>8</v>
      </c>
      <c r="B60" s="4">
        <v>25</v>
      </c>
      <c r="C60" s="4" t="s">
        <v>37</v>
      </c>
      <c r="D60" s="4" t="s">
        <v>256</v>
      </c>
      <c r="E60" s="4">
        <v>1</v>
      </c>
      <c r="F60" s="4" t="s">
        <v>449</v>
      </c>
      <c r="G60" s="4" t="s">
        <v>468</v>
      </c>
      <c r="H60" s="4">
        <v>1</v>
      </c>
      <c r="I60" s="4" t="s">
        <v>469</v>
      </c>
    </row>
    <row r="61" spans="1:9" ht="14.25" customHeight="1" x14ac:dyDescent="0.3">
      <c r="A61" s="4" t="s">
        <v>8</v>
      </c>
      <c r="B61" s="4">
        <v>25</v>
      </c>
      <c r="C61" s="4" t="s">
        <v>37</v>
      </c>
      <c r="D61" s="4" t="s">
        <v>256</v>
      </c>
      <c r="E61" s="4">
        <v>2</v>
      </c>
      <c r="F61" s="4" t="s">
        <v>450</v>
      </c>
      <c r="G61" s="4" t="s">
        <v>466</v>
      </c>
      <c r="H61" s="4">
        <v>1</v>
      </c>
      <c r="I61" s="4" t="s">
        <v>467</v>
      </c>
    </row>
    <row r="62" spans="1:9" ht="14.25" customHeight="1" x14ac:dyDescent="0.3">
      <c r="A62" s="4" t="s">
        <v>8</v>
      </c>
      <c r="B62" s="4">
        <v>26</v>
      </c>
      <c r="C62" s="4" t="s">
        <v>38</v>
      </c>
      <c r="D62" s="4" t="s">
        <v>257</v>
      </c>
      <c r="E62" s="4">
        <v>1</v>
      </c>
      <c r="F62" s="4" t="s">
        <v>449</v>
      </c>
      <c r="G62" s="4" t="s">
        <v>468</v>
      </c>
      <c r="H62" s="4">
        <v>1</v>
      </c>
      <c r="I62" s="4" t="s">
        <v>469</v>
      </c>
    </row>
    <row r="63" spans="1:9" ht="14.25" customHeight="1" x14ac:dyDescent="0.3">
      <c r="A63" s="4" t="s">
        <v>8</v>
      </c>
      <c r="B63" s="4">
        <v>26</v>
      </c>
      <c r="C63" s="4" t="s">
        <v>38</v>
      </c>
      <c r="D63" s="4" t="s">
        <v>257</v>
      </c>
      <c r="E63" s="4">
        <v>2</v>
      </c>
      <c r="F63" s="4" t="s">
        <v>450</v>
      </c>
      <c r="G63" s="4" t="s">
        <v>466</v>
      </c>
      <c r="H63" s="4">
        <v>1</v>
      </c>
      <c r="I63" s="4" t="s">
        <v>467</v>
      </c>
    </row>
    <row r="64" spans="1:9" ht="14.25" customHeight="1" x14ac:dyDescent="0.3">
      <c r="A64" s="4" t="s">
        <v>8</v>
      </c>
      <c r="B64" s="4">
        <v>27</v>
      </c>
      <c r="C64" s="4" t="s">
        <v>39</v>
      </c>
      <c r="D64" s="4" t="s">
        <v>258</v>
      </c>
      <c r="E64" s="4">
        <v>1</v>
      </c>
      <c r="F64" s="4" t="s">
        <v>449</v>
      </c>
      <c r="G64" s="4" t="s">
        <v>468</v>
      </c>
      <c r="H64" s="4">
        <v>1</v>
      </c>
      <c r="I64" s="4" t="s">
        <v>469</v>
      </c>
    </row>
    <row r="65" spans="1:9" ht="14.25" customHeight="1" x14ac:dyDescent="0.3">
      <c r="A65" s="4" t="s">
        <v>8</v>
      </c>
      <c r="B65" s="4">
        <v>27</v>
      </c>
      <c r="C65" s="4" t="s">
        <v>39</v>
      </c>
      <c r="D65" s="4" t="s">
        <v>258</v>
      </c>
      <c r="E65" s="4">
        <v>2</v>
      </c>
      <c r="F65" s="4" t="s">
        <v>450</v>
      </c>
      <c r="G65" s="4" t="s">
        <v>466</v>
      </c>
      <c r="H65" s="7">
        <v>1</v>
      </c>
      <c r="I65" s="7" t="s">
        <v>467</v>
      </c>
    </row>
    <row r="66" spans="1:9" ht="14.25" customHeight="1" x14ac:dyDescent="0.3">
      <c r="A66" s="4" t="s">
        <v>8</v>
      </c>
      <c r="B66" s="4">
        <v>28</v>
      </c>
      <c r="C66" s="4" t="s">
        <v>513</v>
      </c>
      <c r="D66" s="4" t="s">
        <v>589</v>
      </c>
      <c r="E66" s="4">
        <v>1</v>
      </c>
      <c r="F66" s="4" t="s">
        <v>449</v>
      </c>
      <c r="G66" s="4" t="s">
        <v>468</v>
      </c>
      <c r="H66" s="4">
        <v>1</v>
      </c>
      <c r="I66" s="4" t="s">
        <v>469</v>
      </c>
    </row>
    <row r="67" spans="1:9" ht="14.25" customHeight="1" x14ac:dyDescent="0.3">
      <c r="A67" s="4" t="s">
        <v>8</v>
      </c>
      <c r="B67" s="4">
        <v>28</v>
      </c>
      <c r="C67" s="4" t="s">
        <v>513</v>
      </c>
      <c r="D67" s="4" t="s">
        <v>589</v>
      </c>
      <c r="E67" s="4">
        <v>2</v>
      </c>
      <c r="F67" s="4" t="s">
        <v>450</v>
      </c>
      <c r="G67" s="4" t="s">
        <v>466</v>
      </c>
      <c r="H67" s="7">
        <v>1</v>
      </c>
      <c r="I67" s="7" t="s">
        <v>467</v>
      </c>
    </row>
    <row r="68" spans="1:9" ht="14.25" customHeight="1" x14ac:dyDescent="0.3">
      <c r="A68" s="4" t="s">
        <v>9</v>
      </c>
      <c r="B68" s="4">
        <v>29</v>
      </c>
      <c r="C68" s="4" t="s">
        <v>511</v>
      </c>
      <c r="D68" s="4" t="s">
        <v>512</v>
      </c>
      <c r="E68" s="4">
        <v>1</v>
      </c>
      <c r="F68" s="4" t="s">
        <v>449</v>
      </c>
      <c r="G68" s="4" t="s">
        <v>468</v>
      </c>
      <c r="H68" s="4">
        <v>31.356000000000002</v>
      </c>
      <c r="I68" s="4" t="s">
        <v>469</v>
      </c>
    </row>
    <row r="69" spans="1:9" ht="14.25" customHeight="1" x14ac:dyDescent="0.3">
      <c r="A69" s="4" t="s">
        <v>9</v>
      </c>
      <c r="B69" s="4">
        <v>29</v>
      </c>
      <c r="C69" s="4" t="s">
        <v>511</v>
      </c>
      <c r="D69" s="4" t="s">
        <v>512</v>
      </c>
      <c r="E69" s="4">
        <v>2</v>
      </c>
      <c r="F69" s="4" t="s">
        <v>450</v>
      </c>
      <c r="G69" s="4" t="s">
        <v>466</v>
      </c>
      <c r="H69" s="4">
        <v>30</v>
      </c>
      <c r="I69" s="7" t="s">
        <v>467</v>
      </c>
    </row>
    <row r="70" spans="1:9" x14ac:dyDescent="0.3">
      <c r="A70" s="23" t="s">
        <v>8</v>
      </c>
      <c r="B70" s="23">
        <f>B68+1</f>
        <v>30</v>
      </c>
      <c r="C70" s="23" t="s">
        <v>40</v>
      </c>
      <c r="D70" s="23" t="s">
        <v>259</v>
      </c>
      <c r="E70" s="23">
        <v>1</v>
      </c>
      <c r="F70" s="23" t="s">
        <v>449</v>
      </c>
      <c r="G70" s="19" t="s">
        <v>507</v>
      </c>
      <c r="H70" s="20">
        <v>1</v>
      </c>
      <c r="I70" s="20" t="s">
        <v>465</v>
      </c>
    </row>
    <row r="71" spans="1:9" x14ac:dyDescent="0.3">
      <c r="A71" s="23" t="s">
        <v>8</v>
      </c>
      <c r="B71" s="23">
        <f>B69+1</f>
        <v>30</v>
      </c>
      <c r="C71" s="23" t="s">
        <v>40</v>
      </c>
      <c r="D71" s="23" t="s">
        <v>259</v>
      </c>
      <c r="E71" s="23">
        <v>2</v>
      </c>
      <c r="F71" s="23" t="s">
        <v>450</v>
      </c>
      <c r="G71" s="21" t="s">
        <v>466</v>
      </c>
      <c r="H71" s="22">
        <v>100</v>
      </c>
      <c r="I71" s="18"/>
    </row>
    <row r="72" spans="1:9" x14ac:dyDescent="0.3">
      <c r="A72" s="23" t="s">
        <v>8</v>
      </c>
      <c r="B72" s="23">
        <f>B70+1</f>
        <v>31</v>
      </c>
      <c r="C72" s="23" t="s">
        <v>41</v>
      </c>
      <c r="D72" s="23" t="s">
        <v>260</v>
      </c>
      <c r="E72" s="23">
        <v>1</v>
      </c>
      <c r="F72" s="23" t="s">
        <v>449</v>
      </c>
      <c r="G72" s="18" t="s">
        <v>508</v>
      </c>
      <c r="H72" s="18">
        <v>1</v>
      </c>
      <c r="I72" s="20" t="s">
        <v>465</v>
      </c>
    </row>
    <row r="73" spans="1:9" x14ac:dyDescent="0.3">
      <c r="A73" s="23" t="s">
        <v>8</v>
      </c>
      <c r="B73" s="23">
        <f>B71+1</f>
        <v>31</v>
      </c>
      <c r="C73" s="23" t="s">
        <v>41</v>
      </c>
      <c r="D73" s="23" t="s">
        <v>260</v>
      </c>
      <c r="E73" s="23">
        <v>2</v>
      </c>
      <c r="F73" s="23" t="s">
        <v>450</v>
      </c>
      <c r="G73" s="21" t="s">
        <v>466</v>
      </c>
      <c r="H73" s="22">
        <v>100</v>
      </c>
      <c r="I73" s="18"/>
    </row>
    <row r="74" spans="1:9" x14ac:dyDescent="0.3">
      <c r="A74" s="23" t="s">
        <v>8</v>
      </c>
      <c r="B74" s="23">
        <f t="shared" ref="B74:B137" si="0">B72+1</f>
        <v>32</v>
      </c>
      <c r="C74" s="23" t="s">
        <v>42</v>
      </c>
      <c r="D74" s="23" t="s">
        <v>261</v>
      </c>
      <c r="E74" s="23">
        <v>1</v>
      </c>
      <c r="F74" s="23" t="s">
        <v>449</v>
      </c>
      <c r="G74" s="18" t="s">
        <v>508</v>
      </c>
      <c r="H74" s="18">
        <v>1</v>
      </c>
      <c r="I74" s="20" t="s">
        <v>465</v>
      </c>
    </row>
    <row r="75" spans="1:9" x14ac:dyDescent="0.3">
      <c r="A75" s="23" t="s">
        <v>8</v>
      </c>
      <c r="B75" s="23">
        <f t="shared" si="0"/>
        <v>32</v>
      </c>
      <c r="C75" s="23" t="s">
        <v>42</v>
      </c>
      <c r="D75" s="23" t="s">
        <v>261</v>
      </c>
      <c r="E75" s="23">
        <v>2</v>
      </c>
      <c r="F75" s="23" t="s">
        <v>450</v>
      </c>
      <c r="G75" s="21" t="s">
        <v>466</v>
      </c>
      <c r="H75" s="22">
        <v>100</v>
      </c>
      <c r="I75" s="18"/>
    </row>
    <row r="76" spans="1:9" x14ac:dyDescent="0.3">
      <c r="A76" s="23" t="s">
        <v>8</v>
      </c>
      <c r="B76" s="23">
        <f t="shared" si="0"/>
        <v>33</v>
      </c>
      <c r="C76" s="23" t="s">
        <v>43</v>
      </c>
      <c r="D76" s="23" t="s">
        <v>262</v>
      </c>
      <c r="E76" s="23">
        <v>1</v>
      </c>
      <c r="F76" s="23" t="s">
        <v>449</v>
      </c>
      <c r="G76" s="18" t="s">
        <v>508</v>
      </c>
      <c r="H76" s="18">
        <v>1</v>
      </c>
      <c r="I76" s="20" t="s">
        <v>465</v>
      </c>
    </row>
    <row r="77" spans="1:9" x14ac:dyDescent="0.3">
      <c r="A77" s="23" t="s">
        <v>8</v>
      </c>
      <c r="B77" s="23">
        <f t="shared" si="0"/>
        <v>33</v>
      </c>
      <c r="C77" s="23" t="s">
        <v>43</v>
      </c>
      <c r="D77" s="23" t="s">
        <v>262</v>
      </c>
      <c r="E77" s="23">
        <v>2</v>
      </c>
      <c r="F77" s="23" t="s">
        <v>450</v>
      </c>
      <c r="G77" s="21" t="s">
        <v>466</v>
      </c>
      <c r="H77" s="22">
        <v>100</v>
      </c>
      <c r="I77" s="18"/>
    </row>
    <row r="78" spans="1:9" x14ac:dyDescent="0.3">
      <c r="A78" s="23" t="s">
        <v>8</v>
      </c>
      <c r="B78" s="23">
        <f t="shared" si="0"/>
        <v>34</v>
      </c>
      <c r="C78" s="23" t="s">
        <v>44</v>
      </c>
      <c r="D78" s="23" t="s">
        <v>263</v>
      </c>
      <c r="E78" s="23">
        <v>1</v>
      </c>
      <c r="F78" s="23" t="s">
        <v>449</v>
      </c>
      <c r="G78" s="18" t="s">
        <v>508</v>
      </c>
      <c r="H78" s="18">
        <v>1</v>
      </c>
      <c r="I78" s="20" t="s">
        <v>465</v>
      </c>
    </row>
    <row r="79" spans="1:9" x14ac:dyDescent="0.3">
      <c r="A79" s="23" t="s">
        <v>8</v>
      </c>
      <c r="B79" s="23">
        <f t="shared" si="0"/>
        <v>34</v>
      </c>
      <c r="C79" s="23" t="s">
        <v>44</v>
      </c>
      <c r="D79" s="23" t="s">
        <v>263</v>
      </c>
      <c r="E79" s="23">
        <v>2</v>
      </c>
      <c r="F79" s="23" t="s">
        <v>450</v>
      </c>
      <c r="G79" s="21" t="s">
        <v>466</v>
      </c>
      <c r="H79" s="22">
        <v>100</v>
      </c>
      <c r="I79" s="18"/>
    </row>
    <row r="80" spans="1:9" x14ac:dyDescent="0.3">
      <c r="A80" s="23" t="s">
        <v>8</v>
      </c>
      <c r="B80" s="23">
        <f t="shared" si="0"/>
        <v>35</v>
      </c>
      <c r="C80" s="23" t="s">
        <v>45</v>
      </c>
      <c r="D80" s="23" t="s">
        <v>264</v>
      </c>
      <c r="E80" s="23">
        <v>1</v>
      </c>
      <c r="F80" s="23" t="s">
        <v>449</v>
      </c>
      <c r="G80" s="18" t="s">
        <v>508</v>
      </c>
      <c r="H80" s="18">
        <v>1</v>
      </c>
      <c r="I80" s="20" t="s">
        <v>465</v>
      </c>
    </row>
    <row r="81" spans="1:9" x14ac:dyDescent="0.3">
      <c r="A81" s="23" t="s">
        <v>8</v>
      </c>
      <c r="B81" s="23">
        <f t="shared" si="0"/>
        <v>35</v>
      </c>
      <c r="C81" s="23" t="s">
        <v>45</v>
      </c>
      <c r="D81" s="23" t="s">
        <v>264</v>
      </c>
      <c r="E81" s="23">
        <v>2</v>
      </c>
      <c r="F81" s="23" t="s">
        <v>450</v>
      </c>
      <c r="G81" s="21" t="s">
        <v>466</v>
      </c>
      <c r="H81" s="22">
        <v>100</v>
      </c>
      <c r="I81" s="18"/>
    </row>
    <row r="82" spans="1:9" x14ac:dyDescent="0.3">
      <c r="A82" s="23" t="s">
        <v>8</v>
      </c>
      <c r="B82" s="23">
        <f t="shared" si="0"/>
        <v>36</v>
      </c>
      <c r="C82" s="23" t="s">
        <v>46</v>
      </c>
      <c r="D82" s="23" t="s">
        <v>265</v>
      </c>
      <c r="E82" s="23">
        <v>1</v>
      </c>
      <c r="F82" s="23" t="s">
        <v>449</v>
      </c>
      <c r="G82" s="18" t="s">
        <v>508</v>
      </c>
      <c r="H82" s="18">
        <v>1</v>
      </c>
      <c r="I82" s="20" t="s">
        <v>465</v>
      </c>
    </row>
    <row r="83" spans="1:9" x14ac:dyDescent="0.3">
      <c r="A83" s="23" t="s">
        <v>8</v>
      </c>
      <c r="B83" s="23">
        <f t="shared" si="0"/>
        <v>36</v>
      </c>
      <c r="C83" s="23" t="s">
        <v>46</v>
      </c>
      <c r="D83" s="23" t="s">
        <v>265</v>
      </c>
      <c r="E83" s="23">
        <v>2</v>
      </c>
      <c r="F83" s="23" t="s">
        <v>450</v>
      </c>
      <c r="G83" s="21" t="s">
        <v>466</v>
      </c>
      <c r="H83" s="22">
        <v>100</v>
      </c>
      <c r="I83" s="18"/>
    </row>
    <row r="84" spans="1:9" x14ac:dyDescent="0.3">
      <c r="A84" s="23" t="s">
        <v>8</v>
      </c>
      <c r="B84" s="23">
        <f t="shared" si="0"/>
        <v>37</v>
      </c>
      <c r="C84" s="23" t="s">
        <v>47</v>
      </c>
      <c r="D84" s="23" t="s">
        <v>266</v>
      </c>
      <c r="E84" s="23">
        <v>1</v>
      </c>
      <c r="F84" s="23" t="s">
        <v>449</v>
      </c>
      <c r="G84" s="18" t="s">
        <v>508</v>
      </c>
      <c r="H84" s="18">
        <v>1</v>
      </c>
      <c r="I84" s="20" t="s">
        <v>465</v>
      </c>
    </row>
    <row r="85" spans="1:9" x14ac:dyDescent="0.3">
      <c r="A85" s="23" t="s">
        <v>8</v>
      </c>
      <c r="B85" s="23">
        <f t="shared" si="0"/>
        <v>37</v>
      </c>
      <c r="C85" s="23" t="s">
        <v>47</v>
      </c>
      <c r="D85" s="23" t="s">
        <v>266</v>
      </c>
      <c r="E85" s="23">
        <v>2</v>
      </c>
      <c r="F85" s="23" t="s">
        <v>450</v>
      </c>
      <c r="G85" s="21" t="s">
        <v>466</v>
      </c>
      <c r="H85" s="22">
        <v>100</v>
      </c>
      <c r="I85" s="18"/>
    </row>
    <row r="86" spans="1:9" x14ac:dyDescent="0.3">
      <c r="A86" s="23" t="s">
        <v>8</v>
      </c>
      <c r="B86" s="23">
        <f t="shared" si="0"/>
        <v>38</v>
      </c>
      <c r="C86" s="23" t="s">
        <v>48</v>
      </c>
      <c r="D86" s="23" t="s">
        <v>267</v>
      </c>
      <c r="E86" s="23">
        <v>1</v>
      </c>
      <c r="F86" s="23" t="s">
        <v>449</v>
      </c>
      <c r="G86" s="18" t="s">
        <v>508</v>
      </c>
      <c r="H86" s="18">
        <v>1</v>
      </c>
      <c r="I86" s="20" t="s">
        <v>465</v>
      </c>
    </row>
    <row r="87" spans="1:9" x14ac:dyDescent="0.3">
      <c r="A87" s="23" t="s">
        <v>8</v>
      </c>
      <c r="B87" s="23">
        <f t="shared" si="0"/>
        <v>38</v>
      </c>
      <c r="C87" s="23" t="s">
        <v>48</v>
      </c>
      <c r="D87" s="23" t="s">
        <v>267</v>
      </c>
      <c r="E87" s="23">
        <v>2</v>
      </c>
      <c r="F87" s="23" t="s">
        <v>450</v>
      </c>
      <c r="G87" s="21" t="s">
        <v>466</v>
      </c>
      <c r="H87" s="22">
        <v>100</v>
      </c>
      <c r="I87" s="18"/>
    </row>
    <row r="88" spans="1:9" x14ac:dyDescent="0.3">
      <c r="A88" s="23" t="s">
        <v>8</v>
      </c>
      <c r="B88" s="23">
        <f t="shared" si="0"/>
        <v>39</v>
      </c>
      <c r="C88" s="23" t="s">
        <v>49</v>
      </c>
      <c r="D88" s="23" t="s">
        <v>268</v>
      </c>
      <c r="E88" s="23">
        <v>1</v>
      </c>
      <c r="F88" s="23" t="s">
        <v>449</v>
      </c>
      <c r="G88" s="18" t="s">
        <v>508</v>
      </c>
      <c r="H88" s="18">
        <v>1</v>
      </c>
      <c r="I88" s="20" t="s">
        <v>465</v>
      </c>
    </row>
    <row r="89" spans="1:9" x14ac:dyDescent="0.3">
      <c r="A89" s="23" t="s">
        <v>8</v>
      </c>
      <c r="B89" s="23">
        <f t="shared" si="0"/>
        <v>39</v>
      </c>
      <c r="C89" s="23" t="s">
        <v>49</v>
      </c>
      <c r="D89" s="23" t="s">
        <v>268</v>
      </c>
      <c r="E89" s="23">
        <v>2</v>
      </c>
      <c r="F89" s="23" t="s">
        <v>450</v>
      </c>
      <c r="G89" s="21" t="s">
        <v>466</v>
      </c>
      <c r="H89" s="22">
        <v>100</v>
      </c>
      <c r="I89" s="18"/>
    </row>
    <row r="90" spans="1:9" x14ac:dyDescent="0.3">
      <c r="A90" s="23" t="s">
        <v>8</v>
      </c>
      <c r="B90" s="23">
        <f t="shared" si="0"/>
        <v>40</v>
      </c>
      <c r="C90" s="23" t="s">
        <v>50</v>
      </c>
      <c r="D90" s="23" t="s">
        <v>269</v>
      </c>
      <c r="E90" s="23">
        <v>1</v>
      </c>
      <c r="F90" s="23" t="s">
        <v>449</v>
      </c>
      <c r="G90" s="18" t="s">
        <v>508</v>
      </c>
      <c r="H90" s="18">
        <v>1</v>
      </c>
      <c r="I90" s="20" t="s">
        <v>465</v>
      </c>
    </row>
    <row r="91" spans="1:9" x14ac:dyDescent="0.3">
      <c r="A91" s="23" t="s">
        <v>8</v>
      </c>
      <c r="B91" s="23">
        <f t="shared" si="0"/>
        <v>40</v>
      </c>
      <c r="C91" s="23" t="s">
        <v>50</v>
      </c>
      <c r="D91" s="23" t="s">
        <v>269</v>
      </c>
      <c r="E91" s="23">
        <v>2</v>
      </c>
      <c r="F91" s="23" t="s">
        <v>450</v>
      </c>
      <c r="G91" s="21" t="s">
        <v>466</v>
      </c>
      <c r="H91" s="22">
        <v>100</v>
      </c>
      <c r="I91" s="18"/>
    </row>
    <row r="92" spans="1:9" x14ac:dyDescent="0.3">
      <c r="A92" s="23" t="s">
        <v>8</v>
      </c>
      <c r="B92" s="23">
        <f t="shared" si="0"/>
        <v>41</v>
      </c>
      <c r="C92" s="23" t="s">
        <v>51</v>
      </c>
      <c r="D92" s="23" t="s">
        <v>270</v>
      </c>
      <c r="E92" s="23">
        <v>1</v>
      </c>
      <c r="F92" s="23" t="s">
        <v>449</v>
      </c>
      <c r="G92" s="18" t="s">
        <v>508</v>
      </c>
      <c r="H92" s="18">
        <v>1</v>
      </c>
      <c r="I92" s="20" t="s">
        <v>465</v>
      </c>
    </row>
    <row r="93" spans="1:9" x14ac:dyDescent="0.3">
      <c r="A93" s="23" t="s">
        <v>8</v>
      </c>
      <c r="B93" s="23">
        <f t="shared" si="0"/>
        <v>41</v>
      </c>
      <c r="C93" s="23" t="s">
        <v>51</v>
      </c>
      <c r="D93" s="23" t="s">
        <v>270</v>
      </c>
      <c r="E93" s="23">
        <v>2</v>
      </c>
      <c r="F93" s="23" t="s">
        <v>450</v>
      </c>
      <c r="G93" s="21" t="s">
        <v>466</v>
      </c>
      <c r="H93" s="22">
        <v>100</v>
      </c>
      <c r="I93" s="18"/>
    </row>
    <row r="94" spans="1:9" x14ac:dyDescent="0.3">
      <c r="A94" s="23" t="s">
        <v>8</v>
      </c>
      <c r="B94" s="23">
        <f t="shared" si="0"/>
        <v>42</v>
      </c>
      <c r="C94" s="23" t="s">
        <v>52</v>
      </c>
      <c r="D94" s="23" t="s">
        <v>271</v>
      </c>
      <c r="E94" s="23">
        <v>1</v>
      </c>
      <c r="F94" s="23" t="s">
        <v>449</v>
      </c>
      <c r="G94" s="18" t="s">
        <v>508</v>
      </c>
      <c r="H94" s="18">
        <v>1</v>
      </c>
      <c r="I94" s="20" t="s">
        <v>465</v>
      </c>
    </row>
    <row r="95" spans="1:9" x14ac:dyDescent="0.3">
      <c r="A95" s="23" t="s">
        <v>8</v>
      </c>
      <c r="B95" s="23">
        <f t="shared" si="0"/>
        <v>42</v>
      </c>
      <c r="C95" s="23" t="s">
        <v>52</v>
      </c>
      <c r="D95" s="23" t="s">
        <v>271</v>
      </c>
      <c r="E95" s="23">
        <v>2</v>
      </c>
      <c r="F95" s="23" t="s">
        <v>450</v>
      </c>
      <c r="G95" s="21" t="s">
        <v>466</v>
      </c>
      <c r="H95" s="22">
        <v>100</v>
      </c>
      <c r="I95" s="18"/>
    </row>
    <row r="96" spans="1:9" x14ac:dyDescent="0.3">
      <c r="A96" s="23" t="s">
        <v>8</v>
      </c>
      <c r="B96" s="23">
        <f t="shared" si="0"/>
        <v>43</v>
      </c>
      <c r="C96" s="23" t="s">
        <v>53</v>
      </c>
      <c r="D96" s="23" t="s">
        <v>272</v>
      </c>
      <c r="E96" s="23">
        <v>1</v>
      </c>
      <c r="F96" s="23" t="s">
        <v>449</v>
      </c>
      <c r="G96" s="18" t="s">
        <v>508</v>
      </c>
      <c r="H96" s="18">
        <v>1</v>
      </c>
      <c r="I96" s="20" t="s">
        <v>465</v>
      </c>
    </row>
    <row r="97" spans="1:9" x14ac:dyDescent="0.3">
      <c r="A97" s="23" t="s">
        <v>8</v>
      </c>
      <c r="B97" s="23">
        <f t="shared" si="0"/>
        <v>43</v>
      </c>
      <c r="C97" s="23" t="s">
        <v>53</v>
      </c>
      <c r="D97" s="23" t="s">
        <v>272</v>
      </c>
      <c r="E97" s="23">
        <v>2</v>
      </c>
      <c r="F97" s="23" t="s">
        <v>450</v>
      </c>
      <c r="G97" s="21" t="s">
        <v>466</v>
      </c>
      <c r="H97" s="22">
        <v>100</v>
      </c>
      <c r="I97" s="18"/>
    </row>
    <row r="98" spans="1:9" x14ac:dyDescent="0.3">
      <c r="A98" s="23" t="s">
        <v>8</v>
      </c>
      <c r="B98" s="23">
        <f t="shared" si="0"/>
        <v>44</v>
      </c>
      <c r="C98" s="23" t="s">
        <v>54</v>
      </c>
      <c r="D98" s="23" t="s">
        <v>273</v>
      </c>
      <c r="E98" s="23">
        <v>1</v>
      </c>
      <c r="F98" s="23" t="s">
        <v>449</v>
      </c>
      <c r="G98" s="18" t="s">
        <v>508</v>
      </c>
      <c r="H98" s="18">
        <v>1</v>
      </c>
      <c r="I98" s="20" t="s">
        <v>465</v>
      </c>
    </row>
    <row r="99" spans="1:9" x14ac:dyDescent="0.3">
      <c r="A99" s="23" t="s">
        <v>8</v>
      </c>
      <c r="B99" s="23">
        <f t="shared" si="0"/>
        <v>44</v>
      </c>
      <c r="C99" s="23" t="s">
        <v>54</v>
      </c>
      <c r="D99" s="23" t="s">
        <v>273</v>
      </c>
      <c r="E99" s="23">
        <v>2</v>
      </c>
      <c r="F99" s="23" t="s">
        <v>450</v>
      </c>
      <c r="G99" s="21" t="s">
        <v>466</v>
      </c>
      <c r="H99" s="22">
        <v>100</v>
      </c>
      <c r="I99" s="18"/>
    </row>
    <row r="100" spans="1:9" x14ac:dyDescent="0.3">
      <c r="A100" s="23" t="s">
        <v>8</v>
      </c>
      <c r="B100" s="23">
        <f t="shared" si="0"/>
        <v>45</v>
      </c>
      <c r="C100" s="23" t="s">
        <v>55</v>
      </c>
      <c r="D100" s="23" t="s">
        <v>274</v>
      </c>
      <c r="E100" s="23">
        <v>1</v>
      </c>
      <c r="F100" s="23" t="s">
        <v>449</v>
      </c>
      <c r="G100" s="18" t="s">
        <v>508</v>
      </c>
      <c r="H100" s="18">
        <v>1</v>
      </c>
      <c r="I100" s="20" t="s">
        <v>465</v>
      </c>
    </row>
    <row r="101" spans="1:9" x14ac:dyDescent="0.3">
      <c r="A101" s="23" t="s">
        <v>8</v>
      </c>
      <c r="B101" s="23">
        <f t="shared" si="0"/>
        <v>45</v>
      </c>
      <c r="C101" s="23" t="s">
        <v>55</v>
      </c>
      <c r="D101" s="23" t="s">
        <v>274</v>
      </c>
      <c r="E101" s="23">
        <v>2</v>
      </c>
      <c r="F101" s="23" t="s">
        <v>450</v>
      </c>
      <c r="G101" s="21" t="s">
        <v>466</v>
      </c>
      <c r="H101" s="22">
        <v>100</v>
      </c>
      <c r="I101" s="18"/>
    </row>
    <row r="102" spans="1:9" x14ac:dyDescent="0.3">
      <c r="A102" s="23" t="s">
        <v>8</v>
      </c>
      <c r="B102" s="23">
        <f t="shared" si="0"/>
        <v>46</v>
      </c>
      <c r="C102" s="23" t="s">
        <v>56</v>
      </c>
      <c r="D102" s="23" t="s">
        <v>275</v>
      </c>
      <c r="E102" s="23">
        <v>1</v>
      </c>
      <c r="F102" s="23" t="s">
        <v>449</v>
      </c>
      <c r="G102" s="18" t="s">
        <v>508</v>
      </c>
      <c r="H102" s="18">
        <v>1</v>
      </c>
      <c r="I102" s="20" t="s">
        <v>465</v>
      </c>
    </row>
    <row r="103" spans="1:9" x14ac:dyDescent="0.3">
      <c r="A103" s="23" t="s">
        <v>8</v>
      </c>
      <c r="B103" s="23">
        <f t="shared" si="0"/>
        <v>46</v>
      </c>
      <c r="C103" s="23" t="s">
        <v>56</v>
      </c>
      <c r="D103" s="23" t="s">
        <v>275</v>
      </c>
      <c r="E103" s="23">
        <v>2</v>
      </c>
      <c r="F103" s="23" t="s">
        <v>450</v>
      </c>
      <c r="G103" s="21" t="s">
        <v>466</v>
      </c>
      <c r="H103" s="22">
        <v>100</v>
      </c>
      <c r="I103" s="18"/>
    </row>
    <row r="104" spans="1:9" x14ac:dyDescent="0.3">
      <c r="A104" s="23" t="s">
        <v>8</v>
      </c>
      <c r="B104" s="23">
        <f t="shared" si="0"/>
        <v>47</v>
      </c>
      <c r="C104" s="23" t="s">
        <v>57</v>
      </c>
      <c r="D104" s="23" t="s">
        <v>276</v>
      </c>
      <c r="E104" s="23">
        <v>1</v>
      </c>
      <c r="F104" s="23" t="s">
        <v>449</v>
      </c>
      <c r="G104" s="18" t="s">
        <v>508</v>
      </c>
      <c r="H104" s="18">
        <v>1</v>
      </c>
      <c r="I104" s="20" t="s">
        <v>465</v>
      </c>
    </row>
    <row r="105" spans="1:9" x14ac:dyDescent="0.3">
      <c r="A105" s="23" t="s">
        <v>8</v>
      </c>
      <c r="B105" s="23">
        <f t="shared" si="0"/>
        <v>47</v>
      </c>
      <c r="C105" s="23" t="s">
        <v>57</v>
      </c>
      <c r="D105" s="23" t="s">
        <v>276</v>
      </c>
      <c r="E105" s="23">
        <v>2</v>
      </c>
      <c r="F105" s="23" t="s">
        <v>450</v>
      </c>
      <c r="G105" s="21" t="s">
        <v>466</v>
      </c>
      <c r="H105" s="22">
        <v>100</v>
      </c>
      <c r="I105" s="18"/>
    </row>
    <row r="106" spans="1:9" x14ac:dyDescent="0.3">
      <c r="A106" s="23" t="s">
        <v>8</v>
      </c>
      <c r="B106" s="23">
        <f t="shared" si="0"/>
        <v>48</v>
      </c>
      <c r="C106" s="23" t="s">
        <v>58</v>
      </c>
      <c r="D106" s="23" t="s">
        <v>277</v>
      </c>
      <c r="E106" s="23">
        <v>1</v>
      </c>
      <c r="F106" s="23" t="s">
        <v>449</v>
      </c>
      <c r="G106" s="18" t="s">
        <v>508</v>
      </c>
      <c r="H106" s="18">
        <v>1</v>
      </c>
      <c r="I106" s="20" t="s">
        <v>465</v>
      </c>
    </row>
    <row r="107" spans="1:9" x14ac:dyDescent="0.3">
      <c r="A107" s="23" t="s">
        <v>8</v>
      </c>
      <c r="B107" s="23">
        <f t="shared" si="0"/>
        <v>48</v>
      </c>
      <c r="C107" s="23" t="s">
        <v>58</v>
      </c>
      <c r="D107" s="23" t="s">
        <v>277</v>
      </c>
      <c r="E107" s="23">
        <v>2</v>
      </c>
      <c r="F107" s="23" t="s">
        <v>450</v>
      </c>
      <c r="G107" s="21" t="s">
        <v>466</v>
      </c>
      <c r="H107" s="22">
        <v>100</v>
      </c>
      <c r="I107" s="18"/>
    </row>
    <row r="108" spans="1:9" x14ac:dyDescent="0.3">
      <c r="A108" s="23" t="s">
        <v>8</v>
      </c>
      <c r="B108" s="23">
        <f t="shared" si="0"/>
        <v>49</v>
      </c>
      <c r="C108" s="23" t="s">
        <v>59</v>
      </c>
      <c r="D108" s="23" t="s">
        <v>278</v>
      </c>
      <c r="E108" s="23">
        <v>1</v>
      </c>
      <c r="F108" s="23" t="s">
        <v>449</v>
      </c>
      <c r="G108" s="18" t="s">
        <v>508</v>
      </c>
      <c r="H108" s="18">
        <v>1</v>
      </c>
      <c r="I108" s="20" t="s">
        <v>465</v>
      </c>
    </row>
    <row r="109" spans="1:9" x14ac:dyDescent="0.3">
      <c r="A109" s="23" t="s">
        <v>8</v>
      </c>
      <c r="B109" s="23">
        <f t="shared" si="0"/>
        <v>49</v>
      </c>
      <c r="C109" s="23" t="s">
        <v>59</v>
      </c>
      <c r="D109" s="23" t="s">
        <v>278</v>
      </c>
      <c r="E109" s="23">
        <v>2</v>
      </c>
      <c r="F109" s="23" t="s">
        <v>450</v>
      </c>
      <c r="G109" s="21" t="s">
        <v>466</v>
      </c>
      <c r="H109" s="22">
        <v>100</v>
      </c>
      <c r="I109" s="18"/>
    </row>
    <row r="110" spans="1:9" x14ac:dyDescent="0.3">
      <c r="A110" s="23" t="s">
        <v>8</v>
      </c>
      <c r="B110" s="23">
        <f t="shared" si="0"/>
        <v>50</v>
      </c>
      <c r="C110" s="23" t="s">
        <v>60</v>
      </c>
      <c r="D110" s="23" t="s">
        <v>279</v>
      </c>
      <c r="E110" s="23">
        <v>1</v>
      </c>
      <c r="F110" s="23" t="s">
        <v>449</v>
      </c>
      <c r="G110" s="18" t="s">
        <v>508</v>
      </c>
      <c r="H110" s="18">
        <v>1</v>
      </c>
      <c r="I110" s="20" t="s">
        <v>465</v>
      </c>
    </row>
    <row r="111" spans="1:9" x14ac:dyDescent="0.3">
      <c r="A111" s="23" t="s">
        <v>8</v>
      </c>
      <c r="B111" s="23">
        <f t="shared" si="0"/>
        <v>50</v>
      </c>
      <c r="C111" s="23" t="s">
        <v>60</v>
      </c>
      <c r="D111" s="23" t="s">
        <v>279</v>
      </c>
      <c r="E111" s="23">
        <v>2</v>
      </c>
      <c r="F111" s="23" t="s">
        <v>450</v>
      </c>
      <c r="G111" s="21" t="s">
        <v>466</v>
      </c>
      <c r="H111" s="22">
        <v>100</v>
      </c>
      <c r="I111" s="18"/>
    </row>
    <row r="112" spans="1:9" x14ac:dyDescent="0.3">
      <c r="A112" s="23" t="s">
        <v>8</v>
      </c>
      <c r="B112" s="23">
        <f t="shared" si="0"/>
        <v>51</v>
      </c>
      <c r="C112" s="23" t="s">
        <v>61</v>
      </c>
      <c r="D112" s="23" t="s">
        <v>280</v>
      </c>
      <c r="E112" s="23">
        <v>1</v>
      </c>
      <c r="F112" s="23" t="s">
        <v>449</v>
      </c>
      <c r="G112" s="18" t="s">
        <v>508</v>
      </c>
      <c r="H112" s="18">
        <v>1</v>
      </c>
      <c r="I112" s="20" t="s">
        <v>465</v>
      </c>
    </row>
    <row r="113" spans="1:9" x14ac:dyDescent="0.3">
      <c r="A113" s="23" t="s">
        <v>8</v>
      </c>
      <c r="B113" s="23">
        <f t="shared" si="0"/>
        <v>51</v>
      </c>
      <c r="C113" s="23" t="s">
        <v>61</v>
      </c>
      <c r="D113" s="23" t="s">
        <v>280</v>
      </c>
      <c r="E113" s="23">
        <v>2</v>
      </c>
      <c r="F113" s="23" t="s">
        <v>450</v>
      </c>
      <c r="G113" s="21" t="s">
        <v>466</v>
      </c>
      <c r="H113" s="22">
        <v>100</v>
      </c>
      <c r="I113" s="18"/>
    </row>
    <row r="114" spans="1:9" x14ac:dyDescent="0.3">
      <c r="A114" s="23" t="s">
        <v>8</v>
      </c>
      <c r="B114" s="23">
        <f t="shared" si="0"/>
        <v>52</v>
      </c>
      <c r="C114" s="23" t="s">
        <v>62</v>
      </c>
      <c r="D114" s="23" t="s">
        <v>281</v>
      </c>
      <c r="E114" s="23">
        <v>1</v>
      </c>
      <c r="F114" s="23" t="s">
        <v>449</v>
      </c>
      <c r="G114" s="18"/>
      <c r="H114" s="18">
        <v>1</v>
      </c>
      <c r="I114" s="20" t="s">
        <v>465</v>
      </c>
    </row>
    <row r="115" spans="1:9" x14ac:dyDescent="0.3">
      <c r="A115" s="23" t="s">
        <v>8</v>
      </c>
      <c r="B115" s="23">
        <f t="shared" si="0"/>
        <v>52</v>
      </c>
      <c r="C115" s="23" t="s">
        <v>62</v>
      </c>
      <c r="D115" s="23" t="s">
        <v>281</v>
      </c>
      <c r="E115" s="23">
        <v>2</v>
      </c>
      <c r="F115" s="23" t="s">
        <v>450</v>
      </c>
      <c r="G115" s="21" t="s">
        <v>466</v>
      </c>
      <c r="H115" s="22">
        <v>1</v>
      </c>
      <c r="I115" s="18"/>
    </row>
    <row r="116" spans="1:9" x14ac:dyDescent="0.3">
      <c r="A116" s="23" t="s">
        <v>8</v>
      </c>
      <c r="B116" s="23">
        <f t="shared" si="0"/>
        <v>53</v>
      </c>
      <c r="C116" s="23" t="s">
        <v>63</v>
      </c>
      <c r="D116" s="23" t="s">
        <v>282</v>
      </c>
      <c r="E116" s="23">
        <v>1</v>
      </c>
      <c r="F116" s="23" t="s">
        <v>449</v>
      </c>
      <c r="G116" s="18"/>
      <c r="H116" s="18">
        <v>1</v>
      </c>
      <c r="I116" s="20" t="s">
        <v>465</v>
      </c>
    </row>
    <row r="117" spans="1:9" x14ac:dyDescent="0.3">
      <c r="A117" s="23" t="s">
        <v>8</v>
      </c>
      <c r="B117" s="23">
        <f t="shared" si="0"/>
        <v>53</v>
      </c>
      <c r="C117" s="23" t="s">
        <v>63</v>
      </c>
      <c r="D117" s="23" t="s">
        <v>282</v>
      </c>
      <c r="E117" s="23">
        <v>2</v>
      </c>
      <c r="F117" s="23" t="s">
        <v>450</v>
      </c>
      <c r="G117" s="21" t="s">
        <v>466</v>
      </c>
      <c r="H117" s="22">
        <v>1</v>
      </c>
      <c r="I117" s="18"/>
    </row>
    <row r="118" spans="1:9" x14ac:dyDescent="0.3">
      <c r="A118" s="23" t="s">
        <v>8</v>
      </c>
      <c r="B118" s="23">
        <f t="shared" si="0"/>
        <v>54</v>
      </c>
      <c r="C118" s="23" t="s">
        <v>64</v>
      </c>
      <c r="D118" s="23" t="s">
        <v>283</v>
      </c>
      <c r="E118" s="23">
        <v>1</v>
      </c>
      <c r="F118" s="23" t="s">
        <v>449</v>
      </c>
      <c r="G118" s="18"/>
      <c r="H118" s="18">
        <v>1</v>
      </c>
      <c r="I118" s="20" t="s">
        <v>465</v>
      </c>
    </row>
    <row r="119" spans="1:9" x14ac:dyDescent="0.3">
      <c r="A119" s="23" t="s">
        <v>8</v>
      </c>
      <c r="B119" s="23">
        <f t="shared" si="0"/>
        <v>54</v>
      </c>
      <c r="C119" s="23" t="s">
        <v>64</v>
      </c>
      <c r="D119" s="23" t="s">
        <v>283</v>
      </c>
      <c r="E119" s="23">
        <v>2</v>
      </c>
      <c r="F119" s="23" t="s">
        <v>450</v>
      </c>
      <c r="G119" s="21" t="s">
        <v>466</v>
      </c>
      <c r="H119" s="22">
        <v>1</v>
      </c>
      <c r="I119" s="18"/>
    </row>
    <row r="120" spans="1:9" x14ac:dyDescent="0.3">
      <c r="A120" s="23" t="s">
        <v>8</v>
      </c>
      <c r="B120" s="23">
        <f t="shared" si="0"/>
        <v>55</v>
      </c>
      <c r="C120" s="23" t="s">
        <v>65</v>
      </c>
      <c r="D120" s="23" t="s">
        <v>284</v>
      </c>
      <c r="E120" s="23">
        <v>1</v>
      </c>
      <c r="F120" s="23" t="s">
        <v>449</v>
      </c>
      <c r="G120" s="18"/>
      <c r="H120" s="18">
        <v>1</v>
      </c>
      <c r="I120" s="20" t="s">
        <v>465</v>
      </c>
    </row>
    <row r="121" spans="1:9" x14ac:dyDescent="0.3">
      <c r="A121" s="23" t="s">
        <v>8</v>
      </c>
      <c r="B121" s="23">
        <f t="shared" si="0"/>
        <v>55</v>
      </c>
      <c r="C121" s="23" t="s">
        <v>65</v>
      </c>
      <c r="D121" s="23" t="s">
        <v>284</v>
      </c>
      <c r="E121" s="23">
        <v>2</v>
      </c>
      <c r="F121" s="23" t="s">
        <v>450</v>
      </c>
      <c r="G121" s="21" t="s">
        <v>466</v>
      </c>
      <c r="H121" s="22">
        <v>1</v>
      </c>
      <c r="I121" s="18"/>
    </row>
    <row r="122" spans="1:9" x14ac:dyDescent="0.3">
      <c r="A122" s="23" t="s">
        <v>8</v>
      </c>
      <c r="B122" s="23">
        <f t="shared" si="0"/>
        <v>56</v>
      </c>
      <c r="C122" s="23" t="s">
        <v>66</v>
      </c>
      <c r="D122" s="23" t="s">
        <v>285</v>
      </c>
      <c r="E122" s="23">
        <v>1</v>
      </c>
      <c r="F122" s="23" t="s">
        <v>449</v>
      </c>
      <c r="G122" s="18"/>
      <c r="H122" s="18">
        <v>1</v>
      </c>
      <c r="I122" s="20" t="s">
        <v>465</v>
      </c>
    </row>
    <row r="123" spans="1:9" x14ac:dyDescent="0.3">
      <c r="A123" s="23" t="s">
        <v>8</v>
      </c>
      <c r="B123" s="23">
        <f t="shared" si="0"/>
        <v>56</v>
      </c>
      <c r="C123" s="23" t="s">
        <v>66</v>
      </c>
      <c r="D123" s="23" t="s">
        <v>285</v>
      </c>
      <c r="E123" s="23">
        <v>2</v>
      </c>
      <c r="F123" s="23" t="s">
        <v>450</v>
      </c>
      <c r="G123" s="21" t="s">
        <v>466</v>
      </c>
      <c r="H123" s="22">
        <v>1</v>
      </c>
      <c r="I123" s="18"/>
    </row>
    <row r="124" spans="1:9" x14ac:dyDescent="0.3">
      <c r="A124" s="23" t="s">
        <v>8</v>
      </c>
      <c r="B124" s="23">
        <f t="shared" si="0"/>
        <v>57</v>
      </c>
      <c r="C124" s="23" t="s">
        <v>67</v>
      </c>
      <c r="D124" s="23" t="s">
        <v>286</v>
      </c>
      <c r="E124" s="23">
        <v>1</v>
      </c>
      <c r="F124" s="23" t="s">
        <v>449</v>
      </c>
      <c r="G124" s="18"/>
      <c r="H124" s="18">
        <v>1</v>
      </c>
      <c r="I124" s="20" t="s">
        <v>465</v>
      </c>
    </row>
    <row r="125" spans="1:9" x14ac:dyDescent="0.3">
      <c r="A125" s="23" t="s">
        <v>8</v>
      </c>
      <c r="B125" s="23">
        <f t="shared" si="0"/>
        <v>57</v>
      </c>
      <c r="C125" s="23" t="s">
        <v>67</v>
      </c>
      <c r="D125" s="23" t="s">
        <v>286</v>
      </c>
      <c r="E125" s="23">
        <v>2</v>
      </c>
      <c r="F125" s="23" t="s">
        <v>450</v>
      </c>
      <c r="G125" s="21" t="s">
        <v>466</v>
      </c>
      <c r="H125" s="22">
        <v>1</v>
      </c>
      <c r="I125" s="73"/>
    </row>
    <row r="126" spans="1:9" x14ac:dyDescent="0.3">
      <c r="A126" s="74" t="s">
        <v>8</v>
      </c>
      <c r="B126" s="23">
        <f t="shared" si="0"/>
        <v>58</v>
      </c>
      <c r="C126" s="74" t="s">
        <v>562</v>
      </c>
      <c r="D126" s="74" t="s">
        <v>568</v>
      </c>
      <c r="E126" s="74">
        <v>1</v>
      </c>
      <c r="F126" s="74" t="s">
        <v>449</v>
      </c>
      <c r="G126" s="20"/>
      <c r="H126" s="20">
        <v>1</v>
      </c>
      <c r="I126" s="18" t="s">
        <v>465</v>
      </c>
    </row>
    <row r="127" spans="1:9" x14ac:dyDescent="0.3">
      <c r="A127" s="74" t="s">
        <v>8</v>
      </c>
      <c r="B127" s="23">
        <f t="shared" si="0"/>
        <v>58</v>
      </c>
      <c r="C127" s="74" t="s">
        <v>562</v>
      </c>
      <c r="D127" s="74" t="s">
        <v>568</v>
      </c>
      <c r="E127" s="74">
        <v>2</v>
      </c>
      <c r="F127" s="74" t="s">
        <v>450</v>
      </c>
      <c r="G127" s="20" t="s">
        <v>466</v>
      </c>
      <c r="H127" s="20">
        <v>1</v>
      </c>
      <c r="I127" s="18"/>
    </row>
    <row r="128" spans="1:9" x14ac:dyDescent="0.3">
      <c r="A128" s="74" t="s">
        <v>8</v>
      </c>
      <c r="B128" s="23">
        <f t="shared" si="0"/>
        <v>59</v>
      </c>
      <c r="C128" s="74" t="s">
        <v>563</v>
      </c>
      <c r="D128" s="74" t="s">
        <v>569</v>
      </c>
      <c r="E128" s="74">
        <v>1</v>
      </c>
      <c r="F128" s="74" t="s">
        <v>449</v>
      </c>
      <c r="G128" s="20"/>
      <c r="H128" s="20">
        <v>1</v>
      </c>
      <c r="I128" s="18" t="s">
        <v>465</v>
      </c>
    </row>
    <row r="129" spans="1:9" x14ac:dyDescent="0.3">
      <c r="A129" s="74" t="s">
        <v>8</v>
      </c>
      <c r="B129" s="23">
        <f t="shared" si="0"/>
        <v>59</v>
      </c>
      <c r="C129" s="74" t="s">
        <v>563</v>
      </c>
      <c r="D129" s="74" t="s">
        <v>569</v>
      </c>
      <c r="E129" s="74">
        <v>2</v>
      </c>
      <c r="F129" s="74" t="s">
        <v>450</v>
      </c>
      <c r="G129" s="20" t="s">
        <v>466</v>
      </c>
      <c r="H129" s="20">
        <v>1</v>
      </c>
      <c r="I129" s="18"/>
    </row>
    <row r="130" spans="1:9" x14ac:dyDescent="0.3">
      <c r="A130" s="74" t="s">
        <v>8</v>
      </c>
      <c r="B130" s="23">
        <f t="shared" si="0"/>
        <v>60</v>
      </c>
      <c r="C130" s="74" t="s">
        <v>564</v>
      </c>
      <c r="D130" s="74" t="s">
        <v>570</v>
      </c>
      <c r="E130" s="74">
        <v>1</v>
      </c>
      <c r="F130" s="74" t="s">
        <v>449</v>
      </c>
      <c r="G130" s="20"/>
      <c r="H130" s="20">
        <v>1</v>
      </c>
      <c r="I130" s="18" t="s">
        <v>465</v>
      </c>
    </row>
    <row r="131" spans="1:9" x14ac:dyDescent="0.3">
      <c r="A131" s="74" t="s">
        <v>8</v>
      </c>
      <c r="B131" s="23">
        <f t="shared" si="0"/>
        <v>60</v>
      </c>
      <c r="C131" s="74" t="s">
        <v>564</v>
      </c>
      <c r="D131" s="74" t="s">
        <v>570</v>
      </c>
      <c r="E131" s="74">
        <v>2</v>
      </c>
      <c r="F131" s="74" t="s">
        <v>450</v>
      </c>
      <c r="G131" s="20" t="s">
        <v>466</v>
      </c>
      <c r="H131" s="75">
        <v>25</v>
      </c>
      <c r="I131" s="18"/>
    </row>
    <row r="132" spans="1:9" x14ac:dyDescent="0.3">
      <c r="A132" s="74" t="s">
        <v>8</v>
      </c>
      <c r="B132" s="23">
        <f t="shared" si="0"/>
        <v>61</v>
      </c>
      <c r="C132" s="74" t="s">
        <v>565</v>
      </c>
      <c r="D132" s="74" t="s">
        <v>571</v>
      </c>
      <c r="E132" s="74">
        <v>1</v>
      </c>
      <c r="F132" s="74" t="s">
        <v>449</v>
      </c>
      <c r="G132" s="20"/>
      <c r="H132" s="20">
        <v>1</v>
      </c>
      <c r="I132" s="18" t="s">
        <v>465</v>
      </c>
    </row>
    <row r="133" spans="1:9" x14ac:dyDescent="0.3">
      <c r="A133" s="74" t="s">
        <v>8</v>
      </c>
      <c r="B133" s="23">
        <f t="shared" si="0"/>
        <v>61</v>
      </c>
      <c r="C133" s="74" t="s">
        <v>565</v>
      </c>
      <c r="D133" s="74" t="s">
        <v>571</v>
      </c>
      <c r="E133" s="74">
        <v>2</v>
      </c>
      <c r="F133" s="74" t="s">
        <v>450</v>
      </c>
      <c r="G133" s="20" t="s">
        <v>466</v>
      </c>
      <c r="H133" s="20">
        <v>1</v>
      </c>
      <c r="I133" s="18"/>
    </row>
    <row r="134" spans="1:9" x14ac:dyDescent="0.3">
      <c r="A134" s="74" t="s">
        <v>8</v>
      </c>
      <c r="B134" s="23">
        <f t="shared" si="0"/>
        <v>62</v>
      </c>
      <c r="C134" s="74" t="s">
        <v>566</v>
      </c>
      <c r="D134" s="74" t="s">
        <v>572</v>
      </c>
      <c r="E134" s="74">
        <v>1</v>
      </c>
      <c r="F134" s="74" t="s">
        <v>449</v>
      </c>
      <c r="G134" s="20"/>
      <c r="H134" s="20">
        <v>1</v>
      </c>
      <c r="I134" s="18" t="s">
        <v>465</v>
      </c>
    </row>
    <row r="135" spans="1:9" x14ac:dyDescent="0.3">
      <c r="A135" s="74" t="s">
        <v>8</v>
      </c>
      <c r="B135" s="23">
        <f t="shared" si="0"/>
        <v>62</v>
      </c>
      <c r="C135" s="74" t="s">
        <v>566</v>
      </c>
      <c r="D135" s="74" t="s">
        <v>572</v>
      </c>
      <c r="E135" s="74">
        <v>2</v>
      </c>
      <c r="F135" s="74" t="s">
        <v>450</v>
      </c>
      <c r="G135" s="20" t="s">
        <v>466</v>
      </c>
      <c r="H135" s="75">
        <v>15</v>
      </c>
      <c r="I135" s="18"/>
    </row>
    <row r="136" spans="1:9" x14ac:dyDescent="0.3">
      <c r="A136" s="74" t="s">
        <v>8</v>
      </c>
      <c r="B136" s="23">
        <f t="shared" si="0"/>
        <v>63</v>
      </c>
      <c r="C136" s="74" t="s">
        <v>567</v>
      </c>
      <c r="D136" s="74" t="s">
        <v>573</v>
      </c>
      <c r="E136" s="74">
        <v>1</v>
      </c>
      <c r="F136" s="74" t="s">
        <v>449</v>
      </c>
      <c r="G136" s="20"/>
      <c r="H136" s="20">
        <v>1</v>
      </c>
      <c r="I136" s="18" t="s">
        <v>465</v>
      </c>
    </row>
    <row r="137" spans="1:9" x14ac:dyDescent="0.3">
      <c r="A137" s="74" t="s">
        <v>8</v>
      </c>
      <c r="B137" s="23">
        <f t="shared" si="0"/>
        <v>63</v>
      </c>
      <c r="C137" s="74" t="s">
        <v>567</v>
      </c>
      <c r="D137" s="74" t="s">
        <v>573</v>
      </c>
      <c r="E137" s="74">
        <v>2</v>
      </c>
      <c r="F137" s="74" t="s">
        <v>450</v>
      </c>
      <c r="G137" s="20" t="s">
        <v>466</v>
      </c>
      <c r="H137" s="75">
        <v>15</v>
      </c>
      <c r="I137" s="18"/>
    </row>
    <row r="138" spans="1:9" x14ac:dyDescent="0.3">
      <c r="A138" s="74" t="s">
        <v>8</v>
      </c>
      <c r="B138" s="23">
        <f t="shared" ref="B138:B143" si="1">B136+1</f>
        <v>64</v>
      </c>
      <c r="C138" t="s">
        <v>583</v>
      </c>
      <c r="D138" s="74" t="s">
        <v>582</v>
      </c>
      <c r="E138" s="74">
        <v>1</v>
      </c>
      <c r="F138" s="74" t="s">
        <v>449</v>
      </c>
      <c r="G138" s="20"/>
      <c r="H138" s="20">
        <v>1</v>
      </c>
      <c r="I138" s="18" t="s">
        <v>465</v>
      </c>
    </row>
    <row r="139" spans="1:9" x14ac:dyDescent="0.3">
      <c r="A139" s="74" t="s">
        <v>8</v>
      </c>
      <c r="B139" s="23">
        <f t="shared" si="1"/>
        <v>64</v>
      </c>
      <c r="C139" t="s">
        <v>583</v>
      </c>
      <c r="D139" s="74" t="s">
        <v>582</v>
      </c>
      <c r="E139" s="74">
        <v>2</v>
      </c>
      <c r="F139" s="74" t="s">
        <v>450</v>
      </c>
      <c r="G139" s="20" t="s">
        <v>466</v>
      </c>
      <c r="H139" s="75">
        <v>15</v>
      </c>
      <c r="I139" s="18"/>
    </row>
    <row r="140" spans="1:9" x14ac:dyDescent="0.3">
      <c r="A140" s="74" t="s">
        <v>8</v>
      </c>
      <c r="B140" s="23">
        <f t="shared" si="1"/>
        <v>65</v>
      </c>
      <c r="C140" t="s">
        <v>584</v>
      </c>
      <c r="D140" s="74" t="s">
        <v>586</v>
      </c>
      <c r="E140" s="74">
        <v>1</v>
      </c>
      <c r="F140" s="74" t="s">
        <v>449</v>
      </c>
      <c r="G140" s="20"/>
      <c r="H140" s="20">
        <v>1</v>
      </c>
      <c r="I140" s="18" t="s">
        <v>465</v>
      </c>
    </row>
    <row r="141" spans="1:9" x14ac:dyDescent="0.3">
      <c r="A141" s="74" t="s">
        <v>8</v>
      </c>
      <c r="B141" s="23">
        <f t="shared" si="1"/>
        <v>65</v>
      </c>
      <c r="C141" t="s">
        <v>584</v>
      </c>
      <c r="D141" s="74" t="s">
        <v>586</v>
      </c>
      <c r="E141" s="74">
        <v>2</v>
      </c>
      <c r="F141" s="74" t="s">
        <v>450</v>
      </c>
      <c r="G141" s="20" t="s">
        <v>466</v>
      </c>
      <c r="H141" s="75">
        <v>15</v>
      </c>
      <c r="I141" s="18"/>
    </row>
    <row r="142" spans="1:9" x14ac:dyDescent="0.3">
      <c r="A142" s="74" t="s">
        <v>8</v>
      </c>
      <c r="B142" s="23">
        <f t="shared" si="1"/>
        <v>66</v>
      </c>
      <c r="C142" t="s">
        <v>585</v>
      </c>
      <c r="D142" s="74" t="s">
        <v>587</v>
      </c>
      <c r="E142" s="74">
        <v>1</v>
      </c>
      <c r="F142" s="74" t="s">
        <v>449</v>
      </c>
      <c r="G142" s="20"/>
      <c r="H142" s="20">
        <v>1</v>
      </c>
      <c r="I142" s="18" t="s">
        <v>465</v>
      </c>
    </row>
    <row r="143" spans="1:9" x14ac:dyDescent="0.3">
      <c r="A143" s="74" t="s">
        <v>8</v>
      </c>
      <c r="B143" s="23">
        <f t="shared" si="1"/>
        <v>66</v>
      </c>
      <c r="C143" t="s">
        <v>585</v>
      </c>
      <c r="D143" s="74" t="s">
        <v>587</v>
      </c>
      <c r="E143" s="74">
        <v>2</v>
      </c>
      <c r="F143" s="74" t="s">
        <v>450</v>
      </c>
      <c r="G143" s="20" t="s">
        <v>466</v>
      </c>
      <c r="H143" s="75">
        <v>15</v>
      </c>
      <c r="I143" s="18"/>
    </row>
    <row r="144" spans="1:9" ht="14.25" customHeight="1" x14ac:dyDescent="0.3">
      <c r="A144" s="5" t="s">
        <v>9</v>
      </c>
      <c r="B144" s="5">
        <v>1</v>
      </c>
      <c r="C144" s="5" t="s">
        <v>68</v>
      </c>
      <c r="D144" s="5" t="s">
        <v>287</v>
      </c>
      <c r="E144" s="5">
        <v>1</v>
      </c>
      <c r="F144" s="5" t="s">
        <v>449</v>
      </c>
      <c r="G144" s="10" t="s">
        <v>464</v>
      </c>
      <c r="H144" s="10">
        <v>1</v>
      </c>
      <c r="I144" s="10" t="s">
        <v>465</v>
      </c>
    </row>
    <row r="145" spans="1:9" ht="14.25" customHeight="1" x14ac:dyDescent="0.3">
      <c r="A145" s="5" t="s">
        <v>9</v>
      </c>
      <c r="B145" s="5">
        <v>1</v>
      </c>
      <c r="C145" s="5" t="s">
        <v>68</v>
      </c>
      <c r="D145" s="5" t="s">
        <v>287</v>
      </c>
      <c r="E145" s="5">
        <v>2</v>
      </c>
      <c r="F145" s="5" t="s">
        <v>450</v>
      </c>
      <c r="G145" s="5" t="s">
        <v>466</v>
      </c>
      <c r="H145" s="5">
        <v>60</v>
      </c>
      <c r="I145" s="5" t="s">
        <v>472</v>
      </c>
    </row>
    <row r="146" spans="1:9" ht="14.25" customHeight="1" x14ac:dyDescent="0.3">
      <c r="A146" s="5" t="s">
        <v>9</v>
      </c>
      <c r="B146" s="5">
        <v>2</v>
      </c>
      <c r="C146" s="5" t="s">
        <v>69</v>
      </c>
      <c r="D146" s="5" t="s">
        <v>288</v>
      </c>
      <c r="E146" s="5">
        <v>1</v>
      </c>
      <c r="F146" s="5" t="s">
        <v>449</v>
      </c>
      <c r="G146" s="5" t="s">
        <v>464</v>
      </c>
      <c r="H146" s="5">
        <v>1</v>
      </c>
      <c r="I146" s="5" t="s">
        <v>465</v>
      </c>
    </row>
    <row r="147" spans="1:9" ht="14.25" customHeight="1" x14ac:dyDescent="0.3">
      <c r="A147" s="5" t="s">
        <v>9</v>
      </c>
      <c r="B147" s="5">
        <v>2</v>
      </c>
      <c r="C147" s="5" t="s">
        <v>69</v>
      </c>
      <c r="D147" s="5" t="s">
        <v>288</v>
      </c>
      <c r="E147" s="5">
        <v>2</v>
      </c>
      <c r="F147" s="5" t="s">
        <v>450</v>
      </c>
      <c r="G147" s="5" t="s">
        <v>466</v>
      </c>
      <c r="H147" s="5">
        <v>60</v>
      </c>
      <c r="I147" s="5" t="s">
        <v>472</v>
      </c>
    </row>
    <row r="148" spans="1:9" ht="14.25" customHeight="1" x14ac:dyDescent="0.3">
      <c r="A148" s="5" t="s">
        <v>9</v>
      </c>
      <c r="B148" s="5">
        <v>3</v>
      </c>
      <c r="C148" s="5" t="s">
        <v>70</v>
      </c>
      <c r="D148" s="5" t="s">
        <v>289</v>
      </c>
      <c r="E148" s="5">
        <v>1</v>
      </c>
      <c r="F148" s="5" t="s">
        <v>449</v>
      </c>
      <c r="G148" s="5" t="s">
        <v>464</v>
      </c>
      <c r="H148" s="5">
        <v>1</v>
      </c>
      <c r="I148" s="5" t="s">
        <v>465</v>
      </c>
    </row>
    <row r="149" spans="1:9" ht="14.25" customHeight="1" x14ac:dyDescent="0.3">
      <c r="A149" s="5" t="s">
        <v>9</v>
      </c>
      <c r="B149" s="5">
        <v>3</v>
      </c>
      <c r="C149" s="5" t="s">
        <v>70</v>
      </c>
      <c r="D149" s="5" t="s">
        <v>289</v>
      </c>
      <c r="E149" s="5">
        <v>2</v>
      </c>
      <c r="F149" s="5" t="s">
        <v>450</v>
      </c>
      <c r="G149" s="5" t="s">
        <v>466</v>
      </c>
      <c r="H149" s="5">
        <v>20</v>
      </c>
      <c r="I149" s="5" t="s">
        <v>472</v>
      </c>
    </row>
    <row r="150" spans="1:9" ht="14.25" customHeight="1" x14ac:dyDescent="0.3">
      <c r="A150" s="5" t="s">
        <v>9</v>
      </c>
      <c r="B150" s="5">
        <v>4</v>
      </c>
      <c r="C150" s="5" t="s">
        <v>71</v>
      </c>
      <c r="D150" s="5" t="s">
        <v>290</v>
      </c>
      <c r="E150" s="5">
        <v>1</v>
      </c>
      <c r="F150" s="5" t="s">
        <v>449</v>
      </c>
      <c r="G150" s="5" t="s">
        <v>464</v>
      </c>
      <c r="H150" s="5">
        <v>1</v>
      </c>
      <c r="I150" s="5" t="s">
        <v>465</v>
      </c>
    </row>
    <row r="151" spans="1:9" ht="14.25" customHeight="1" x14ac:dyDescent="0.3">
      <c r="A151" s="5" t="s">
        <v>9</v>
      </c>
      <c r="B151" s="5">
        <v>4</v>
      </c>
      <c r="C151" s="5" t="s">
        <v>71</v>
      </c>
      <c r="D151" s="5" t="s">
        <v>290</v>
      </c>
      <c r="E151" s="5">
        <v>2</v>
      </c>
      <c r="F151" s="5" t="s">
        <v>450</v>
      </c>
      <c r="G151" s="5" t="s">
        <v>466</v>
      </c>
      <c r="H151" s="5">
        <v>15</v>
      </c>
      <c r="I151" s="5" t="s">
        <v>472</v>
      </c>
    </row>
    <row r="152" spans="1:9" x14ac:dyDescent="0.3">
      <c r="A152" s="23" t="s">
        <v>9</v>
      </c>
      <c r="B152" s="23">
        <v>5</v>
      </c>
      <c r="C152" s="23" t="s">
        <v>72</v>
      </c>
      <c r="D152" s="23"/>
      <c r="E152" s="23">
        <v>1</v>
      </c>
      <c r="F152" s="23" t="s">
        <v>449</v>
      </c>
      <c r="G152" s="18" t="s">
        <v>508</v>
      </c>
      <c r="H152" s="18">
        <v>1</v>
      </c>
      <c r="I152" s="20" t="s">
        <v>465</v>
      </c>
    </row>
    <row r="153" spans="1:9" x14ac:dyDescent="0.3">
      <c r="A153" s="23" t="s">
        <v>9</v>
      </c>
      <c r="B153" s="23">
        <v>5</v>
      </c>
      <c r="C153" s="23" t="s">
        <v>72</v>
      </c>
      <c r="D153" s="23"/>
      <c r="E153" s="23">
        <v>2</v>
      </c>
      <c r="F153" s="23" t="s">
        <v>450</v>
      </c>
      <c r="G153" s="21" t="s">
        <v>466</v>
      </c>
      <c r="H153" s="22">
        <v>100</v>
      </c>
      <c r="I153" s="18"/>
    </row>
    <row r="154" spans="1:9" x14ac:dyDescent="0.3">
      <c r="A154" s="23" t="s">
        <v>9</v>
      </c>
      <c r="B154" s="23">
        <v>6</v>
      </c>
      <c r="C154" s="23" t="s">
        <v>73</v>
      </c>
      <c r="D154" s="23"/>
      <c r="E154" s="23">
        <v>1</v>
      </c>
      <c r="F154" s="23" t="s">
        <v>449</v>
      </c>
      <c r="G154" s="18" t="s">
        <v>508</v>
      </c>
      <c r="H154" s="18">
        <v>1</v>
      </c>
      <c r="I154" s="20" t="s">
        <v>465</v>
      </c>
    </row>
    <row r="155" spans="1:9" x14ac:dyDescent="0.3">
      <c r="A155" s="23" t="s">
        <v>9</v>
      </c>
      <c r="B155" s="23">
        <v>6</v>
      </c>
      <c r="C155" s="23" t="s">
        <v>73</v>
      </c>
      <c r="D155" s="23"/>
      <c r="E155" s="23">
        <v>2</v>
      </c>
      <c r="F155" s="23" t="s">
        <v>450</v>
      </c>
      <c r="G155" s="21" t="s">
        <v>466</v>
      </c>
      <c r="H155" s="22">
        <v>100</v>
      </c>
      <c r="I155" s="18"/>
    </row>
    <row r="156" spans="1:9" x14ac:dyDescent="0.3">
      <c r="A156" s="23" t="s">
        <v>9</v>
      </c>
      <c r="B156" s="23">
        <v>7</v>
      </c>
      <c r="C156" s="23" t="s">
        <v>74</v>
      </c>
      <c r="D156" s="23"/>
      <c r="E156" s="23">
        <v>1</v>
      </c>
      <c r="F156" s="23" t="s">
        <v>449</v>
      </c>
      <c r="G156" s="18" t="s">
        <v>508</v>
      </c>
      <c r="H156" s="18">
        <v>1</v>
      </c>
      <c r="I156" s="20" t="s">
        <v>465</v>
      </c>
    </row>
    <row r="157" spans="1:9" x14ac:dyDescent="0.3">
      <c r="A157" s="23" t="s">
        <v>9</v>
      </c>
      <c r="B157" s="23">
        <v>7</v>
      </c>
      <c r="C157" s="23" t="s">
        <v>74</v>
      </c>
      <c r="D157" s="23"/>
      <c r="E157" s="23">
        <v>2</v>
      </c>
      <c r="F157" s="23" t="s">
        <v>450</v>
      </c>
      <c r="G157" s="21" t="s">
        <v>466</v>
      </c>
      <c r="H157" s="22">
        <v>100</v>
      </c>
      <c r="I157" s="18"/>
    </row>
    <row r="158" spans="1:9" x14ac:dyDescent="0.3">
      <c r="A158" s="23" t="s">
        <v>9</v>
      </c>
      <c r="B158" s="23">
        <v>8</v>
      </c>
      <c r="C158" s="23" t="s">
        <v>75</v>
      </c>
      <c r="D158" s="23" t="s">
        <v>291</v>
      </c>
      <c r="E158" s="23">
        <v>1</v>
      </c>
      <c r="F158" s="23" t="s">
        <v>449</v>
      </c>
      <c r="G158" s="18" t="s">
        <v>508</v>
      </c>
      <c r="H158" s="18">
        <v>1</v>
      </c>
      <c r="I158" s="20" t="s">
        <v>465</v>
      </c>
    </row>
    <row r="159" spans="1:9" x14ac:dyDescent="0.3">
      <c r="A159" s="23" t="s">
        <v>9</v>
      </c>
      <c r="B159" s="23">
        <v>8</v>
      </c>
      <c r="C159" s="23" t="s">
        <v>75</v>
      </c>
      <c r="D159" s="23" t="s">
        <v>291</v>
      </c>
      <c r="E159" s="23">
        <v>2</v>
      </c>
      <c r="F159" s="23" t="s">
        <v>450</v>
      </c>
      <c r="G159" s="21" t="s">
        <v>466</v>
      </c>
      <c r="H159" s="22">
        <v>1</v>
      </c>
      <c r="I159" s="18"/>
    </row>
    <row r="160" spans="1:9" x14ac:dyDescent="0.3">
      <c r="A160" s="23" t="s">
        <v>9</v>
      </c>
      <c r="B160" s="23">
        <v>9</v>
      </c>
      <c r="C160" s="23" t="s">
        <v>76</v>
      </c>
      <c r="D160" s="23" t="s">
        <v>292</v>
      </c>
      <c r="E160" s="23">
        <v>1</v>
      </c>
      <c r="F160" s="23" t="s">
        <v>449</v>
      </c>
      <c r="G160" s="18" t="s">
        <v>508</v>
      </c>
      <c r="H160" s="18">
        <v>1</v>
      </c>
      <c r="I160" s="20" t="s">
        <v>465</v>
      </c>
    </row>
    <row r="161" spans="1:9" x14ac:dyDescent="0.3">
      <c r="A161" s="23" t="s">
        <v>9</v>
      </c>
      <c r="B161" s="23">
        <v>9</v>
      </c>
      <c r="C161" s="23" t="s">
        <v>76</v>
      </c>
      <c r="D161" s="23" t="s">
        <v>292</v>
      </c>
      <c r="E161" s="23">
        <v>2</v>
      </c>
      <c r="F161" s="23" t="s">
        <v>450</v>
      </c>
      <c r="G161" s="21" t="s">
        <v>466</v>
      </c>
      <c r="H161" s="22">
        <v>1</v>
      </c>
      <c r="I161" s="18"/>
    </row>
    <row r="162" spans="1:9" x14ac:dyDescent="0.3">
      <c r="A162" s="23" t="s">
        <v>9</v>
      </c>
      <c r="B162" s="23">
        <v>10</v>
      </c>
      <c r="C162" s="23" t="s">
        <v>77</v>
      </c>
      <c r="D162" s="23" t="s">
        <v>293</v>
      </c>
      <c r="E162" s="23">
        <v>1</v>
      </c>
      <c r="F162" s="23" t="s">
        <v>449</v>
      </c>
      <c r="G162" s="18" t="s">
        <v>508</v>
      </c>
      <c r="H162" s="18">
        <v>1</v>
      </c>
      <c r="I162" s="20" t="s">
        <v>465</v>
      </c>
    </row>
    <row r="163" spans="1:9" x14ac:dyDescent="0.3">
      <c r="A163" s="23" t="s">
        <v>9</v>
      </c>
      <c r="B163" s="23">
        <v>10</v>
      </c>
      <c r="C163" s="23" t="s">
        <v>77</v>
      </c>
      <c r="D163" s="23" t="s">
        <v>293</v>
      </c>
      <c r="E163" s="23">
        <v>2</v>
      </c>
      <c r="F163" s="23" t="s">
        <v>450</v>
      </c>
      <c r="G163" s="21" t="s">
        <v>466</v>
      </c>
      <c r="H163" s="22">
        <v>1</v>
      </c>
      <c r="I163" s="18"/>
    </row>
    <row r="164" spans="1:9" x14ac:dyDescent="0.3">
      <c r="A164" s="23" t="s">
        <v>9</v>
      </c>
      <c r="B164" s="23">
        <v>11</v>
      </c>
      <c r="C164" s="23" t="s">
        <v>78</v>
      </c>
      <c r="D164" s="23" t="s">
        <v>294</v>
      </c>
      <c r="E164" s="23">
        <v>1</v>
      </c>
      <c r="F164" s="23" t="s">
        <v>449</v>
      </c>
      <c r="G164" s="18" t="s">
        <v>508</v>
      </c>
      <c r="H164" s="18">
        <v>1</v>
      </c>
      <c r="I164" s="20" t="s">
        <v>465</v>
      </c>
    </row>
    <row r="165" spans="1:9" x14ac:dyDescent="0.3">
      <c r="A165" s="23" t="s">
        <v>9</v>
      </c>
      <c r="B165" s="23">
        <v>11</v>
      </c>
      <c r="C165" s="23" t="s">
        <v>78</v>
      </c>
      <c r="D165" s="23" t="s">
        <v>294</v>
      </c>
      <c r="E165" s="23">
        <v>2</v>
      </c>
      <c r="F165" s="23" t="s">
        <v>450</v>
      </c>
      <c r="G165" s="21" t="s">
        <v>466</v>
      </c>
      <c r="H165" s="22">
        <v>1</v>
      </c>
      <c r="I165" s="18"/>
    </row>
    <row r="166" spans="1:9" x14ac:dyDescent="0.3">
      <c r="A166" s="23" t="s">
        <v>9</v>
      </c>
      <c r="B166" s="23">
        <v>12</v>
      </c>
      <c r="C166" s="23" t="s">
        <v>79</v>
      </c>
      <c r="D166" s="23" t="s">
        <v>295</v>
      </c>
      <c r="E166" s="23">
        <v>1</v>
      </c>
      <c r="F166" s="23" t="s">
        <v>449</v>
      </c>
      <c r="G166" s="18" t="s">
        <v>508</v>
      </c>
      <c r="H166" s="18">
        <v>1</v>
      </c>
      <c r="I166" s="20" t="s">
        <v>465</v>
      </c>
    </row>
    <row r="167" spans="1:9" x14ac:dyDescent="0.3">
      <c r="A167" s="23" t="s">
        <v>9</v>
      </c>
      <c r="B167" s="23">
        <v>12</v>
      </c>
      <c r="C167" s="23" t="s">
        <v>79</v>
      </c>
      <c r="D167" s="23" t="s">
        <v>295</v>
      </c>
      <c r="E167" s="23">
        <v>2</v>
      </c>
      <c r="F167" s="23" t="s">
        <v>450</v>
      </c>
      <c r="G167" s="21" t="s">
        <v>466</v>
      </c>
      <c r="H167" s="22">
        <v>1</v>
      </c>
      <c r="I167" s="18"/>
    </row>
    <row r="168" spans="1:9" x14ac:dyDescent="0.3">
      <c r="A168" s="23" t="s">
        <v>9</v>
      </c>
      <c r="B168" s="23">
        <v>13</v>
      </c>
      <c r="C168" s="23" t="s">
        <v>80</v>
      </c>
      <c r="D168" s="23" t="s">
        <v>296</v>
      </c>
      <c r="E168" s="23">
        <v>1</v>
      </c>
      <c r="F168" s="23" t="s">
        <v>449</v>
      </c>
      <c r="G168" s="18" t="s">
        <v>508</v>
      </c>
      <c r="H168" s="18">
        <v>1</v>
      </c>
      <c r="I168" s="20" t="s">
        <v>465</v>
      </c>
    </row>
    <row r="169" spans="1:9" x14ac:dyDescent="0.3">
      <c r="A169" s="23" t="s">
        <v>9</v>
      </c>
      <c r="B169" s="23">
        <v>13</v>
      </c>
      <c r="C169" s="23" t="s">
        <v>80</v>
      </c>
      <c r="D169" s="23" t="s">
        <v>296</v>
      </c>
      <c r="E169" s="23">
        <v>2</v>
      </c>
      <c r="F169" s="23" t="s">
        <v>450</v>
      </c>
      <c r="G169" s="21" t="s">
        <v>466</v>
      </c>
      <c r="H169" s="22">
        <v>1</v>
      </c>
      <c r="I169" s="18"/>
    </row>
    <row r="170" spans="1:9" x14ac:dyDescent="0.3">
      <c r="A170" s="23" t="s">
        <v>9</v>
      </c>
      <c r="B170" s="23">
        <v>14</v>
      </c>
      <c r="C170" s="23" t="s">
        <v>81</v>
      </c>
      <c r="D170" s="23" t="s">
        <v>297</v>
      </c>
      <c r="E170" s="23">
        <v>1</v>
      </c>
      <c r="F170" s="23" t="s">
        <v>449</v>
      </c>
      <c r="G170" s="18" t="s">
        <v>508</v>
      </c>
      <c r="H170" s="18">
        <v>1</v>
      </c>
      <c r="I170" s="20" t="s">
        <v>465</v>
      </c>
    </row>
    <row r="171" spans="1:9" x14ac:dyDescent="0.3">
      <c r="A171" s="23" t="s">
        <v>9</v>
      </c>
      <c r="B171" s="23">
        <v>14</v>
      </c>
      <c r="C171" s="23" t="s">
        <v>81</v>
      </c>
      <c r="D171" s="23" t="s">
        <v>297</v>
      </c>
      <c r="E171" s="23">
        <v>2</v>
      </c>
      <c r="F171" s="23" t="s">
        <v>450</v>
      </c>
      <c r="G171" s="21" t="s">
        <v>466</v>
      </c>
      <c r="H171" s="22">
        <v>1</v>
      </c>
      <c r="I171" s="18"/>
    </row>
    <row r="172" spans="1:9" x14ac:dyDescent="0.3">
      <c r="A172" s="23" t="s">
        <v>9</v>
      </c>
      <c r="B172" s="23">
        <v>15</v>
      </c>
      <c r="C172" s="23" t="s">
        <v>82</v>
      </c>
      <c r="D172" s="23" t="s">
        <v>298</v>
      </c>
      <c r="E172" s="23">
        <v>1</v>
      </c>
      <c r="F172" s="23" t="s">
        <v>449</v>
      </c>
      <c r="G172" s="18" t="s">
        <v>508</v>
      </c>
      <c r="H172" s="18">
        <v>1</v>
      </c>
      <c r="I172" s="20" t="s">
        <v>465</v>
      </c>
    </row>
    <row r="173" spans="1:9" x14ac:dyDescent="0.3">
      <c r="A173" s="23" t="s">
        <v>9</v>
      </c>
      <c r="B173" s="23">
        <v>15</v>
      </c>
      <c r="C173" s="23" t="s">
        <v>82</v>
      </c>
      <c r="D173" s="23" t="s">
        <v>298</v>
      </c>
      <c r="E173" s="23">
        <v>2</v>
      </c>
      <c r="F173" s="23" t="s">
        <v>450</v>
      </c>
      <c r="G173" s="21" t="s">
        <v>466</v>
      </c>
      <c r="H173" s="22">
        <v>1</v>
      </c>
      <c r="I173" s="18"/>
    </row>
    <row r="174" spans="1:9" x14ac:dyDescent="0.3">
      <c r="A174" s="23" t="s">
        <v>9</v>
      </c>
      <c r="B174" s="23">
        <v>16</v>
      </c>
      <c r="C174" s="23" t="s">
        <v>83</v>
      </c>
      <c r="D174" s="23" t="s">
        <v>299</v>
      </c>
      <c r="E174" s="23">
        <v>1</v>
      </c>
      <c r="F174" s="23" t="s">
        <v>449</v>
      </c>
      <c r="G174" s="18" t="s">
        <v>508</v>
      </c>
      <c r="H174" s="18">
        <v>1</v>
      </c>
      <c r="I174" s="20" t="s">
        <v>465</v>
      </c>
    </row>
    <row r="175" spans="1:9" x14ac:dyDescent="0.3">
      <c r="A175" s="23" t="s">
        <v>9</v>
      </c>
      <c r="B175" s="23">
        <v>16</v>
      </c>
      <c r="C175" s="23" t="s">
        <v>83</v>
      </c>
      <c r="D175" s="23" t="s">
        <v>299</v>
      </c>
      <c r="E175" s="23">
        <v>2</v>
      </c>
      <c r="F175" s="23" t="s">
        <v>450</v>
      </c>
      <c r="G175" s="21" t="s">
        <v>466</v>
      </c>
      <c r="H175" s="22">
        <v>1</v>
      </c>
      <c r="I175" s="18"/>
    </row>
    <row r="176" spans="1:9" x14ac:dyDescent="0.3">
      <c r="A176" s="23" t="s">
        <v>9</v>
      </c>
      <c r="B176" s="23">
        <v>17</v>
      </c>
      <c r="C176" s="23" t="s">
        <v>84</v>
      </c>
      <c r="D176" s="23" t="s">
        <v>300</v>
      </c>
      <c r="E176" s="23">
        <v>1</v>
      </c>
      <c r="F176" s="23" t="s">
        <v>449</v>
      </c>
      <c r="G176" s="18" t="s">
        <v>508</v>
      </c>
      <c r="H176" s="18">
        <v>1</v>
      </c>
      <c r="I176" s="20" t="s">
        <v>465</v>
      </c>
    </row>
    <row r="177" spans="1:9" x14ac:dyDescent="0.3">
      <c r="A177" s="23" t="s">
        <v>9</v>
      </c>
      <c r="B177" s="23">
        <v>17</v>
      </c>
      <c r="C177" s="23" t="s">
        <v>84</v>
      </c>
      <c r="D177" s="23" t="s">
        <v>300</v>
      </c>
      <c r="E177" s="23">
        <v>2</v>
      </c>
      <c r="F177" s="23" t="s">
        <v>450</v>
      </c>
      <c r="G177" s="21" t="s">
        <v>466</v>
      </c>
      <c r="H177" s="22">
        <v>1</v>
      </c>
      <c r="I177" s="18"/>
    </row>
    <row r="178" spans="1:9" x14ac:dyDescent="0.3">
      <c r="A178" s="23" t="s">
        <v>9</v>
      </c>
      <c r="B178" s="23">
        <v>18</v>
      </c>
      <c r="C178" s="23" t="s">
        <v>85</v>
      </c>
      <c r="D178" s="23" t="s">
        <v>301</v>
      </c>
      <c r="E178" s="23">
        <v>1</v>
      </c>
      <c r="F178" s="23" t="s">
        <v>449</v>
      </c>
      <c r="G178" s="18" t="s">
        <v>508</v>
      </c>
      <c r="H178" s="18">
        <v>1</v>
      </c>
      <c r="I178" s="20" t="s">
        <v>465</v>
      </c>
    </row>
    <row r="179" spans="1:9" x14ac:dyDescent="0.3">
      <c r="A179" s="23" t="s">
        <v>9</v>
      </c>
      <c r="B179" s="23">
        <v>18</v>
      </c>
      <c r="C179" s="23" t="s">
        <v>85</v>
      </c>
      <c r="D179" s="23" t="s">
        <v>301</v>
      </c>
      <c r="E179" s="23">
        <v>2</v>
      </c>
      <c r="F179" s="23" t="s">
        <v>450</v>
      </c>
      <c r="G179" s="21" t="s">
        <v>466</v>
      </c>
      <c r="H179" s="22">
        <v>1</v>
      </c>
      <c r="I179" s="18"/>
    </row>
    <row r="180" spans="1:9" x14ac:dyDescent="0.3">
      <c r="A180" s="23" t="s">
        <v>9</v>
      </c>
      <c r="B180" s="23">
        <v>19</v>
      </c>
      <c r="C180" s="23" t="s">
        <v>86</v>
      </c>
      <c r="D180" s="23" t="s">
        <v>302</v>
      </c>
      <c r="E180" s="23">
        <v>1</v>
      </c>
      <c r="F180" s="23" t="s">
        <v>449</v>
      </c>
      <c r="G180" s="18" t="s">
        <v>508</v>
      </c>
      <c r="H180" s="18">
        <v>1</v>
      </c>
      <c r="I180" s="20" t="s">
        <v>465</v>
      </c>
    </row>
    <row r="181" spans="1:9" x14ac:dyDescent="0.3">
      <c r="A181" s="23" t="s">
        <v>9</v>
      </c>
      <c r="B181" s="23">
        <v>19</v>
      </c>
      <c r="C181" s="23" t="s">
        <v>86</v>
      </c>
      <c r="D181" s="23" t="s">
        <v>302</v>
      </c>
      <c r="E181" s="23">
        <v>2</v>
      </c>
      <c r="F181" s="23" t="s">
        <v>450</v>
      </c>
      <c r="G181" s="21" t="s">
        <v>466</v>
      </c>
      <c r="H181" s="22">
        <v>1</v>
      </c>
      <c r="I181" s="18"/>
    </row>
    <row r="182" spans="1:9" x14ac:dyDescent="0.3">
      <c r="A182" s="23" t="s">
        <v>9</v>
      </c>
      <c r="B182" s="23">
        <v>20</v>
      </c>
      <c r="C182" s="23" t="s">
        <v>87</v>
      </c>
      <c r="D182" s="23" t="s">
        <v>303</v>
      </c>
      <c r="E182" s="23">
        <v>1</v>
      </c>
      <c r="F182" s="23" t="s">
        <v>449</v>
      </c>
      <c r="G182" s="18" t="s">
        <v>508</v>
      </c>
      <c r="H182" s="18">
        <v>1</v>
      </c>
      <c r="I182" s="20" t="s">
        <v>465</v>
      </c>
    </row>
    <row r="183" spans="1:9" x14ac:dyDescent="0.3">
      <c r="A183" s="23" t="s">
        <v>9</v>
      </c>
      <c r="B183" s="23">
        <v>20</v>
      </c>
      <c r="C183" s="23" t="s">
        <v>87</v>
      </c>
      <c r="D183" s="23" t="s">
        <v>303</v>
      </c>
      <c r="E183" s="23">
        <v>2</v>
      </c>
      <c r="F183" s="23" t="s">
        <v>450</v>
      </c>
      <c r="G183" s="21" t="s">
        <v>466</v>
      </c>
      <c r="H183" s="22">
        <v>1</v>
      </c>
      <c r="I183" s="18"/>
    </row>
    <row r="184" spans="1:9" x14ac:dyDescent="0.3">
      <c r="A184" s="23" t="s">
        <v>9</v>
      </c>
      <c r="B184" s="23">
        <v>21</v>
      </c>
      <c r="C184" s="23" t="s">
        <v>88</v>
      </c>
      <c r="D184" s="23" t="s">
        <v>304</v>
      </c>
      <c r="E184" s="23">
        <v>1</v>
      </c>
      <c r="F184" s="23" t="s">
        <v>449</v>
      </c>
      <c r="G184" s="18" t="s">
        <v>508</v>
      </c>
      <c r="H184" s="18">
        <v>1</v>
      </c>
      <c r="I184" s="20" t="s">
        <v>465</v>
      </c>
    </row>
    <row r="185" spans="1:9" x14ac:dyDescent="0.3">
      <c r="A185" s="23" t="s">
        <v>9</v>
      </c>
      <c r="B185" s="23">
        <v>21</v>
      </c>
      <c r="C185" s="23" t="s">
        <v>88</v>
      </c>
      <c r="D185" s="23" t="s">
        <v>304</v>
      </c>
      <c r="E185" s="23">
        <v>2</v>
      </c>
      <c r="F185" s="23" t="s">
        <v>450</v>
      </c>
      <c r="G185" s="21" t="s">
        <v>466</v>
      </c>
      <c r="H185" s="22">
        <v>1</v>
      </c>
      <c r="I185" s="18"/>
    </row>
    <row r="186" spans="1:9" x14ac:dyDescent="0.3">
      <c r="A186" s="23" t="s">
        <v>9</v>
      </c>
      <c r="B186" s="23">
        <v>22</v>
      </c>
      <c r="C186" s="23" t="s">
        <v>89</v>
      </c>
      <c r="D186" s="23" t="s">
        <v>305</v>
      </c>
      <c r="E186" s="23">
        <v>1</v>
      </c>
      <c r="F186" s="23" t="s">
        <v>449</v>
      </c>
      <c r="G186" s="18" t="s">
        <v>508</v>
      </c>
      <c r="H186" s="18">
        <v>1</v>
      </c>
      <c r="I186" s="20" t="s">
        <v>465</v>
      </c>
    </row>
    <row r="187" spans="1:9" x14ac:dyDescent="0.3">
      <c r="A187" s="23" t="s">
        <v>9</v>
      </c>
      <c r="B187" s="23">
        <v>22</v>
      </c>
      <c r="C187" s="23" t="s">
        <v>89</v>
      </c>
      <c r="D187" s="23" t="s">
        <v>305</v>
      </c>
      <c r="E187" s="23">
        <v>2</v>
      </c>
      <c r="F187" s="23" t="s">
        <v>450</v>
      </c>
      <c r="G187" s="21" t="s">
        <v>466</v>
      </c>
      <c r="H187" s="22">
        <v>1</v>
      </c>
      <c r="I187" s="18"/>
    </row>
    <row r="188" spans="1:9" x14ac:dyDescent="0.3">
      <c r="A188" s="23" t="s">
        <v>9</v>
      </c>
      <c r="B188" s="23">
        <v>23</v>
      </c>
      <c r="C188" s="23" t="s">
        <v>90</v>
      </c>
      <c r="D188" s="23" t="s">
        <v>306</v>
      </c>
      <c r="E188" s="23">
        <v>1</v>
      </c>
      <c r="F188" s="23" t="s">
        <v>449</v>
      </c>
      <c r="G188" s="18" t="s">
        <v>508</v>
      </c>
      <c r="H188" s="18">
        <v>1</v>
      </c>
      <c r="I188" s="20" t="s">
        <v>465</v>
      </c>
    </row>
    <row r="189" spans="1:9" x14ac:dyDescent="0.3">
      <c r="A189" s="23" t="s">
        <v>9</v>
      </c>
      <c r="B189" s="23">
        <v>23</v>
      </c>
      <c r="C189" s="23" t="s">
        <v>90</v>
      </c>
      <c r="D189" s="23" t="s">
        <v>306</v>
      </c>
      <c r="E189" s="23">
        <v>2</v>
      </c>
      <c r="F189" s="23" t="s">
        <v>450</v>
      </c>
      <c r="G189" s="21" t="s">
        <v>466</v>
      </c>
      <c r="H189" s="22">
        <v>1</v>
      </c>
      <c r="I189" s="18"/>
    </row>
    <row r="190" spans="1:9" x14ac:dyDescent="0.3">
      <c r="A190" s="23" t="s">
        <v>9</v>
      </c>
      <c r="B190" s="23">
        <v>24</v>
      </c>
      <c r="C190" s="23" t="s">
        <v>91</v>
      </c>
      <c r="D190" s="23" t="s">
        <v>307</v>
      </c>
      <c r="E190" s="23">
        <v>1</v>
      </c>
      <c r="F190" s="23" t="s">
        <v>449</v>
      </c>
      <c r="G190" s="18" t="s">
        <v>508</v>
      </c>
      <c r="H190" s="18">
        <v>1</v>
      </c>
      <c r="I190" s="20" t="s">
        <v>465</v>
      </c>
    </row>
    <row r="191" spans="1:9" x14ac:dyDescent="0.3">
      <c r="A191" s="23" t="s">
        <v>9</v>
      </c>
      <c r="B191" s="23">
        <v>24</v>
      </c>
      <c r="C191" s="23" t="s">
        <v>91</v>
      </c>
      <c r="D191" s="23" t="s">
        <v>307</v>
      </c>
      <c r="E191" s="23">
        <v>2</v>
      </c>
      <c r="F191" s="23" t="s">
        <v>450</v>
      </c>
      <c r="G191" s="21" t="s">
        <v>466</v>
      </c>
      <c r="H191" s="22">
        <v>1</v>
      </c>
      <c r="I191" s="18"/>
    </row>
    <row r="192" spans="1:9" x14ac:dyDescent="0.3">
      <c r="A192" s="23" t="s">
        <v>9</v>
      </c>
      <c r="B192" s="23">
        <v>25</v>
      </c>
      <c r="C192" s="23" t="s">
        <v>92</v>
      </c>
      <c r="D192" s="23" t="s">
        <v>308</v>
      </c>
      <c r="E192" s="23">
        <v>1</v>
      </c>
      <c r="F192" s="23" t="s">
        <v>449</v>
      </c>
      <c r="G192" s="18" t="s">
        <v>508</v>
      </c>
      <c r="H192" s="18">
        <v>1</v>
      </c>
      <c r="I192" s="20" t="s">
        <v>465</v>
      </c>
    </row>
    <row r="193" spans="1:9" x14ac:dyDescent="0.3">
      <c r="A193" s="23" t="s">
        <v>9</v>
      </c>
      <c r="B193" s="23">
        <v>25</v>
      </c>
      <c r="C193" s="23" t="s">
        <v>92</v>
      </c>
      <c r="D193" s="23" t="s">
        <v>308</v>
      </c>
      <c r="E193" s="23">
        <v>2</v>
      </c>
      <c r="F193" s="23" t="s">
        <v>450</v>
      </c>
      <c r="G193" s="21" t="s">
        <v>466</v>
      </c>
      <c r="H193" s="22">
        <v>1</v>
      </c>
      <c r="I193" s="18"/>
    </row>
    <row r="194" spans="1:9" x14ac:dyDescent="0.3">
      <c r="A194" s="23" t="s">
        <v>9</v>
      </c>
      <c r="B194" s="23">
        <v>26</v>
      </c>
      <c r="C194" s="23" t="s">
        <v>93</v>
      </c>
      <c r="D194" s="23" t="s">
        <v>309</v>
      </c>
      <c r="E194" s="23">
        <v>1</v>
      </c>
      <c r="F194" s="23" t="s">
        <v>449</v>
      </c>
      <c r="G194" s="18" t="s">
        <v>508</v>
      </c>
      <c r="H194" s="18">
        <v>1</v>
      </c>
      <c r="I194" s="20" t="s">
        <v>465</v>
      </c>
    </row>
    <row r="195" spans="1:9" x14ac:dyDescent="0.3">
      <c r="A195" s="23" t="s">
        <v>9</v>
      </c>
      <c r="B195" s="23">
        <v>26</v>
      </c>
      <c r="C195" s="23" t="s">
        <v>93</v>
      </c>
      <c r="D195" s="23" t="s">
        <v>309</v>
      </c>
      <c r="E195" s="23">
        <v>2</v>
      </c>
      <c r="F195" s="23" t="s">
        <v>450</v>
      </c>
      <c r="G195" s="21" t="s">
        <v>466</v>
      </c>
      <c r="H195" s="22">
        <v>1</v>
      </c>
      <c r="I195" s="18"/>
    </row>
    <row r="196" spans="1:9" x14ac:dyDescent="0.3">
      <c r="A196" s="23" t="s">
        <v>9</v>
      </c>
      <c r="B196" s="23">
        <v>27</v>
      </c>
      <c r="C196" s="23" t="s">
        <v>94</v>
      </c>
      <c r="D196" s="23" t="s">
        <v>310</v>
      </c>
      <c r="E196" s="23">
        <v>1</v>
      </c>
      <c r="F196" s="23" t="s">
        <v>449</v>
      </c>
      <c r="G196" s="18" t="s">
        <v>508</v>
      </c>
      <c r="H196" s="18">
        <v>1</v>
      </c>
      <c r="I196" s="20" t="s">
        <v>465</v>
      </c>
    </row>
    <row r="197" spans="1:9" x14ac:dyDescent="0.3">
      <c r="A197" s="23" t="s">
        <v>9</v>
      </c>
      <c r="B197" s="23">
        <v>27</v>
      </c>
      <c r="C197" s="23" t="s">
        <v>94</v>
      </c>
      <c r="D197" s="23" t="s">
        <v>310</v>
      </c>
      <c r="E197" s="23">
        <v>2</v>
      </c>
      <c r="F197" s="23" t="s">
        <v>450</v>
      </c>
      <c r="G197" s="21" t="s">
        <v>466</v>
      </c>
      <c r="H197" s="22">
        <v>1</v>
      </c>
      <c r="I197" s="18"/>
    </row>
    <row r="198" spans="1:9" x14ac:dyDescent="0.3">
      <c r="A198" s="23" t="s">
        <v>9</v>
      </c>
      <c r="B198" s="23">
        <v>28</v>
      </c>
      <c r="C198" s="23" t="s">
        <v>95</v>
      </c>
      <c r="D198" s="23" t="s">
        <v>311</v>
      </c>
      <c r="E198" s="23">
        <v>1</v>
      </c>
      <c r="F198" s="23" t="s">
        <v>449</v>
      </c>
      <c r="G198" s="18" t="s">
        <v>508</v>
      </c>
      <c r="H198" s="18">
        <v>1</v>
      </c>
      <c r="I198" s="20" t="s">
        <v>465</v>
      </c>
    </row>
    <row r="199" spans="1:9" x14ac:dyDescent="0.3">
      <c r="A199" s="23" t="s">
        <v>9</v>
      </c>
      <c r="B199" s="23">
        <v>28</v>
      </c>
      <c r="C199" s="23" t="s">
        <v>95</v>
      </c>
      <c r="D199" s="23" t="s">
        <v>311</v>
      </c>
      <c r="E199" s="23">
        <v>2</v>
      </c>
      <c r="F199" s="23" t="s">
        <v>450</v>
      </c>
      <c r="G199" s="21" t="s">
        <v>466</v>
      </c>
      <c r="H199" s="22">
        <v>1</v>
      </c>
      <c r="I199" s="18"/>
    </row>
    <row r="200" spans="1:9" x14ac:dyDescent="0.3">
      <c r="A200" s="23" t="s">
        <v>9</v>
      </c>
      <c r="B200" s="23">
        <v>29</v>
      </c>
      <c r="C200" s="23" t="s">
        <v>96</v>
      </c>
      <c r="D200" s="23" t="s">
        <v>312</v>
      </c>
      <c r="E200" s="23">
        <v>1</v>
      </c>
      <c r="F200" s="23" t="s">
        <v>449</v>
      </c>
      <c r="G200" s="18" t="s">
        <v>508</v>
      </c>
      <c r="H200" s="18">
        <v>1</v>
      </c>
      <c r="I200" s="20" t="s">
        <v>465</v>
      </c>
    </row>
    <row r="201" spans="1:9" x14ac:dyDescent="0.3">
      <c r="A201" s="23" t="s">
        <v>9</v>
      </c>
      <c r="B201" s="23">
        <v>29</v>
      </c>
      <c r="C201" s="23" t="s">
        <v>96</v>
      </c>
      <c r="D201" s="23" t="s">
        <v>312</v>
      </c>
      <c r="E201" s="23">
        <v>2</v>
      </c>
      <c r="F201" s="23" t="s">
        <v>450</v>
      </c>
      <c r="G201" s="21" t="s">
        <v>466</v>
      </c>
      <c r="H201" s="22">
        <v>1</v>
      </c>
      <c r="I201" s="18"/>
    </row>
    <row r="202" spans="1:9" x14ac:dyDescent="0.3">
      <c r="A202" s="23" t="s">
        <v>9</v>
      </c>
      <c r="B202" s="23">
        <v>30</v>
      </c>
      <c r="C202" s="23" t="s">
        <v>97</v>
      </c>
      <c r="D202" s="23" t="s">
        <v>313</v>
      </c>
      <c r="E202" s="23">
        <v>1</v>
      </c>
      <c r="F202" s="23" t="s">
        <v>449</v>
      </c>
      <c r="G202" s="18" t="s">
        <v>508</v>
      </c>
      <c r="H202" s="18">
        <v>1</v>
      </c>
      <c r="I202" s="20" t="s">
        <v>465</v>
      </c>
    </row>
    <row r="203" spans="1:9" x14ac:dyDescent="0.3">
      <c r="A203" s="23" t="s">
        <v>9</v>
      </c>
      <c r="B203" s="23">
        <v>30</v>
      </c>
      <c r="C203" s="23" t="s">
        <v>97</v>
      </c>
      <c r="D203" s="23" t="s">
        <v>313</v>
      </c>
      <c r="E203" s="23">
        <v>2</v>
      </c>
      <c r="F203" s="23" t="s">
        <v>450</v>
      </c>
      <c r="G203" s="21" t="s">
        <v>466</v>
      </c>
      <c r="H203" s="22">
        <v>1</v>
      </c>
      <c r="I203" s="18"/>
    </row>
    <row r="204" spans="1:9" x14ac:dyDescent="0.3">
      <c r="A204" s="23" t="s">
        <v>9</v>
      </c>
      <c r="B204" s="23">
        <v>31</v>
      </c>
      <c r="C204" s="23" t="s">
        <v>98</v>
      </c>
      <c r="D204" s="23" t="s">
        <v>314</v>
      </c>
      <c r="E204" s="23">
        <v>1</v>
      </c>
      <c r="F204" s="23" t="s">
        <v>449</v>
      </c>
      <c r="G204" s="18" t="s">
        <v>508</v>
      </c>
      <c r="H204" s="18">
        <v>1</v>
      </c>
      <c r="I204" s="20" t="s">
        <v>465</v>
      </c>
    </row>
    <row r="205" spans="1:9" x14ac:dyDescent="0.3">
      <c r="A205" s="23" t="s">
        <v>9</v>
      </c>
      <c r="B205" s="23">
        <v>31</v>
      </c>
      <c r="C205" s="23" t="s">
        <v>98</v>
      </c>
      <c r="D205" s="23" t="s">
        <v>314</v>
      </c>
      <c r="E205" s="23">
        <v>2</v>
      </c>
      <c r="F205" s="23" t="s">
        <v>450</v>
      </c>
      <c r="G205" s="21" t="s">
        <v>466</v>
      </c>
      <c r="H205" s="22">
        <v>1</v>
      </c>
      <c r="I205" s="18"/>
    </row>
    <row r="206" spans="1:9" x14ac:dyDescent="0.3">
      <c r="A206" s="23" t="s">
        <v>9</v>
      </c>
      <c r="B206" s="23">
        <v>32</v>
      </c>
      <c r="C206" s="23" t="s">
        <v>99</v>
      </c>
      <c r="D206" s="23" t="s">
        <v>315</v>
      </c>
      <c r="E206" s="23">
        <v>1</v>
      </c>
      <c r="F206" s="23" t="s">
        <v>449</v>
      </c>
      <c r="G206" s="18" t="s">
        <v>508</v>
      </c>
      <c r="H206" s="18">
        <v>1</v>
      </c>
      <c r="I206" s="20" t="s">
        <v>465</v>
      </c>
    </row>
    <row r="207" spans="1:9" x14ac:dyDescent="0.3">
      <c r="A207" s="23" t="s">
        <v>9</v>
      </c>
      <c r="B207" s="23">
        <v>32</v>
      </c>
      <c r="C207" s="23" t="s">
        <v>99</v>
      </c>
      <c r="D207" s="23" t="s">
        <v>315</v>
      </c>
      <c r="E207" s="23">
        <v>2</v>
      </c>
      <c r="F207" s="23" t="s">
        <v>450</v>
      </c>
      <c r="G207" s="21" t="s">
        <v>466</v>
      </c>
      <c r="H207" s="22">
        <v>1</v>
      </c>
      <c r="I207" s="18"/>
    </row>
    <row r="208" spans="1:9" x14ac:dyDescent="0.3">
      <c r="A208" s="23" t="s">
        <v>9</v>
      </c>
      <c r="B208" s="23">
        <v>33</v>
      </c>
      <c r="C208" s="23" t="s">
        <v>100</v>
      </c>
      <c r="D208" s="23" t="s">
        <v>316</v>
      </c>
      <c r="E208" s="23">
        <v>1</v>
      </c>
      <c r="F208" s="23" t="s">
        <v>449</v>
      </c>
      <c r="G208" s="18" t="s">
        <v>508</v>
      </c>
      <c r="H208" s="18">
        <v>1</v>
      </c>
      <c r="I208" s="20" t="s">
        <v>465</v>
      </c>
    </row>
    <row r="209" spans="1:9" x14ac:dyDescent="0.3">
      <c r="A209" s="23" t="s">
        <v>9</v>
      </c>
      <c r="B209" s="23">
        <v>33</v>
      </c>
      <c r="C209" s="23" t="s">
        <v>100</v>
      </c>
      <c r="D209" s="23" t="s">
        <v>316</v>
      </c>
      <c r="E209" s="23">
        <v>2</v>
      </c>
      <c r="F209" s="23" t="s">
        <v>450</v>
      </c>
      <c r="G209" s="21" t="s">
        <v>466</v>
      </c>
      <c r="H209" s="22">
        <v>1</v>
      </c>
      <c r="I209" s="18"/>
    </row>
    <row r="210" spans="1:9" x14ac:dyDescent="0.3">
      <c r="A210" s="23" t="s">
        <v>9</v>
      </c>
      <c r="B210" s="23">
        <v>34</v>
      </c>
      <c r="C210" s="23" t="s">
        <v>101</v>
      </c>
      <c r="D210" s="23" t="s">
        <v>317</v>
      </c>
      <c r="E210" s="23">
        <v>1</v>
      </c>
      <c r="F210" s="23" t="s">
        <v>449</v>
      </c>
      <c r="G210" s="18" t="s">
        <v>508</v>
      </c>
      <c r="H210" s="18">
        <v>1</v>
      </c>
      <c r="I210" s="20" t="s">
        <v>465</v>
      </c>
    </row>
    <row r="211" spans="1:9" x14ac:dyDescent="0.3">
      <c r="A211" s="23" t="s">
        <v>9</v>
      </c>
      <c r="B211" s="23">
        <v>34</v>
      </c>
      <c r="C211" s="23" t="s">
        <v>101</v>
      </c>
      <c r="D211" s="23" t="s">
        <v>317</v>
      </c>
      <c r="E211" s="23">
        <v>2</v>
      </c>
      <c r="F211" s="23" t="s">
        <v>450</v>
      </c>
      <c r="G211" s="21" t="s">
        <v>466</v>
      </c>
      <c r="H211" s="22">
        <v>1</v>
      </c>
      <c r="I211" s="18"/>
    </row>
    <row r="212" spans="1:9" x14ac:dyDescent="0.3">
      <c r="A212" s="23" t="s">
        <v>9</v>
      </c>
      <c r="B212" s="23">
        <v>35</v>
      </c>
      <c r="C212" s="23" t="s">
        <v>102</v>
      </c>
      <c r="D212" s="23" t="s">
        <v>318</v>
      </c>
      <c r="E212" s="23">
        <v>1</v>
      </c>
      <c r="F212" s="23" t="s">
        <v>449</v>
      </c>
      <c r="G212" s="18" t="s">
        <v>507</v>
      </c>
      <c r="H212" s="18">
        <v>1</v>
      </c>
      <c r="I212" s="20" t="s">
        <v>465</v>
      </c>
    </row>
    <row r="213" spans="1:9" x14ac:dyDescent="0.3">
      <c r="A213" s="23" t="s">
        <v>9</v>
      </c>
      <c r="B213" s="23">
        <v>35</v>
      </c>
      <c r="C213" s="23" t="s">
        <v>102</v>
      </c>
      <c r="D213" s="23" t="s">
        <v>318</v>
      </c>
      <c r="E213" s="23">
        <v>2</v>
      </c>
      <c r="F213" s="23" t="s">
        <v>450</v>
      </c>
      <c r="G213" s="21" t="s">
        <v>466</v>
      </c>
      <c r="H213" s="22">
        <v>100</v>
      </c>
      <c r="I213" s="18"/>
    </row>
    <row r="214" spans="1:9" x14ac:dyDescent="0.3">
      <c r="A214" s="23" t="s">
        <v>9</v>
      </c>
      <c r="B214" s="23">
        <v>36</v>
      </c>
      <c r="C214" s="23" t="s">
        <v>103</v>
      </c>
      <c r="D214" s="23" t="s">
        <v>319</v>
      </c>
      <c r="E214" s="23">
        <v>1</v>
      </c>
      <c r="F214" s="23" t="s">
        <v>449</v>
      </c>
      <c r="G214" s="18" t="s">
        <v>507</v>
      </c>
      <c r="H214" s="18">
        <v>1</v>
      </c>
      <c r="I214" s="20" t="s">
        <v>465</v>
      </c>
    </row>
    <row r="215" spans="1:9" x14ac:dyDescent="0.3">
      <c r="A215" s="23" t="s">
        <v>9</v>
      </c>
      <c r="B215" s="23">
        <v>36</v>
      </c>
      <c r="C215" s="23" t="s">
        <v>103</v>
      </c>
      <c r="D215" s="23" t="s">
        <v>319</v>
      </c>
      <c r="E215" s="23">
        <v>2</v>
      </c>
      <c r="F215" s="23" t="s">
        <v>450</v>
      </c>
      <c r="G215" s="21" t="s">
        <v>466</v>
      </c>
      <c r="H215" s="22">
        <v>100</v>
      </c>
      <c r="I215" s="18"/>
    </row>
    <row r="216" spans="1:9" x14ac:dyDescent="0.3">
      <c r="A216" s="23" t="s">
        <v>9</v>
      </c>
      <c r="B216" s="23">
        <v>37</v>
      </c>
      <c r="C216" s="23" t="s">
        <v>104</v>
      </c>
      <c r="D216" s="23" t="s">
        <v>320</v>
      </c>
      <c r="E216" s="23">
        <v>1</v>
      </c>
      <c r="F216" s="23" t="s">
        <v>449</v>
      </c>
      <c r="G216" s="18" t="s">
        <v>507</v>
      </c>
      <c r="H216" s="18">
        <v>1</v>
      </c>
      <c r="I216" s="20" t="s">
        <v>465</v>
      </c>
    </row>
    <row r="217" spans="1:9" x14ac:dyDescent="0.3">
      <c r="A217" s="23" t="s">
        <v>9</v>
      </c>
      <c r="B217" s="23">
        <v>37</v>
      </c>
      <c r="C217" s="23" t="s">
        <v>104</v>
      </c>
      <c r="D217" s="23" t="s">
        <v>320</v>
      </c>
      <c r="E217" s="23">
        <v>2</v>
      </c>
      <c r="F217" s="23" t="s">
        <v>450</v>
      </c>
      <c r="G217" s="21" t="s">
        <v>466</v>
      </c>
      <c r="H217" s="22">
        <v>100</v>
      </c>
      <c r="I217" s="18"/>
    </row>
    <row r="218" spans="1:9" x14ac:dyDescent="0.3">
      <c r="A218" s="23" t="s">
        <v>9</v>
      </c>
      <c r="B218" s="23">
        <v>38</v>
      </c>
      <c r="C218" s="23" t="s">
        <v>105</v>
      </c>
      <c r="D218" s="23" t="s">
        <v>321</v>
      </c>
      <c r="E218" s="23">
        <v>1</v>
      </c>
      <c r="F218" s="23" t="s">
        <v>449</v>
      </c>
      <c r="G218" s="18" t="s">
        <v>507</v>
      </c>
      <c r="H218" s="18">
        <v>1</v>
      </c>
      <c r="I218" s="20" t="s">
        <v>465</v>
      </c>
    </row>
    <row r="219" spans="1:9" x14ac:dyDescent="0.3">
      <c r="A219" s="23" t="s">
        <v>9</v>
      </c>
      <c r="B219" s="23">
        <v>38</v>
      </c>
      <c r="C219" s="23" t="s">
        <v>105</v>
      </c>
      <c r="D219" s="23" t="s">
        <v>321</v>
      </c>
      <c r="E219" s="23">
        <v>2</v>
      </c>
      <c r="F219" s="23" t="s">
        <v>450</v>
      </c>
      <c r="G219" s="21" t="s">
        <v>466</v>
      </c>
      <c r="H219" s="22">
        <v>100</v>
      </c>
      <c r="I219" s="18"/>
    </row>
    <row r="220" spans="1:9" x14ac:dyDescent="0.3">
      <c r="A220" s="23" t="s">
        <v>9</v>
      </c>
      <c r="B220" s="23">
        <v>39</v>
      </c>
      <c r="C220" s="23" t="s">
        <v>106</v>
      </c>
      <c r="D220" s="23" t="s">
        <v>322</v>
      </c>
      <c r="E220" s="23">
        <v>1</v>
      </c>
      <c r="F220" s="23" t="s">
        <v>449</v>
      </c>
      <c r="G220" s="18" t="s">
        <v>507</v>
      </c>
      <c r="H220" s="18">
        <v>1</v>
      </c>
      <c r="I220" s="20" t="s">
        <v>465</v>
      </c>
    </row>
    <row r="221" spans="1:9" x14ac:dyDescent="0.3">
      <c r="A221" s="23" t="s">
        <v>9</v>
      </c>
      <c r="B221" s="23">
        <v>39</v>
      </c>
      <c r="C221" s="23" t="s">
        <v>106</v>
      </c>
      <c r="D221" s="23" t="s">
        <v>322</v>
      </c>
      <c r="E221" s="23">
        <v>2</v>
      </c>
      <c r="F221" s="23" t="s">
        <v>450</v>
      </c>
      <c r="G221" s="21" t="s">
        <v>466</v>
      </c>
      <c r="H221" s="22">
        <v>100</v>
      </c>
      <c r="I221" s="18"/>
    </row>
    <row r="222" spans="1:9" ht="14.25" customHeight="1" x14ac:dyDescent="0.3">
      <c r="A222" s="4" t="s">
        <v>10</v>
      </c>
      <c r="B222" s="4">
        <v>1</v>
      </c>
      <c r="C222" s="4" t="s">
        <v>107</v>
      </c>
      <c r="D222" s="4" t="s">
        <v>323</v>
      </c>
      <c r="E222" s="4">
        <v>1</v>
      </c>
      <c r="F222" s="4" t="s">
        <v>449</v>
      </c>
      <c r="G222" s="4" t="s">
        <v>464</v>
      </c>
      <c r="H222" s="4">
        <v>1</v>
      </c>
      <c r="I222" s="4" t="s">
        <v>465</v>
      </c>
    </row>
    <row r="223" spans="1:9" ht="14.25" customHeight="1" x14ac:dyDescent="0.3">
      <c r="A223" s="4" t="s">
        <v>10</v>
      </c>
      <c r="B223" s="4">
        <v>1</v>
      </c>
      <c r="C223" s="4" t="s">
        <v>107</v>
      </c>
      <c r="D223" s="4" t="s">
        <v>323</v>
      </c>
      <c r="E223" s="4">
        <v>2</v>
      </c>
      <c r="F223" s="4" t="s">
        <v>450</v>
      </c>
      <c r="G223" s="4" t="s">
        <v>466</v>
      </c>
      <c r="H223" s="4">
        <v>1</v>
      </c>
      <c r="I223" s="4" t="s">
        <v>467</v>
      </c>
    </row>
    <row r="224" spans="1:9" ht="14.25" customHeight="1" x14ac:dyDescent="0.3">
      <c r="A224" s="4" t="s">
        <v>10</v>
      </c>
      <c r="B224" s="4">
        <v>2</v>
      </c>
      <c r="C224" s="4" t="s">
        <v>108</v>
      </c>
      <c r="D224" s="4" t="s">
        <v>324</v>
      </c>
      <c r="E224" s="4">
        <v>1</v>
      </c>
      <c r="F224" s="4" t="s">
        <v>449</v>
      </c>
      <c r="G224" s="4" t="s">
        <v>464</v>
      </c>
      <c r="H224" s="4">
        <v>1</v>
      </c>
      <c r="I224" s="4" t="s">
        <v>465</v>
      </c>
    </row>
    <row r="225" spans="1:9" ht="14.25" customHeight="1" x14ac:dyDescent="0.3">
      <c r="A225" s="4" t="s">
        <v>10</v>
      </c>
      <c r="B225" s="4">
        <v>2</v>
      </c>
      <c r="C225" s="4" t="s">
        <v>108</v>
      </c>
      <c r="D225" s="4" t="s">
        <v>324</v>
      </c>
      <c r="E225" s="4">
        <v>2</v>
      </c>
      <c r="F225" s="4" t="s">
        <v>450</v>
      </c>
      <c r="G225" s="4" t="s">
        <v>466</v>
      </c>
      <c r="H225" s="4">
        <v>1</v>
      </c>
      <c r="I225" s="4" t="s">
        <v>467</v>
      </c>
    </row>
    <row r="226" spans="1:9" ht="14.25" customHeight="1" x14ac:dyDescent="0.3">
      <c r="A226" s="4" t="s">
        <v>10</v>
      </c>
      <c r="B226" s="4">
        <v>3</v>
      </c>
      <c r="C226" s="4" t="s">
        <v>109</v>
      </c>
      <c r="D226" s="4" t="s">
        <v>325</v>
      </c>
      <c r="E226" s="4">
        <v>1</v>
      </c>
      <c r="F226" s="4" t="s">
        <v>449</v>
      </c>
      <c r="G226" s="4" t="s">
        <v>464</v>
      </c>
      <c r="H226" s="4">
        <v>1</v>
      </c>
      <c r="I226" s="4" t="s">
        <v>465</v>
      </c>
    </row>
    <row r="227" spans="1:9" ht="14.25" customHeight="1" x14ac:dyDescent="0.3">
      <c r="A227" s="4" t="s">
        <v>10</v>
      </c>
      <c r="B227" s="4">
        <v>3</v>
      </c>
      <c r="C227" s="4" t="s">
        <v>109</v>
      </c>
      <c r="D227" s="4" t="s">
        <v>325</v>
      </c>
      <c r="E227" s="4">
        <v>2</v>
      </c>
      <c r="F227" s="4" t="s">
        <v>450</v>
      </c>
      <c r="G227" s="4" t="s">
        <v>466</v>
      </c>
      <c r="H227" s="4">
        <v>1</v>
      </c>
      <c r="I227" s="4" t="s">
        <v>467</v>
      </c>
    </row>
    <row r="228" spans="1:9" ht="14.25" customHeight="1" x14ac:dyDescent="0.3">
      <c r="A228" s="4" t="s">
        <v>10</v>
      </c>
      <c r="B228" s="4">
        <v>4</v>
      </c>
      <c r="C228" s="4" t="s">
        <v>110</v>
      </c>
      <c r="D228" s="4" t="s">
        <v>326</v>
      </c>
      <c r="E228" s="4">
        <v>1</v>
      </c>
      <c r="F228" s="4" t="s">
        <v>449</v>
      </c>
      <c r="G228" s="4" t="s">
        <v>464</v>
      </c>
      <c r="H228" s="4">
        <v>1</v>
      </c>
      <c r="I228" s="4" t="s">
        <v>465</v>
      </c>
    </row>
    <row r="229" spans="1:9" ht="14.25" customHeight="1" x14ac:dyDescent="0.3">
      <c r="A229" s="4" t="s">
        <v>10</v>
      </c>
      <c r="B229" s="4">
        <v>4</v>
      </c>
      <c r="C229" s="4" t="s">
        <v>110</v>
      </c>
      <c r="D229" s="4" t="s">
        <v>326</v>
      </c>
      <c r="E229" s="4">
        <v>2</v>
      </c>
      <c r="F229" s="4" t="s">
        <v>450</v>
      </c>
      <c r="G229" s="4" t="s">
        <v>466</v>
      </c>
      <c r="H229" s="4">
        <v>1</v>
      </c>
      <c r="I229" s="4" t="s">
        <v>467</v>
      </c>
    </row>
    <row r="230" spans="1:9" ht="14.25" customHeight="1" x14ac:dyDescent="0.3">
      <c r="A230" s="4" t="s">
        <v>10</v>
      </c>
      <c r="B230" s="4">
        <v>5</v>
      </c>
      <c r="C230" s="4" t="s">
        <v>111</v>
      </c>
      <c r="D230" s="4" t="s">
        <v>327</v>
      </c>
      <c r="E230" s="4">
        <v>1</v>
      </c>
      <c r="F230" s="4" t="s">
        <v>449</v>
      </c>
      <c r="G230" s="4" t="s">
        <v>464</v>
      </c>
      <c r="H230" s="4">
        <v>1</v>
      </c>
      <c r="I230" s="4" t="s">
        <v>465</v>
      </c>
    </row>
    <row r="231" spans="1:9" ht="14.25" customHeight="1" x14ac:dyDescent="0.3">
      <c r="A231" s="4" t="s">
        <v>10</v>
      </c>
      <c r="B231" s="4">
        <v>5</v>
      </c>
      <c r="C231" s="4" t="s">
        <v>111</v>
      </c>
      <c r="D231" s="4" t="s">
        <v>327</v>
      </c>
      <c r="E231" s="4">
        <v>2</v>
      </c>
      <c r="F231" s="4" t="s">
        <v>450</v>
      </c>
      <c r="G231" s="4" t="s">
        <v>466</v>
      </c>
      <c r="H231" s="4">
        <v>1</v>
      </c>
      <c r="I231" s="4" t="s">
        <v>467</v>
      </c>
    </row>
    <row r="232" spans="1:9" ht="14.25" customHeight="1" x14ac:dyDescent="0.3">
      <c r="A232" s="4" t="s">
        <v>10</v>
      </c>
      <c r="B232" s="4">
        <v>6</v>
      </c>
      <c r="C232" s="4" t="s">
        <v>112</v>
      </c>
      <c r="D232" s="4" t="s">
        <v>328</v>
      </c>
      <c r="E232" s="4">
        <v>1</v>
      </c>
      <c r="F232" s="4" t="s">
        <v>449</v>
      </c>
      <c r="G232" s="4" t="s">
        <v>464</v>
      </c>
      <c r="H232" s="4">
        <v>1</v>
      </c>
      <c r="I232" s="4" t="s">
        <v>465</v>
      </c>
    </row>
    <row r="233" spans="1:9" ht="14.25" customHeight="1" x14ac:dyDescent="0.3">
      <c r="A233" s="4" t="s">
        <v>10</v>
      </c>
      <c r="B233" s="4">
        <v>6</v>
      </c>
      <c r="C233" s="4" t="s">
        <v>112</v>
      </c>
      <c r="D233" s="4" t="s">
        <v>328</v>
      </c>
      <c r="E233" s="4">
        <v>2</v>
      </c>
      <c r="F233" s="4" t="s">
        <v>450</v>
      </c>
      <c r="G233" s="4" t="s">
        <v>466</v>
      </c>
      <c r="H233" s="4">
        <v>1</v>
      </c>
      <c r="I233" s="4" t="s">
        <v>467</v>
      </c>
    </row>
    <row r="234" spans="1:9" ht="14.25" customHeight="1" x14ac:dyDescent="0.3">
      <c r="A234" s="4" t="s">
        <v>10</v>
      </c>
      <c r="B234" s="4">
        <v>7</v>
      </c>
      <c r="C234" s="4" t="s">
        <v>113</v>
      </c>
      <c r="D234" s="4" t="s">
        <v>329</v>
      </c>
      <c r="E234" s="4">
        <v>1</v>
      </c>
      <c r="F234" s="4" t="s">
        <v>449</v>
      </c>
      <c r="G234" s="4" t="s">
        <v>464</v>
      </c>
      <c r="H234" s="4">
        <v>1</v>
      </c>
      <c r="I234" s="4" t="s">
        <v>465</v>
      </c>
    </row>
    <row r="235" spans="1:9" ht="14.25" customHeight="1" x14ac:dyDescent="0.3">
      <c r="A235" s="4" t="s">
        <v>10</v>
      </c>
      <c r="B235" s="4">
        <v>7</v>
      </c>
      <c r="C235" s="4" t="s">
        <v>113</v>
      </c>
      <c r="D235" s="4" t="s">
        <v>329</v>
      </c>
      <c r="E235" s="4">
        <v>2</v>
      </c>
      <c r="F235" s="4" t="s">
        <v>450</v>
      </c>
      <c r="G235" s="4" t="s">
        <v>466</v>
      </c>
      <c r="H235" s="4">
        <v>1</v>
      </c>
      <c r="I235" s="4" t="s">
        <v>467</v>
      </c>
    </row>
    <row r="236" spans="1:9" ht="14.25" customHeight="1" x14ac:dyDescent="0.3">
      <c r="A236" s="4" t="s">
        <v>10</v>
      </c>
      <c r="B236" s="4">
        <v>8</v>
      </c>
      <c r="C236" s="4" t="s">
        <v>114</v>
      </c>
      <c r="D236" s="4" t="s">
        <v>330</v>
      </c>
      <c r="E236" s="4">
        <v>1</v>
      </c>
      <c r="F236" s="4" t="s">
        <v>449</v>
      </c>
      <c r="G236" s="4" t="s">
        <v>464</v>
      </c>
      <c r="H236" s="4">
        <v>1</v>
      </c>
      <c r="I236" s="4" t="s">
        <v>465</v>
      </c>
    </row>
    <row r="237" spans="1:9" ht="14.25" customHeight="1" x14ac:dyDescent="0.3">
      <c r="A237" s="4" t="s">
        <v>10</v>
      </c>
      <c r="B237" s="4">
        <v>8</v>
      </c>
      <c r="C237" s="4" t="s">
        <v>114</v>
      </c>
      <c r="D237" s="4" t="s">
        <v>330</v>
      </c>
      <c r="E237" s="4">
        <v>2</v>
      </c>
      <c r="F237" s="4" t="s">
        <v>450</v>
      </c>
      <c r="G237" s="4" t="s">
        <v>466</v>
      </c>
      <c r="H237" s="4">
        <v>1</v>
      </c>
      <c r="I237" s="4" t="s">
        <v>467</v>
      </c>
    </row>
    <row r="238" spans="1:9" ht="14.25" customHeight="1" x14ac:dyDescent="0.3">
      <c r="A238" s="4" t="s">
        <v>10</v>
      </c>
      <c r="B238" s="4">
        <v>9</v>
      </c>
      <c r="C238" s="4" t="s">
        <v>115</v>
      </c>
      <c r="D238" s="4" t="s">
        <v>331</v>
      </c>
      <c r="E238" s="4">
        <v>1</v>
      </c>
      <c r="F238" s="4" t="s">
        <v>449</v>
      </c>
      <c r="G238" s="4" t="s">
        <v>464</v>
      </c>
      <c r="H238" s="4">
        <v>1</v>
      </c>
      <c r="I238" s="4" t="s">
        <v>465</v>
      </c>
    </row>
    <row r="239" spans="1:9" ht="14.25" customHeight="1" x14ac:dyDescent="0.3">
      <c r="A239" s="4" t="s">
        <v>10</v>
      </c>
      <c r="B239" s="4">
        <v>9</v>
      </c>
      <c r="C239" s="4" t="s">
        <v>115</v>
      </c>
      <c r="D239" s="4" t="s">
        <v>331</v>
      </c>
      <c r="E239" s="4">
        <v>2</v>
      </c>
      <c r="F239" s="4" t="s">
        <v>450</v>
      </c>
      <c r="G239" s="4" t="s">
        <v>466</v>
      </c>
      <c r="H239" s="4">
        <v>1</v>
      </c>
      <c r="I239" s="4" t="s">
        <v>467</v>
      </c>
    </row>
    <row r="240" spans="1:9" ht="14.25" customHeight="1" x14ac:dyDescent="0.3">
      <c r="A240" s="4" t="s">
        <v>10</v>
      </c>
      <c r="B240" s="4">
        <v>10</v>
      </c>
      <c r="C240" s="4" t="s">
        <v>116</v>
      </c>
      <c r="D240" s="4" t="s">
        <v>332</v>
      </c>
      <c r="E240" s="4">
        <v>1</v>
      </c>
      <c r="F240" s="4" t="s">
        <v>449</v>
      </c>
      <c r="G240" s="4" t="s">
        <v>464</v>
      </c>
      <c r="H240" s="4">
        <v>1</v>
      </c>
      <c r="I240" s="4" t="s">
        <v>465</v>
      </c>
    </row>
    <row r="241" spans="1:9" ht="14.25" customHeight="1" x14ac:dyDescent="0.3">
      <c r="A241" s="4" t="s">
        <v>10</v>
      </c>
      <c r="B241" s="4">
        <v>10</v>
      </c>
      <c r="C241" s="4" t="s">
        <v>116</v>
      </c>
      <c r="D241" s="4" t="s">
        <v>332</v>
      </c>
      <c r="E241" s="4">
        <v>2</v>
      </c>
      <c r="F241" s="4" t="s">
        <v>450</v>
      </c>
      <c r="G241" s="4" t="s">
        <v>466</v>
      </c>
      <c r="H241" s="4">
        <v>1</v>
      </c>
      <c r="I241" s="4" t="s">
        <v>467</v>
      </c>
    </row>
    <row r="242" spans="1:9" ht="14.25" customHeight="1" x14ac:dyDescent="0.3">
      <c r="A242" s="4" t="s">
        <v>10</v>
      </c>
      <c r="B242" s="4">
        <v>11</v>
      </c>
      <c r="C242" s="4" t="s">
        <v>117</v>
      </c>
      <c r="D242" s="4" t="s">
        <v>333</v>
      </c>
      <c r="E242" s="4">
        <v>1</v>
      </c>
      <c r="F242" s="4" t="s">
        <v>449</v>
      </c>
      <c r="G242" s="4" t="s">
        <v>464</v>
      </c>
      <c r="H242" s="4">
        <v>1</v>
      </c>
      <c r="I242" s="4" t="s">
        <v>465</v>
      </c>
    </row>
    <row r="243" spans="1:9" ht="14.25" customHeight="1" x14ac:dyDescent="0.3">
      <c r="A243" s="4" t="s">
        <v>10</v>
      </c>
      <c r="B243" s="4">
        <v>11</v>
      </c>
      <c r="C243" s="4" t="s">
        <v>117</v>
      </c>
      <c r="D243" s="4" t="s">
        <v>333</v>
      </c>
      <c r="E243" s="4">
        <v>2</v>
      </c>
      <c r="F243" s="4" t="s">
        <v>450</v>
      </c>
      <c r="G243" s="4" t="s">
        <v>466</v>
      </c>
      <c r="H243" s="4">
        <v>1</v>
      </c>
      <c r="I243" s="4" t="s">
        <v>467</v>
      </c>
    </row>
    <row r="244" spans="1:9" ht="14.25" customHeight="1" x14ac:dyDescent="0.3">
      <c r="A244" s="4" t="s">
        <v>10</v>
      </c>
      <c r="B244" s="4">
        <v>12</v>
      </c>
      <c r="C244" s="4" t="s">
        <v>118</v>
      </c>
      <c r="D244" s="4" t="s">
        <v>334</v>
      </c>
      <c r="E244" s="4">
        <v>1</v>
      </c>
      <c r="F244" s="4" t="s">
        <v>449</v>
      </c>
      <c r="G244" s="4" t="s">
        <v>464</v>
      </c>
      <c r="H244" s="4">
        <v>1</v>
      </c>
      <c r="I244" s="4" t="s">
        <v>465</v>
      </c>
    </row>
    <row r="245" spans="1:9" ht="14.25" customHeight="1" x14ac:dyDescent="0.3">
      <c r="A245" s="4" t="s">
        <v>10</v>
      </c>
      <c r="B245" s="4">
        <v>12</v>
      </c>
      <c r="C245" s="4" t="s">
        <v>118</v>
      </c>
      <c r="D245" s="4" t="s">
        <v>334</v>
      </c>
      <c r="E245" s="4">
        <v>2</v>
      </c>
      <c r="F245" s="4" t="s">
        <v>450</v>
      </c>
      <c r="G245" s="4" t="s">
        <v>466</v>
      </c>
      <c r="H245" s="4">
        <v>1</v>
      </c>
      <c r="I245" s="4" t="s">
        <v>467</v>
      </c>
    </row>
    <row r="246" spans="1:9" ht="14.25" customHeight="1" x14ac:dyDescent="0.3">
      <c r="A246" s="4" t="s">
        <v>10</v>
      </c>
      <c r="B246" s="4">
        <v>13</v>
      </c>
      <c r="C246" s="4" t="s">
        <v>119</v>
      </c>
      <c r="D246" s="4" t="s">
        <v>335</v>
      </c>
      <c r="E246" s="4">
        <v>1</v>
      </c>
      <c r="F246" s="4" t="s">
        <v>449</v>
      </c>
      <c r="G246" s="4" t="s">
        <v>464</v>
      </c>
      <c r="H246" s="4">
        <v>1</v>
      </c>
      <c r="I246" s="4" t="s">
        <v>465</v>
      </c>
    </row>
    <row r="247" spans="1:9" ht="14.25" customHeight="1" x14ac:dyDescent="0.3">
      <c r="A247" s="4" t="s">
        <v>10</v>
      </c>
      <c r="B247" s="4">
        <v>13</v>
      </c>
      <c r="C247" s="4" t="s">
        <v>119</v>
      </c>
      <c r="D247" s="4" t="s">
        <v>335</v>
      </c>
      <c r="E247" s="4">
        <v>2</v>
      </c>
      <c r="F247" s="4" t="s">
        <v>450</v>
      </c>
      <c r="G247" s="4" t="s">
        <v>466</v>
      </c>
      <c r="H247" s="4">
        <v>1</v>
      </c>
      <c r="I247" s="4" t="s">
        <v>467</v>
      </c>
    </row>
    <row r="248" spans="1:9" ht="14.25" customHeight="1" x14ac:dyDescent="0.3">
      <c r="A248" s="4" t="s">
        <v>10</v>
      </c>
      <c r="B248" s="4">
        <v>14</v>
      </c>
      <c r="C248" s="4" t="s">
        <v>120</v>
      </c>
      <c r="D248" s="4" t="s">
        <v>336</v>
      </c>
      <c r="E248" s="4">
        <v>1</v>
      </c>
      <c r="F248" s="4" t="s">
        <v>449</v>
      </c>
      <c r="G248" s="4" t="s">
        <v>464</v>
      </c>
      <c r="H248" s="4">
        <v>1</v>
      </c>
      <c r="I248" s="4" t="s">
        <v>465</v>
      </c>
    </row>
    <row r="249" spans="1:9" ht="14.25" customHeight="1" x14ac:dyDescent="0.3">
      <c r="A249" s="4" t="s">
        <v>10</v>
      </c>
      <c r="B249" s="4">
        <v>14</v>
      </c>
      <c r="C249" s="4" t="s">
        <v>120</v>
      </c>
      <c r="D249" s="4" t="s">
        <v>336</v>
      </c>
      <c r="E249" s="4">
        <v>2</v>
      </c>
      <c r="F249" s="4" t="s">
        <v>450</v>
      </c>
      <c r="G249" s="4" t="s">
        <v>466</v>
      </c>
      <c r="H249" s="4">
        <v>1</v>
      </c>
      <c r="I249" s="4" t="s">
        <v>467</v>
      </c>
    </row>
    <row r="250" spans="1:9" ht="14.25" customHeight="1" x14ac:dyDescent="0.3">
      <c r="A250" s="4" t="s">
        <v>10</v>
      </c>
      <c r="B250" s="4">
        <v>15</v>
      </c>
      <c r="C250" s="4" t="s">
        <v>121</v>
      </c>
      <c r="D250" s="4" t="s">
        <v>337</v>
      </c>
      <c r="E250" s="4">
        <v>1</v>
      </c>
      <c r="F250" s="4" t="s">
        <v>449</v>
      </c>
      <c r="G250" s="4" t="s">
        <v>464</v>
      </c>
      <c r="H250" s="4">
        <v>1</v>
      </c>
      <c r="I250" s="4" t="s">
        <v>465</v>
      </c>
    </row>
    <row r="251" spans="1:9" ht="14.25" customHeight="1" x14ac:dyDescent="0.3">
      <c r="A251" s="4" t="s">
        <v>10</v>
      </c>
      <c r="B251" s="4">
        <v>15</v>
      </c>
      <c r="C251" s="4" t="s">
        <v>121</v>
      </c>
      <c r="D251" s="4" t="s">
        <v>337</v>
      </c>
      <c r="E251" s="4">
        <v>2</v>
      </c>
      <c r="F251" s="4" t="s">
        <v>450</v>
      </c>
      <c r="G251" s="4" t="s">
        <v>466</v>
      </c>
      <c r="H251" s="4">
        <v>1</v>
      </c>
      <c r="I251" s="4" t="s">
        <v>467</v>
      </c>
    </row>
    <row r="252" spans="1:9" ht="14.25" customHeight="1" x14ac:dyDescent="0.3">
      <c r="A252" s="4" t="s">
        <v>10</v>
      </c>
      <c r="B252" s="4">
        <v>16</v>
      </c>
      <c r="C252" s="4" t="s">
        <v>122</v>
      </c>
      <c r="D252" s="4" t="s">
        <v>338</v>
      </c>
      <c r="E252" s="4">
        <v>1</v>
      </c>
      <c r="F252" s="4" t="s">
        <v>449</v>
      </c>
      <c r="G252" s="4" t="s">
        <v>464</v>
      </c>
      <c r="H252" s="4">
        <v>1</v>
      </c>
      <c r="I252" s="4" t="s">
        <v>465</v>
      </c>
    </row>
    <row r="253" spans="1:9" ht="14.25" customHeight="1" x14ac:dyDescent="0.3">
      <c r="A253" s="4" t="s">
        <v>10</v>
      </c>
      <c r="B253" s="4">
        <v>16</v>
      </c>
      <c r="C253" s="4" t="s">
        <v>122</v>
      </c>
      <c r="D253" s="4" t="s">
        <v>338</v>
      </c>
      <c r="E253" s="4">
        <v>2</v>
      </c>
      <c r="F253" s="4" t="s">
        <v>450</v>
      </c>
      <c r="G253" s="4" t="s">
        <v>466</v>
      </c>
      <c r="H253" s="4">
        <v>1</v>
      </c>
      <c r="I253" s="4" t="s">
        <v>467</v>
      </c>
    </row>
    <row r="254" spans="1:9" ht="14.25" customHeight="1" x14ac:dyDescent="0.3">
      <c r="A254" s="4" t="s">
        <v>10</v>
      </c>
      <c r="B254" s="4">
        <v>17</v>
      </c>
      <c r="C254" s="4" t="s">
        <v>123</v>
      </c>
      <c r="D254" s="4" t="s">
        <v>339</v>
      </c>
      <c r="E254" s="4">
        <v>1</v>
      </c>
      <c r="F254" s="4" t="s">
        <v>449</v>
      </c>
      <c r="G254" s="4" t="s">
        <v>464</v>
      </c>
      <c r="H254" s="4">
        <v>1</v>
      </c>
      <c r="I254" s="4" t="s">
        <v>465</v>
      </c>
    </row>
    <row r="255" spans="1:9" ht="14.25" customHeight="1" x14ac:dyDescent="0.3">
      <c r="A255" s="4" t="s">
        <v>10</v>
      </c>
      <c r="B255" s="4">
        <v>17</v>
      </c>
      <c r="C255" s="4" t="s">
        <v>123</v>
      </c>
      <c r="D255" s="4" t="s">
        <v>339</v>
      </c>
      <c r="E255" s="4">
        <v>2</v>
      </c>
      <c r="F255" s="4" t="s">
        <v>450</v>
      </c>
      <c r="G255" s="4" t="s">
        <v>466</v>
      </c>
      <c r="H255" s="4">
        <v>1</v>
      </c>
      <c r="I255" s="4" t="s">
        <v>467</v>
      </c>
    </row>
    <row r="256" spans="1:9" ht="14.25" customHeight="1" x14ac:dyDescent="0.3">
      <c r="A256" s="4" t="s">
        <v>10</v>
      </c>
      <c r="B256" s="4">
        <v>18</v>
      </c>
      <c r="C256" s="4" t="s">
        <v>124</v>
      </c>
      <c r="D256" s="4" t="s">
        <v>340</v>
      </c>
      <c r="E256" s="4">
        <v>1</v>
      </c>
      <c r="F256" s="4" t="s">
        <v>449</v>
      </c>
      <c r="G256" s="4" t="s">
        <v>464</v>
      </c>
      <c r="H256" s="4">
        <v>1</v>
      </c>
      <c r="I256" s="4" t="s">
        <v>465</v>
      </c>
    </row>
    <row r="257" spans="1:9" ht="14.25" customHeight="1" x14ac:dyDescent="0.3">
      <c r="A257" s="4" t="s">
        <v>10</v>
      </c>
      <c r="B257" s="4">
        <v>18</v>
      </c>
      <c r="C257" s="4" t="s">
        <v>124</v>
      </c>
      <c r="D257" s="4" t="s">
        <v>340</v>
      </c>
      <c r="E257" s="4">
        <v>2</v>
      </c>
      <c r="F257" s="4" t="s">
        <v>450</v>
      </c>
      <c r="G257" s="4" t="s">
        <v>466</v>
      </c>
      <c r="H257" s="4">
        <v>1</v>
      </c>
      <c r="I257" s="4" t="s">
        <v>467</v>
      </c>
    </row>
    <row r="258" spans="1:9" ht="14.25" customHeight="1" x14ac:dyDescent="0.3">
      <c r="A258" s="4" t="s">
        <v>10</v>
      </c>
      <c r="B258" s="4">
        <v>19</v>
      </c>
      <c r="C258" s="4" t="s">
        <v>125</v>
      </c>
      <c r="D258" s="4" t="s">
        <v>341</v>
      </c>
      <c r="E258" s="4">
        <v>1</v>
      </c>
      <c r="F258" s="4" t="s">
        <v>449</v>
      </c>
      <c r="G258" s="4" t="s">
        <v>464</v>
      </c>
      <c r="H258" s="4">
        <v>1</v>
      </c>
      <c r="I258" s="4" t="s">
        <v>465</v>
      </c>
    </row>
    <row r="259" spans="1:9" ht="14.25" customHeight="1" x14ac:dyDescent="0.3">
      <c r="A259" s="4" t="s">
        <v>10</v>
      </c>
      <c r="B259" s="4">
        <v>19</v>
      </c>
      <c r="C259" s="4" t="s">
        <v>125</v>
      </c>
      <c r="D259" s="4" t="s">
        <v>341</v>
      </c>
      <c r="E259" s="4">
        <v>2</v>
      </c>
      <c r="F259" s="4" t="s">
        <v>450</v>
      </c>
      <c r="G259" s="4" t="s">
        <v>466</v>
      </c>
      <c r="H259" s="4">
        <v>1</v>
      </c>
      <c r="I259" s="4" t="s">
        <v>467</v>
      </c>
    </row>
    <row r="260" spans="1:9" ht="14.25" customHeight="1" x14ac:dyDescent="0.3">
      <c r="A260" s="4" t="s">
        <v>10</v>
      </c>
      <c r="B260" s="4">
        <v>20</v>
      </c>
      <c r="C260" s="4" t="s">
        <v>556</v>
      </c>
      <c r="D260" s="4" t="s">
        <v>557</v>
      </c>
      <c r="E260" s="4">
        <v>1</v>
      </c>
      <c r="F260" s="4" t="s">
        <v>449</v>
      </c>
      <c r="G260" s="4" t="s">
        <v>464</v>
      </c>
      <c r="H260" s="4">
        <v>1</v>
      </c>
      <c r="I260" s="4" t="s">
        <v>465</v>
      </c>
    </row>
    <row r="261" spans="1:9" ht="14.25" customHeight="1" x14ac:dyDescent="0.3">
      <c r="A261" s="4" t="s">
        <v>10</v>
      </c>
      <c r="B261" s="4">
        <v>20</v>
      </c>
      <c r="C261" s="4" t="s">
        <v>556</v>
      </c>
      <c r="D261" s="4" t="s">
        <v>557</v>
      </c>
      <c r="E261" s="4">
        <v>2</v>
      </c>
      <c r="F261" s="4" t="s">
        <v>450</v>
      </c>
      <c r="G261" s="4" t="s">
        <v>466</v>
      </c>
      <c r="H261" s="4">
        <v>1</v>
      </c>
      <c r="I261" s="4" t="s">
        <v>467</v>
      </c>
    </row>
    <row r="262" spans="1:9" ht="14.25" customHeight="1" x14ac:dyDescent="0.3">
      <c r="A262" s="4" t="s">
        <v>10</v>
      </c>
      <c r="B262" s="4">
        <v>21</v>
      </c>
      <c r="C262" s="4" t="s">
        <v>558</v>
      </c>
      <c r="D262" s="4" t="s">
        <v>559</v>
      </c>
      <c r="E262" s="4">
        <v>1</v>
      </c>
      <c r="F262" s="4" t="s">
        <v>449</v>
      </c>
      <c r="G262" s="4" t="s">
        <v>464</v>
      </c>
      <c r="H262" s="4">
        <v>1</v>
      </c>
      <c r="I262" s="4" t="s">
        <v>465</v>
      </c>
    </row>
    <row r="263" spans="1:9" ht="14.25" customHeight="1" x14ac:dyDescent="0.3">
      <c r="A263" s="4" t="s">
        <v>10</v>
      </c>
      <c r="B263" s="4">
        <v>21</v>
      </c>
      <c r="C263" s="4" t="s">
        <v>558</v>
      </c>
      <c r="D263" s="4" t="s">
        <v>559</v>
      </c>
      <c r="E263" s="4">
        <v>2</v>
      </c>
      <c r="F263" s="4" t="s">
        <v>450</v>
      </c>
      <c r="G263" s="4" t="s">
        <v>466</v>
      </c>
      <c r="H263" s="4">
        <v>1</v>
      </c>
      <c r="I263" s="4" t="s">
        <v>467</v>
      </c>
    </row>
    <row r="264" spans="1:9" x14ac:dyDescent="0.3">
      <c r="A264" s="23" t="s">
        <v>10</v>
      </c>
      <c r="B264" s="23">
        <v>22</v>
      </c>
      <c r="C264" s="23" t="s">
        <v>126</v>
      </c>
      <c r="D264" s="23" t="s">
        <v>342</v>
      </c>
      <c r="E264" s="23">
        <v>1</v>
      </c>
      <c r="F264" s="23" t="s">
        <v>449</v>
      </c>
      <c r="G264" s="4"/>
      <c r="H264" s="4">
        <v>1</v>
      </c>
      <c r="I264" s="4" t="s">
        <v>465</v>
      </c>
    </row>
    <row r="265" spans="1:9" x14ac:dyDescent="0.3">
      <c r="A265" s="23" t="s">
        <v>10</v>
      </c>
      <c r="B265" s="23">
        <v>22</v>
      </c>
      <c r="C265" s="23" t="s">
        <v>126</v>
      </c>
      <c r="D265" s="23" t="s">
        <v>342</v>
      </c>
      <c r="E265" s="23">
        <v>2</v>
      </c>
      <c r="F265" s="23" t="s">
        <v>450</v>
      </c>
      <c r="G265" s="4" t="s">
        <v>466</v>
      </c>
      <c r="H265" s="4">
        <v>1</v>
      </c>
      <c r="I265" s="4" t="s">
        <v>467</v>
      </c>
    </row>
    <row r="266" spans="1:9" x14ac:dyDescent="0.3">
      <c r="A266" s="23" t="s">
        <v>10</v>
      </c>
      <c r="B266" s="23">
        <f>B264+1</f>
        <v>23</v>
      </c>
      <c r="C266" s="23" t="s">
        <v>127</v>
      </c>
      <c r="D266" s="23" t="s">
        <v>343</v>
      </c>
      <c r="E266" s="23">
        <v>1</v>
      </c>
      <c r="F266" s="23" t="s">
        <v>449</v>
      </c>
      <c r="G266" s="4"/>
      <c r="H266" s="4">
        <v>1</v>
      </c>
      <c r="I266" s="4" t="s">
        <v>465</v>
      </c>
    </row>
    <row r="267" spans="1:9" x14ac:dyDescent="0.3">
      <c r="A267" s="23" t="s">
        <v>10</v>
      </c>
      <c r="B267" s="23">
        <f>B265+1</f>
        <v>23</v>
      </c>
      <c r="C267" s="23" t="s">
        <v>127</v>
      </c>
      <c r="D267" s="23" t="s">
        <v>343</v>
      </c>
      <c r="E267" s="23">
        <v>2</v>
      </c>
      <c r="F267" s="23" t="s">
        <v>450</v>
      </c>
      <c r="G267" s="4" t="s">
        <v>466</v>
      </c>
      <c r="H267" s="4">
        <v>1</v>
      </c>
      <c r="I267" s="4" t="s">
        <v>467</v>
      </c>
    </row>
    <row r="268" spans="1:9" x14ac:dyDescent="0.3">
      <c r="A268" s="23" t="s">
        <v>10</v>
      </c>
      <c r="B268" s="23">
        <f t="shared" ref="B268:B331" si="2">B266+1</f>
        <v>24</v>
      </c>
      <c r="C268" s="23" t="s">
        <v>128</v>
      </c>
      <c r="D268" s="23" t="s">
        <v>344</v>
      </c>
      <c r="E268" s="23">
        <v>1</v>
      </c>
      <c r="F268" s="23" t="s">
        <v>449</v>
      </c>
      <c r="G268" s="4"/>
      <c r="H268" s="4">
        <v>1</v>
      </c>
      <c r="I268" s="4" t="s">
        <v>465</v>
      </c>
    </row>
    <row r="269" spans="1:9" x14ac:dyDescent="0.3">
      <c r="A269" s="23" t="s">
        <v>10</v>
      </c>
      <c r="B269" s="23">
        <f t="shared" si="2"/>
        <v>24</v>
      </c>
      <c r="C269" s="23" t="s">
        <v>128</v>
      </c>
      <c r="D269" s="23" t="s">
        <v>344</v>
      </c>
      <c r="E269" s="23">
        <v>2</v>
      </c>
      <c r="F269" s="23" t="s">
        <v>450</v>
      </c>
      <c r="G269" s="4" t="s">
        <v>466</v>
      </c>
      <c r="H269" s="4">
        <v>1</v>
      </c>
      <c r="I269" s="4" t="s">
        <v>467</v>
      </c>
    </row>
    <row r="270" spans="1:9" x14ac:dyDescent="0.3">
      <c r="A270" s="23" t="s">
        <v>10</v>
      </c>
      <c r="B270" s="23">
        <f t="shared" si="2"/>
        <v>25</v>
      </c>
      <c r="C270" s="23" t="s">
        <v>129</v>
      </c>
      <c r="D270" s="23" t="s">
        <v>345</v>
      </c>
      <c r="E270" s="23">
        <v>1</v>
      </c>
      <c r="F270" s="23" t="s">
        <v>449</v>
      </c>
      <c r="G270" s="4"/>
      <c r="H270" s="4">
        <v>1</v>
      </c>
      <c r="I270" s="4" t="s">
        <v>465</v>
      </c>
    </row>
    <row r="271" spans="1:9" x14ac:dyDescent="0.3">
      <c r="A271" s="23" t="s">
        <v>10</v>
      </c>
      <c r="B271" s="23">
        <f t="shared" si="2"/>
        <v>25</v>
      </c>
      <c r="C271" s="23" t="s">
        <v>129</v>
      </c>
      <c r="D271" s="23" t="s">
        <v>345</v>
      </c>
      <c r="E271" s="23">
        <v>2</v>
      </c>
      <c r="F271" s="23" t="s">
        <v>450</v>
      </c>
      <c r="G271" s="4" t="s">
        <v>466</v>
      </c>
      <c r="H271" s="4">
        <v>1</v>
      </c>
      <c r="I271" s="4" t="s">
        <v>467</v>
      </c>
    </row>
    <row r="272" spans="1:9" x14ac:dyDescent="0.3">
      <c r="A272" s="23" t="s">
        <v>10</v>
      </c>
      <c r="B272" s="23">
        <f t="shared" si="2"/>
        <v>26</v>
      </c>
      <c r="C272" s="23" t="s">
        <v>130</v>
      </c>
      <c r="D272" s="23" t="s">
        <v>346</v>
      </c>
      <c r="E272" s="23">
        <v>1</v>
      </c>
      <c r="F272" s="23" t="s">
        <v>449</v>
      </c>
      <c r="G272" s="4"/>
      <c r="H272" s="4">
        <v>1</v>
      </c>
      <c r="I272" s="4" t="s">
        <v>465</v>
      </c>
    </row>
    <row r="273" spans="1:9" x14ac:dyDescent="0.3">
      <c r="A273" s="23" t="s">
        <v>10</v>
      </c>
      <c r="B273" s="23">
        <f t="shared" si="2"/>
        <v>26</v>
      </c>
      <c r="C273" s="23" t="s">
        <v>130</v>
      </c>
      <c r="D273" s="23" t="s">
        <v>346</v>
      </c>
      <c r="E273" s="23">
        <v>2</v>
      </c>
      <c r="F273" s="23" t="s">
        <v>450</v>
      </c>
      <c r="G273" s="4" t="s">
        <v>466</v>
      </c>
      <c r="H273" s="4">
        <v>1</v>
      </c>
      <c r="I273" s="4" t="s">
        <v>467</v>
      </c>
    </row>
    <row r="274" spans="1:9" x14ac:dyDescent="0.3">
      <c r="A274" s="23" t="s">
        <v>10</v>
      </c>
      <c r="B274" s="23">
        <f t="shared" si="2"/>
        <v>27</v>
      </c>
      <c r="C274" s="23" t="s">
        <v>131</v>
      </c>
      <c r="D274" s="23" t="s">
        <v>347</v>
      </c>
      <c r="E274" s="23">
        <v>1</v>
      </c>
      <c r="F274" s="23" t="s">
        <v>449</v>
      </c>
      <c r="G274" s="4"/>
      <c r="H274" s="4">
        <v>1</v>
      </c>
      <c r="I274" s="4" t="s">
        <v>465</v>
      </c>
    </row>
    <row r="275" spans="1:9" x14ac:dyDescent="0.3">
      <c r="A275" s="23" t="s">
        <v>10</v>
      </c>
      <c r="B275" s="23">
        <f t="shared" si="2"/>
        <v>27</v>
      </c>
      <c r="C275" s="23" t="s">
        <v>131</v>
      </c>
      <c r="D275" s="23" t="s">
        <v>347</v>
      </c>
      <c r="E275" s="23">
        <v>2</v>
      </c>
      <c r="F275" s="23" t="s">
        <v>450</v>
      </c>
      <c r="G275" s="4" t="s">
        <v>466</v>
      </c>
      <c r="H275" s="4">
        <v>1</v>
      </c>
      <c r="I275" s="4" t="s">
        <v>467</v>
      </c>
    </row>
    <row r="276" spans="1:9" x14ac:dyDescent="0.3">
      <c r="A276" s="23" t="s">
        <v>10</v>
      </c>
      <c r="B276" s="23">
        <f t="shared" si="2"/>
        <v>28</v>
      </c>
      <c r="C276" s="23" t="s">
        <v>132</v>
      </c>
      <c r="D276" s="23" t="s">
        <v>348</v>
      </c>
      <c r="E276" s="23">
        <v>1</v>
      </c>
      <c r="F276" s="23" t="s">
        <v>449</v>
      </c>
      <c r="G276" s="4"/>
      <c r="H276" s="4">
        <v>1</v>
      </c>
      <c r="I276" s="4" t="s">
        <v>465</v>
      </c>
    </row>
    <row r="277" spans="1:9" x14ac:dyDescent="0.3">
      <c r="A277" s="23" t="s">
        <v>10</v>
      </c>
      <c r="B277" s="23">
        <f t="shared" si="2"/>
        <v>28</v>
      </c>
      <c r="C277" s="23" t="s">
        <v>132</v>
      </c>
      <c r="D277" s="23" t="s">
        <v>348</v>
      </c>
      <c r="E277" s="23">
        <v>2</v>
      </c>
      <c r="F277" s="23" t="s">
        <v>450</v>
      </c>
      <c r="G277" s="4" t="s">
        <v>466</v>
      </c>
      <c r="H277" s="4">
        <v>1</v>
      </c>
      <c r="I277" s="4" t="s">
        <v>467</v>
      </c>
    </row>
    <row r="278" spans="1:9" x14ac:dyDescent="0.3">
      <c r="A278" s="23" t="s">
        <v>10</v>
      </c>
      <c r="B278" s="23">
        <f t="shared" si="2"/>
        <v>29</v>
      </c>
      <c r="C278" s="23" t="s">
        <v>133</v>
      </c>
      <c r="D278" s="23" t="s">
        <v>349</v>
      </c>
      <c r="E278" s="23">
        <v>1</v>
      </c>
      <c r="F278" s="23" t="s">
        <v>449</v>
      </c>
      <c r="G278" s="4"/>
      <c r="H278" s="4">
        <v>1</v>
      </c>
      <c r="I278" s="4" t="s">
        <v>465</v>
      </c>
    </row>
    <row r="279" spans="1:9" x14ac:dyDescent="0.3">
      <c r="A279" s="23" t="s">
        <v>10</v>
      </c>
      <c r="B279" s="23">
        <f t="shared" si="2"/>
        <v>29</v>
      </c>
      <c r="C279" s="23" t="s">
        <v>133</v>
      </c>
      <c r="D279" s="23" t="s">
        <v>349</v>
      </c>
      <c r="E279" s="23">
        <v>2</v>
      </c>
      <c r="F279" s="23" t="s">
        <v>450</v>
      </c>
      <c r="G279" s="4" t="s">
        <v>466</v>
      </c>
      <c r="H279" s="4">
        <v>1</v>
      </c>
      <c r="I279" s="4" t="s">
        <v>467</v>
      </c>
    </row>
    <row r="280" spans="1:9" x14ac:dyDescent="0.3">
      <c r="A280" s="23" t="s">
        <v>10</v>
      </c>
      <c r="B280" s="23">
        <f t="shared" si="2"/>
        <v>30</v>
      </c>
      <c r="C280" s="23" t="s">
        <v>134</v>
      </c>
      <c r="D280" s="23" t="s">
        <v>350</v>
      </c>
      <c r="E280" s="23">
        <v>1</v>
      </c>
      <c r="F280" s="23" t="s">
        <v>449</v>
      </c>
      <c r="G280" s="4"/>
      <c r="H280" s="4">
        <v>1</v>
      </c>
      <c r="I280" s="4" t="s">
        <v>465</v>
      </c>
    </row>
    <row r="281" spans="1:9" x14ac:dyDescent="0.3">
      <c r="A281" s="23" t="s">
        <v>10</v>
      </c>
      <c r="B281" s="23">
        <f t="shared" si="2"/>
        <v>30</v>
      </c>
      <c r="C281" s="23" t="s">
        <v>134</v>
      </c>
      <c r="D281" s="23" t="s">
        <v>350</v>
      </c>
      <c r="E281" s="23">
        <v>2</v>
      </c>
      <c r="F281" s="23" t="s">
        <v>450</v>
      </c>
      <c r="G281" s="4" t="s">
        <v>466</v>
      </c>
      <c r="H281" s="4">
        <v>1</v>
      </c>
      <c r="I281" s="4" t="s">
        <v>467</v>
      </c>
    </row>
    <row r="282" spans="1:9" x14ac:dyDescent="0.3">
      <c r="A282" s="23" t="s">
        <v>10</v>
      </c>
      <c r="B282" s="23">
        <f t="shared" si="2"/>
        <v>31</v>
      </c>
      <c r="C282" s="23" t="s">
        <v>135</v>
      </c>
      <c r="D282" s="23" t="s">
        <v>351</v>
      </c>
      <c r="E282" s="23">
        <v>1</v>
      </c>
      <c r="F282" s="23" t="s">
        <v>449</v>
      </c>
      <c r="G282" s="4"/>
      <c r="H282" s="4">
        <v>1</v>
      </c>
      <c r="I282" s="4" t="s">
        <v>465</v>
      </c>
    </row>
    <row r="283" spans="1:9" x14ac:dyDescent="0.3">
      <c r="A283" s="23" t="s">
        <v>10</v>
      </c>
      <c r="B283" s="23">
        <f t="shared" si="2"/>
        <v>31</v>
      </c>
      <c r="C283" s="23" t="s">
        <v>135</v>
      </c>
      <c r="D283" s="23" t="s">
        <v>351</v>
      </c>
      <c r="E283" s="23">
        <v>2</v>
      </c>
      <c r="F283" s="23" t="s">
        <v>450</v>
      </c>
      <c r="G283" s="4" t="s">
        <v>466</v>
      </c>
      <c r="H283" s="4">
        <v>1</v>
      </c>
      <c r="I283" s="4" t="s">
        <v>467</v>
      </c>
    </row>
    <row r="284" spans="1:9" x14ac:dyDescent="0.3">
      <c r="A284" s="23" t="s">
        <v>10</v>
      </c>
      <c r="B284" s="23">
        <f t="shared" si="2"/>
        <v>32</v>
      </c>
      <c r="C284" s="23" t="s">
        <v>136</v>
      </c>
      <c r="D284" s="23" t="s">
        <v>352</v>
      </c>
      <c r="E284" s="23">
        <v>1</v>
      </c>
      <c r="F284" s="23" t="s">
        <v>449</v>
      </c>
      <c r="G284" s="4"/>
      <c r="H284" s="4">
        <v>1</v>
      </c>
      <c r="I284" s="4" t="s">
        <v>465</v>
      </c>
    </row>
    <row r="285" spans="1:9" x14ac:dyDescent="0.3">
      <c r="A285" s="23" t="s">
        <v>10</v>
      </c>
      <c r="B285" s="23">
        <f t="shared" si="2"/>
        <v>32</v>
      </c>
      <c r="C285" s="23" t="s">
        <v>136</v>
      </c>
      <c r="D285" s="23" t="s">
        <v>352</v>
      </c>
      <c r="E285" s="23">
        <v>2</v>
      </c>
      <c r="F285" s="23" t="s">
        <v>450</v>
      </c>
      <c r="G285" s="4" t="s">
        <v>466</v>
      </c>
      <c r="H285" s="4">
        <v>1</v>
      </c>
      <c r="I285" s="4" t="s">
        <v>467</v>
      </c>
    </row>
    <row r="286" spans="1:9" x14ac:dyDescent="0.3">
      <c r="A286" s="23" t="s">
        <v>10</v>
      </c>
      <c r="B286" s="23">
        <f t="shared" si="2"/>
        <v>33</v>
      </c>
      <c r="C286" s="23" t="s">
        <v>137</v>
      </c>
      <c r="D286" s="23" t="s">
        <v>353</v>
      </c>
      <c r="E286" s="23">
        <v>1</v>
      </c>
      <c r="F286" s="23" t="s">
        <v>449</v>
      </c>
      <c r="G286" s="4"/>
      <c r="H286" s="4">
        <v>1</v>
      </c>
      <c r="I286" s="4" t="s">
        <v>465</v>
      </c>
    </row>
    <row r="287" spans="1:9" x14ac:dyDescent="0.3">
      <c r="A287" s="23" t="s">
        <v>10</v>
      </c>
      <c r="B287" s="23">
        <f t="shared" si="2"/>
        <v>33</v>
      </c>
      <c r="C287" s="23" t="s">
        <v>137</v>
      </c>
      <c r="D287" s="23" t="s">
        <v>353</v>
      </c>
      <c r="E287" s="23">
        <v>2</v>
      </c>
      <c r="F287" s="23" t="s">
        <v>450</v>
      </c>
      <c r="G287" s="4" t="s">
        <v>466</v>
      </c>
      <c r="H287" s="4">
        <v>1</v>
      </c>
      <c r="I287" s="4" t="s">
        <v>467</v>
      </c>
    </row>
    <row r="288" spans="1:9" x14ac:dyDescent="0.3">
      <c r="A288" s="23" t="s">
        <v>10</v>
      </c>
      <c r="B288" s="23">
        <f t="shared" si="2"/>
        <v>34</v>
      </c>
      <c r="C288" s="23" t="s">
        <v>138</v>
      </c>
      <c r="D288" s="23" t="s">
        <v>354</v>
      </c>
      <c r="E288" s="23">
        <v>1</v>
      </c>
      <c r="F288" s="23" t="s">
        <v>449</v>
      </c>
      <c r="G288" s="4"/>
      <c r="H288" s="4">
        <v>1</v>
      </c>
      <c r="I288" s="4" t="s">
        <v>465</v>
      </c>
    </row>
    <row r="289" spans="1:9" x14ac:dyDescent="0.3">
      <c r="A289" s="23" t="s">
        <v>10</v>
      </c>
      <c r="B289" s="23">
        <f t="shared" si="2"/>
        <v>34</v>
      </c>
      <c r="C289" s="23" t="s">
        <v>138</v>
      </c>
      <c r="D289" s="23" t="s">
        <v>354</v>
      </c>
      <c r="E289" s="23">
        <v>2</v>
      </c>
      <c r="F289" s="23" t="s">
        <v>450</v>
      </c>
      <c r="G289" s="4" t="s">
        <v>466</v>
      </c>
      <c r="H289" s="4">
        <v>1</v>
      </c>
      <c r="I289" s="4" t="s">
        <v>467</v>
      </c>
    </row>
    <row r="290" spans="1:9" x14ac:dyDescent="0.3">
      <c r="A290" s="23" t="s">
        <v>10</v>
      </c>
      <c r="B290" s="23">
        <f t="shared" si="2"/>
        <v>35</v>
      </c>
      <c r="C290" s="23" t="s">
        <v>139</v>
      </c>
      <c r="D290" s="23" t="s">
        <v>355</v>
      </c>
      <c r="E290" s="23">
        <v>1</v>
      </c>
      <c r="F290" s="23" t="s">
        <v>449</v>
      </c>
      <c r="G290" s="4"/>
      <c r="H290" s="4">
        <v>1</v>
      </c>
      <c r="I290" s="4" t="s">
        <v>465</v>
      </c>
    </row>
    <row r="291" spans="1:9" x14ac:dyDescent="0.3">
      <c r="A291" s="23" t="s">
        <v>10</v>
      </c>
      <c r="B291" s="23">
        <f t="shared" si="2"/>
        <v>35</v>
      </c>
      <c r="C291" s="23" t="s">
        <v>139</v>
      </c>
      <c r="D291" s="23" t="s">
        <v>355</v>
      </c>
      <c r="E291" s="23">
        <v>2</v>
      </c>
      <c r="F291" s="23" t="s">
        <v>450</v>
      </c>
      <c r="G291" s="4" t="s">
        <v>466</v>
      </c>
      <c r="H291" s="4">
        <v>1</v>
      </c>
      <c r="I291" s="4" t="s">
        <v>467</v>
      </c>
    </row>
    <row r="292" spans="1:9" x14ac:dyDescent="0.3">
      <c r="A292" s="23" t="s">
        <v>10</v>
      </c>
      <c r="B292" s="23">
        <f t="shared" si="2"/>
        <v>36</v>
      </c>
      <c r="C292" s="23" t="s">
        <v>140</v>
      </c>
      <c r="D292" s="23" t="s">
        <v>356</v>
      </c>
      <c r="E292" s="23">
        <v>1</v>
      </c>
      <c r="F292" s="23" t="s">
        <v>449</v>
      </c>
      <c r="G292" s="4"/>
      <c r="H292" s="4">
        <v>1</v>
      </c>
      <c r="I292" s="4" t="s">
        <v>465</v>
      </c>
    </row>
    <row r="293" spans="1:9" x14ac:dyDescent="0.3">
      <c r="A293" s="23" t="s">
        <v>10</v>
      </c>
      <c r="B293" s="23">
        <f t="shared" si="2"/>
        <v>36</v>
      </c>
      <c r="C293" s="23" t="s">
        <v>140</v>
      </c>
      <c r="D293" s="23" t="s">
        <v>356</v>
      </c>
      <c r="E293" s="23">
        <v>2</v>
      </c>
      <c r="F293" s="23" t="s">
        <v>450</v>
      </c>
      <c r="G293" s="4" t="s">
        <v>466</v>
      </c>
      <c r="H293" s="4">
        <v>1</v>
      </c>
      <c r="I293" s="4" t="s">
        <v>467</v>
      </c>
    </row>
    <row r="294" spans="1:9" x14ac:dyDescent="0.3">
      <c r="A294" s="23" t="s">
        <v>10</v>
      </c>
      <c r="B294" s="23">
        <f t="shared" si="2"/>
        <v>37</v>
      </c>
      <c r="C294" s="23" t="s">
        <v>141</v>
      </c>
      <c r="D294" s="23" t="s">
        <v>357</v>
      </c>
      <c r="E294" s="23">
        <v>1</v>
      </c>
      <c r="F294" s="23" t="s">
        <v>449</v>
      </c>
      <c r="G294" s="4"/>
      <c r="H294" s="4">
        <v>1</v>
      </c>
      <c r="I294" s="4" t="s">
        <v>465</v>
      </c>
    </row>
    <row r="295" spans="1:9" x14ac:dyDescent="0.3">
      <c r="A295" s="23" t="s">
        <v>10</v>
      </c>
      <c r="B295" s="23">
        <f t="shared" si="2"/>
        <v>37</v>
      </c>
      <c r="C295" s="23" t="s">
        <v>141</v>
      </c>
      <c r="D295" s="23" t="s">
        <v>357</v>
      </c>
      <c r="E295" s="23">
        <v>2</v>
      </c>
      <c r="F295" s="23" t="s">
        <v>450</v>
      </c>
      <c r="G295" s="4" t="s">
        <v>466</v>
      </c>
      <c r="H295" s="4">
        <v>1</v>
      </c>
      <c r="I295" s="4" t="s">
        <v>467</v>
      </c>
    </row>
    <row r="296" spans="1:9" x14ac:dyDescent="0.3">
      <c r="A296" s="23" t="s">
        <v>10</v>
      </c>
      <c r="B296" s="23">
        <f t="shared" si="2"/>
        <v>38</v>
      </c>
      <c r="C296" s="23" t="s">
        <v>142</v>
      </c>
      <c r="D296" s="23" t="s">
        <v>358</v>
      </c>
      <c r="E296" s="23">
        <v>1</v>
      </c>
      <c r="F296" s="23" t="s">
        <v>449</v>
      </c>
      <c r="G296" s="4"/>
      <c r="H296" s="4">
        <v>1</v>
      </c>
      <c r="I296" s="4" t="s">
        <v>465</v>
      </c>
    </row>
    <row r="297" spans="1:9" x14ac:dyDescent="0.3">
      <c r="A297" s="23" t="s">
        <v>10</v>
      </c>
      <c r="B297" s="23">
        <f t="shared" si="2"/>
        <v>38</v>
      </c>
      <c r="C297" s="23" t="s">
        <v>142</v>
      </c>
      <c r="D297" s="23" t="s">
        <v>358</v>
      </c>
      <c r="E297" s="23">
        <v>2</v>
      </c>
      <c r="F297" s="23" t="s">
        <v>450</v>
      </c>
      <c r="G297" s="4" t="s">
        <v>466</v>
      </c>
      <c r="H297" s="4">
        <v>1</v>
      </c>
      <c r="I297" s="4" t="s">
        <v>467</v>
      </c>
    </row>
    <row r="298" spans="1:9" x14ac:dyDescent="0.3">
      <c r="A298" s="23" t="s">
        <v>10</v>
      </c>
      <c r="B298" s="23">
        <f t="shared" si="2"/>
        <v>39</v>
      </c>
      <c r="C298" s="23" t="s">
        <v>143</v>
      </c>
      <c r="D298" s="23" t="s">
        <v>359</v>
      </c>
      <c r="E298" s="23">
        <v>1</v>
      </c>
      <c r="F298" s="23" t="s">
        <v>449</v>
      </c>
      <c r="G298" s="4"/>
      <c r="H298" s="4">
        <v>1</v>
      </c>
      <c r="I298" s="4" t="s">
        <v>465</v>
      </c>
    </row>
    <row r="299" spans="1:9" x14ac:dyDescent="0.3">
      <c r="A299" s="23" t="s">
        <v>10</v>
      </c>
      <c r="B299" s="23">
        <f t="shared" si="2"/>
        <v>39</v>
      </c>
      <c r="C299" s="23" t="s">
        <v>143</v>
      </c>
      <c r="D299" s="23" t="s">
        <v>359</v>
      </c>
      <c r="E299" s="23">
        <v>2</v>
      </c>
      <c r="F299" s="23" t="s">
        <v>450</v>
      </c>
      <c r="G299" s="4" t="s">
        <v>466</v>
      </c>
      <c r="H299" s="4">
        <v>1</v>
      </c>
      <c r="I299" s="4" t="s">
        <v>467</v>
      </c>
    </row>
    <row r="300" spans="1:9" x14ac:dyDescent="0.3">
      <c r="A300" s="23" t="s">
        <v>10</v>
      </c>
      <c r="B300" s="23">
        <f t="shared" si="2"/>
        <v>40</v>
      </c>
      <c r="C300" s="23" t="s">
        <v>144</v>
      </c>
      <c r="D300" s="23" t="s">
        <v>360</v>
      </c>
      <c r="E300" s="23">
        <v>1</v>
      </c>
      <c r="F300" s="23" t="s">
        <v>449</v>
      </c>
      <c r="G300" s="4"/>
      <c r="H300" s="4">
        <v>1</v>
      </c>
      <c r="I300" s="4" t="s">
        <v>465</v>
      </c>
    </row>
    <row r="301" spans="1:9" x14ac:dyDescent="0.3">
      <c r="A301" s="23" t="s">
        <v>10</v>
      </c>
      <c r="B301" s="23">
        <f t="shared" si="2"/>
        <v>40</v>
      </c>
      <c r="C301" s="23" t="s">
        <v>144</v>
      </c>
      <c r="D301" s="23" t="s">
        <v>360</v>
      </c>
      <c r="E301" s="23">
        <v>2</v>
      </c>
      <c r="F301" s="23" t="s">
        <v>450</v>
      </c>
      <c r="G301" s="4" t="s">
        <v>466</v>
      </c>
      <c r="H301" s="4">
        <v>1</v>
      </c>
      <c r="I301" s="4" t="s">
        <v>467</v>
      </c>
    </row>
    <row r="302" spans="1:9" x14ac:dyDescent="0.3">
      <c r="A302" s="23" t="s">
        <v>10</v>
      </c>
      <c r="B302" s="23">
        <f t="shared" si="2"/>
        <v>41</v>
      </c>
      <c r="C302" s="23" t="s">
        <v>145</v>
      </c>
      <c r="D302" s="23" t="s">
        <v>361</v>
      </c>
      <c r="E302" s="23">
        <v>1</v>
      </c>
      <c r="F302" s="23" t="s">
        <v>449</v>
      </c>
      <c r="G302" s="4"/>
      <c r="H302" s="4">
        <v>1</v>
      </c>
      <c r="I302" s="4" t="s">
        <v>465</v>
      </c>
    </row>
    <row r="303" spans="1:9" x14ac:dyDescent="0.3">
      <c r="A303" s="23" t="s">
        <v>10</v>
      </c>
      <c r="B303" s="23">
        <f t="shared" si="2"/>
        <v>41</v>
      </c>
      <c r="C303" s="23" t="s">
        <v>145</v>
      </c>
      <c r="D303" s="23" t="s">
        <v>361</v>
      </c>
      <c r="E303" s="23">
        <v>2</v>
      </c>
      <c r="F303" s="23" t="s">
        <v>450</v>
      </c>
      <c r="G303" s="4" t="s">
        <v>466</v>
      </c>
      <c r="H303" s="4">
        <v>1</v>
      </c>
      <c r="I303" s="4" t="s">
        <v>467</v>
      </c>
    </row>
    <row r="304" spans="1:9" x14ac:dyDescent="0.3">
      <c r="A304" s="23" t="s">
        <v>10</v>
      </c>
      <c r="B304" s="23">
        <f t="shared" si="2"/>
        <v>42</v>
      </c>
      <c r="C304" s="23" t="s">
        <v>146</v>
      </c>
      <c r="D304" s="23" t="s">
        <v>362</v>
      </c>
      <c r="E304" s="23">
        <v>1</v>
      </c>
      <c r="F304" s="23" t="s">
        <v>449</v>
      </c>
      <c r="G304" s="4"/>
      <c r="H304" s="4">
        <v>1</v>
      </c>
      <c r="I304" s="4" t="s">
        <v>465</v>
      </c>
    </row>
    <row r="305" spans="1:9" x14ac:dyDescent="0.3">
      <c r="A305" s="23" t="s">
        <v>10</v>
      </c>
      <c r="B305" s="23">
        <f t="shared" si="2"/>
        <v>42</v>
      </c>
      <c r="C305" s="23" t="s">
        <v>146</v>
      </c>
      <c r="D305" s="23" t="s">
        <v>362</v>
      </c>
      <c r="E305" s="23">
        <v>2</v>
      </c>
      <c r="F305" s="23" t="s">
        <v>450</v>
      </c>
      <c r="G305" s="4" t="s">
        <v>466</v>
      </c>
      <c r="H305" s="4">
        <v>1</v>
      </c>
      <c r="I305" s="4" t="s">
        <v>467</v>
      </c>
    </row>
    <row r="306" spans="1:9" x14ac:dyDescent="0.3">
      <c r="A306" s="23" t="s">
        <v>10</v>
      </c>
      <c r="B306" s="23">
        <f t="shared" si="2"/>
        <v>43</v>
      </c>
      <c r="C306" s="23" t="s">
        <v>147</v>
      </c>
      <c r="D306" s="23" t="s">
        <v>363</v>
      </c>
      <c r="E306" s="23">
        <v>1</v>
      </c>
      <c r="F306" s="23" t="s">
        <v>449</v>
      </c>
      <c r="G306" s="4"/>
      <c r="H306" s="4">
        <v>1</v>
      </c>
      <c r="I306" s="4" t="s">
        <v>465</v>
      </c>
    </row>
    <row r="307" spans="1:9" x14ac:dyDescent="0.3">
      <c r="A307" s="23" t="s">
        <v>10</v>
      </c>
      <c r="B307" s="23">
        <f t="shared" si="2"/>
        <v>43</v>
      </c>
      <c r="C307" s="23" t="s">
        <v>147</v>
      </c>
      <c r="D307" s="23" t="s">
        <v>363</v>
      </c>
      <c r="E307" s="23">
        <v>2</v>
      </c>
      <c r="F307" s="23" t="s">
        <v>450</v>
      </c>
      <c r="G307" s="4" t="s">
        <v>466</v>
      </c>
      <c r="H307" s="76">
        <v>5</v>
      </c>
      <c r="I307" s="4" t="s">
        <v>467</v>
      </c>
    </row>
    <row r="308" spans="1:9" x14ac:dyDescent="0.3">
      <c r="A308" s="23" t="s">
        <v>10</v>
      </c>
      <c r="B308" s="23">
        <f t="shared" si="2"/>
        <v>44</v>
      </c>
      <c r="C308" s="23" t="s">
        <v>148</v>
      </c>
      <c r="D308" s="23" t="s">
        <v>364</v>
      </c>
      <c r="E308" s="23">
        <v>1</v>
      </c>
      <c r="F308" s="23" t="s">
        <v>449</v>
      </c>
      <c r="G308" s="4"/>
      <c r="H308" s="4">
        <v>1</v>
      </c>
      <c r="I308" s="4" t="s">
        <v>465</v>
      </c>
    </row>
    <row r="309" spans="1:9" x14ac:dyDescent="0.3">
      <c r="A309" s="23" t="s">
        <v>10</v>
      </c>
      <c r="B309" s="23">
        <f t="shared" si="2"/>
        <v>44</v>
      </c>
      <c r="C309" s="23" t="s">
        <v>148</v>
      </c>
      <c r="D309" s="23" t="s">
        <v>364</v>
      </c>
      <c r="E309" s="23">
        <v>2</v>
      </c>
      <c r="F309" s="23" t="s">
        <v>450</v>
      </c>
      <c r="G309" s="4" t="s">
        <v>466</v>
      </c>
      <c r="H309" s="4">
        <v>1</v>
      </c>
      <c r="I309" s="4" t="s">
        <v>467</v>
      </c>
    </row>
    <row r="310" spans="1:9" x14ac:dyDescent="0.3">
      <c r="A310" s="23" t="s">
        <v>10</v>
      </c>
      <c r="B310" s="23">
        <f t="shared" si="2"/>
        <v>45</v>
      </c>
      <c r="C310" s="23" t="s">
        <v>149</v>
      </c>
      <c r="D310" s="23" t="s">
        <v>365</v>
      </c>
      <c r="E310" s="23">
        <v>1</v>
      </c>
      <c r="F310" s="23" t="s">
        <v>449</v>
      </c>
      <c r="G310" s="4"/>
      <c r="H310" s="4">
        <v>1</v>
      </c>
      <c r="I310" s="4" t="s">
        <v>465</v>
      </c>
    </row>
    <row r="311" spans="1:9" x14ac:dyDescent="0.3">
      <c r="A311" s="23" t="s">
        <v>10</v>
      </c>
      <c r="B311" s="23">
        <f t="shared" si="2"/>
        <v>45</v>
      </c>
      <c r="C311" s="23" t="s">
        <v>149</v>
      </c>
      <c r="D311" s="23" t="s">
        <v>365</v>
      </c>
      <c r="E311" s="23">
        <v>2</v>
      </c>
      <c r="F311" s="23" t="s">
        <v>450</v>
      </c>
      <c r="G311" s="4" t="s">
        <v>466</v>
      </c>
      <c r="H311" s="4">
        <v>1</v>
      </c>
      <c r="I311" s="4" t="s">
        <v>467</v>
      </c>
    </row>
    <row r="312" spans="1:9" x14ac:dyDescent="0.3">
      <c r="A312" s="23" t="s">
        <v>10</v>
      </c>
      <c r="B312" s="23">
        <f t="shared" si="2"/>
        <v>46</v>
      </c>
      <c r="C312" s="23" t="s">
        <v>150</v>
      </c>
      <c r="D312" s="23" t="s">
        <v>366</v>
      </c>
      <c r="E312" s="23">
        <v>1</v>
      </c>
      <c r="F312" s="23" t="s">
        <v>449</v>
      </c>
      <c r="G312" s="4"/>
      <c r="H312" s="4">
        <v>1</v>
      </c>
      <c r="I312" s="4" t="s">
        <v>465</v>
      </c>
    </row>
    <row r="313" spans="1:9" x14ac:dyDescent="0.3">
      <c r="A313" s="23" t="s">
        <v>10</v>
      </c>
      <c r="B313" s="23">
        <f t="shared" si="2"/>
        <v>46</v>
      </c>
      <c r="C313" s="23" t="s">
        <v>150</v>
      </c>
      <c r="D313" s="23" t="s">
        <v>366</v>
      </c>
      <c r="E313" s="23">
        <v>2</v>
      </c>
      <c r="F313" s="23" t="s">
        <v>450</v>
      </c>
      <c r="G313" s="4" t="s">
        <v>466</v>
      </c>
      <c r="H313" s="76">
        <v>5</v>
      </c>
      <c r="I313" s="4" t="s">
        <v>467</v>
      </c>
    </row>
    <row r="314" spans="1:9" x14ac:dyDescent="0.3">
      <c r="A314" s="23" t="s">
        <v>10</v>
      </c>
      <c r="B314" s="23">
        <f t="shared" si="2"/>
        <v>47</v>
      </c>
      <c r="C314" s="23" t="s">
        <v>151</v>
      </c>
      <c r="D314" s="23" t="s">
        <v>367</v>
      </c>
      <c r="E314" s="23">
        <v>1</v>
      </c>
      <c r="F314" s="23" t="s">
        <v>449</v>
      </c>
      <c r="G314" s="4"/>
      <c r="H314" s="4">
        <v>1</v>
      </c>
      <c r="I314" s="4" t="s">
        <v>465</v>
      </c>
    </row>
    <row r="315" spans="1:9" x14ac:dyDescent="0.3">
      <c r="A315" s="23" t="s">
        <v>10</v>
      </c>
      <c r="B315" s="23">
        <f t="shared" si="2"/>
        <v>47</v>
      </c>
      <c r="C315" s="23" t="s">
        <v>151</v>
      </c>
      <c r="D315" s="23" t="s">
        <v>367</v>
      </c>
      <c r="E315" s="23">
        <v>2</v>
      </c>
      <c r="F315" s="23" t="s">
        <v>450</v>
      </c>
      <c r="G315" s="4" t="s">
        <v>466</v>
      </c>
      <c r="H315" s="4">
        <v>1</v>
      </c>
      <c r="I315" s="4" t="s">
        <v>467</v>
      </c>
    </row>
    <row r="316" spans="1:9" x14ac:dyDescent="0.3">
      <c r="A316" s="23" t="s">
        <v>10</v>
      </c>
      <c r="B316" s="23">
        <f t="shared" si="2"/>
        <v>48</v>
      </c>
      <c r="C316" s="23" t="s">
        <v>152</v>
      </c>
      <c r="D316" s="23" t="s">
        <v>368</v>
      </c>
      <c r="E316" s="23">
        <v>1</v>
      </c>
      <c r="F316" s="23" t="s">
        <v>449</v>
      </c>
      <c r="G316" s="4"/>
      <c r="H316" s="4">
        <v>1</v>
      </c>
      <c r="I316" s="4" t="s">
        <v>465</v>
      </c>
    </row>
    <row r="317" spans="1:9" x14ac:dyDescent="0.3">
      <c r="A317" s="23" t="s">
        <v>10</v>
      </c>
      <c r="B317" s="23">
        <f t="shared" si="2"/>
        <v>48</v>
      </c>
      <c r="C317" s="23" t="s">
        <v>152</v>
      </c>
      <c r="D317" s="23" t="s">
        <v>368</v>
      </c>
      <c r="E317" s="23">
        <v>2</v>
      </c>
      <c r="F317" s="23" t="s">
        <v>450</v>
      </c>
      <c r="G317" s="4" t="s">
        <v>466</v>
      </c>
      <c r="H317" s="4">
        <v>1</v>
      </c>
      <c r="I317" s="4" t="s">
        <v>467</v>
      </c>
    </row>
    <row r="318" spans="1:9" x14ac:dyDescent="0.3">
      <c r="A318" s="23" t="s">
        <v>10</v>
      </c>
      <c r="B318" s="23">
        <f t="shared" si="2"/>
        <v>49</v>
      </c>
      <c r="C318" s="23" t="s">
        <v>153</v>
      </c>
      <c r="D318" s="23" t="s">
        <v>369</v>
      </c>
      <c r="E318" s="23">
        <v>1</v>
      </c>
      <c r="F318" s="23" t="s">
        <v>449</v>
      </c>
      <c r="G318" s="4"/>
      <c r="H318" s="4">
        <v>1</v>
      </c>
      <c r="I318" s="4" t="s">
        <v>465</v>
      </c>
    </row>
    <row r="319" spans="1:9" x14ac:dyDescent="0.3">
      <c r="A319" s="23" t="s">
        <v>10</v>
      </c>
      <c r="B319" s="23">
        <f t="shared" si="2"/>
        <v>49</v>
      </c>
      <c r="C319" s="23" t="s">
        <v>153</v>
      </c>
      <c r="D319" s="23" t="s">
        <v>369</v>
      </c>
      <c r="E319" s="23">
        <v>2</v>
      </c>
      <c r="F319" s="23" t="s">
        <v>450</v>
      </c>
      <c r="G319" s="4" t="s">
        <v>466</v>
      </c>
      <c r="H319" s="4">
        <v>1</v>
      </c>
      <c r="I319" s="4" t="s">
        <v>467</v>
      </c>
    </row>
    <row r="320" spans="1:9" x14ac:dyDescent="0.3">
      <c r="A320" s="23" t="s">
        <v>10</v>
      </c>
      <c r="B320" s="23">
        <f t="shared" si="2"/>
        <v>50</v>
      </c>
      <c r="C320" s="23" t="s">
        <v>154</v>
      </c>
      <c r="D320" s="23" t="s">
        <v>370</v>
      </c>
      <c r="E320" s="23">
        <v>1</v>
      </c>
      <c r="F320" s="23" t="s">
        <v>449</v>
      </c>
      <c r="G320" s="4"/>
      <c r="H320" s="4">
        <v>1</v>
      </c>
      <c r="I320" s="4" t="s">
        <v>465</v>
      </c>
    </row>
    <row r="321" spans="1:9" x14ac:dyDescent="0.3">
      <c r="A321" s="23" t="s">
        <v>10</v>
      </c>
      <c r="B321" s="23">
        <f t="shared" si="2"/>
        <v>50</v>
      </c>
      <c r="C321" s="23" t="s">
        <v>154</v>
      </c>
      <c r="D321" s="23" t="s">
        <v>370</v>
      </c>
      <c r="E321" s="23">
        <v>2</v>
      </c>
      <c r="F321" s="23" t="s">
        <v>450</v>
      </c>
      <c r="G321" s="4" t="s">
        <v>466</v>
      </c>
      <c r="H321" s="4">
        <v>1</v>
      </c>
      <c r="I321" s="4" t="s">
        <v>467</v>
      </c>
    </row>
    <row r="322" spans="1:9" x14ac:dyDescent="0.3">
      <c r="A322" s="23" t="s">
        <v>10</v>
      </c>
      <c r="B322" s="23">
        <f t="shared" si="2"/>
        <v>51</v>
      </c>
      <c r="C322" s="23" t="s">
        <v>155</v>
      </c>
      <c r="D322" s="23" t="s">
        <v>371</v>
      </c>
      <c r="E322" s="23">
        <v>1</v>
      </c>
      <c r="F322" s="23" t="s">
        <v>449</v>
      </c>
      <c r="G322" s="4"/>
      <c r="H322" s="4">
        <v>1</v>
      </c>
      <c r="I322" s="4" t="s">
        <v>465</v>
      </c>
    </row>
    <row r="323" spans="1:9" x14ac:dyDescent="0.3">
      <c r="A323" s="23" t="s">
        <v>10</v>
      </c>
      <c r="B323" s="23">
        <f t="shared" si="2"/>
        <v>51</v>
      </c>
      <c r="C323" s="23" t="s">
        <v>155</v>
      </c>
      <c r="D323" s="23" t="s">
        <v>371</v>
      </c>
      <c r="E323" s="23">
        <v>2</v>
      </c>
      <c r="F323" s="23" t="s">
        <v>450</v>
      </c>
      <c r="G323" s="4" t="s">
        <v>466</v>
      </c>
      <c r="H323" s="4">
        <v>1</v>
      </c>
      <c r="I323" s="4" t="s">
        <v>467</v>
      </c>
    </row>
    <row r="324" spans="1:9" x14ac:dyDescent="0.3">
      <c r="A324" s="23" t="s">
        <v>10</v>
      </c>
      <c r="B324" s="23">
        <f t="shared" si="2"/>
        <v>52</v>
      </c>
      <c r="C324" s="23" t="s">
        <v>156</v>
      </c>
      <c r="D324" s="23" t="s">
        <v>372</v>
      </c>
      <c r="E324" s="23">
        <v>1</v>
      </c>
      <c r="F324" s="23" t="s">
        <v>449</v>
      </c>
      <c r="G324" s="4"/>
      <c r="H324" s="4">
        <v>1</v>
      </c>
      <c r="I324" s="4" t="s">
        <v>465</v>
      </c>
    </row>
    <row r="325" spans="1:9" x14ac:dyDescent="0.3">
      <c r="A325" s="23" t="s">
        <v>10</v>
      </c>
      <c r="B325" s="23">
        <f t="shared" si="2"/>
        <v>52</v>
      </c>
      <c r="C325" s="23" t="s">
        <v>156</v>
      </c>
      <c r="D325" s="23" t="s">
        <v>372</v>
      </c>
      <c r="E325" s="23">
        <v>2</v>
      </c>
      <c r="F325" s="23" t="s">
        <v>450</v>
      </c>
      <c r="G325" s="4" t="s">
        <v>466</v>
      </c>
      <c r="H325" s="4">
        <v>1</v>
      </c>
      <c r="I325" s="4" t="s">
        <v>467</v>
      </c>
    </row>
    <row r="326" spans="1:9" x14ac:dyDescent="0.3">
      <c r="A326" s="23" t="s">
        <v>10</v>
      </c>
      <c r="B326" s="23">
        <f t="shared" si="2"/>
        <v>53</v>
      </c>
      <c r="C326" s="23" t="s">
        <v>157</v>
      </c>
      <c r="D326" s="23" t="s">
        <v>373</v>
      </c>
      <c r="E326" s="23">
        <v>1</v>
      </c>
      <c r="F326" s="23" t="s">
        <v>449</v>
      </c>
      <c r="G326" s="4"/>
      <c r="H326" s="4">
        <v>1</v>
      </c>
      <c r="I326" s="4" t="s">
        <v>465</v>
      </c>
    </row>
    <row r="327" spans="1:9" x14ac:dyDescent="0.3">
      <c r="A327" s="23" t="s">
        <v>10</v>
      </c>
      <c r="B327" s="23">
        <f t="shared" si="2"/>
        <v>53</v>
      </c>
      <c r="C327" s="23" t="s">
        <v>157</v>
      </c>
      <c r="D327" s="23" t="s">
        <v>373</v>
      </c>
      <c r="E327" s="23">
        <v>2</v>
      </c>
      <c r="F327" s="23" t="s">
        <v>450</v>
      </c>
      <c r="G327" s="4" t="s">
        <v>466</v>
      </c>
      <c r="H327" s="4">
        <v>1</v>
      </c>
      <c r="I327" s="4" t="s">
        <v>467</v>
      </c>
    </row>
    <row r="328" spans="1:9" x14ac:dyDescent="0.3">
      <c r="A328" s="23" t="s">
        <v>10</v>
      </c>
      <c r="B328" s="23">
        <f t="shared" si="2"/>
        <v>54</v>
      </c>
      <c r="C328" s="23" t="s">
        <v>158</v>
      </c>
      <c r="D328" s="23" t="s">
        <v>374</v>
      </c>
      <c r="E328" s="23">
        <v>1</v>
      </c>
      <c r="F328" s="23" t="s">
        <v>449</v>
      </c>
      <c r="G328" s="4"/>
      <c r="H328" s="4">
        <v>1</v>
      </c>
      <c r="I328" s="4" t="s">
        <v>465</v>
      </c>
    </row>
    <row r="329" spans="1:9" x14ac:dyDescent="0.3">
      <c r="A329" s="23" t="s">
        <v>10</v>
      </c>
      <c r="B329" s="23">
        <f t="shared" si="2"/>
        <v>54</v>
      </c>
      <c r="C329" s="23" t="s">
        <v>158</v>
      </c>
      <c r="D329" s="23" t="s">
        <v>374</v>
      </c>
      <c r="E329" s="23">
        <v>2</v>
      </c>
      <c r="F329" s="23" t="s">
        <v>450</v>
      </c>
      <c r="G329" s="4" t="s">
        <v>466</v>
      </c>
      <c r="H329" s="4">
        <v>1</v>
      </c>
      <c r="I329" s="4" t="s">
        <v>467</v>
      </c>
    </row>
    <row r="330" spans="1:9" x14ac:dyDescent="0.3">
      <c r="A330" s="23" t="s">
        <v>10</v>
      </c>
      <c r="B330" s="23">
        <f t="shared" si="2"/>
        <v>55</v>
      </c>
      <c r="C330" s="23" t="s">
        <v>159</v>
      </c>
      <c r="D330" s="23" t="s">
        <v>375</v>
      </c>
      <c r="E330" s="23">
        <v>1</v>
      </c>
      <c r="F330" s="23" t="s">
        <v>449</v>
      </c>
      <c r="G330" s="4"/>
      <c r="H330" s="4">
        <v>1</v>
      </c>
      <c r="I330" s="4" t="s">
        <v>465</v>
      </c>
    </row>
    <row r="331" spans="1:9" x14ac:dyDescent="0.3">
      <c r="A331" s="23" t="s">
        <v>10</v>
      </c>
      <c r="B331" s="23">
        <f t="shared" si="2"/>
        <v>55</v>
      </c>
      <c r="C331" s="23" t="s">
        <v>159</v>
      </c>
      <c r="D331" s="23" t="s">
        <v>375</v>
      </c>
      <c r="E331" s="23">
        <v>2</v>
      </c>
      <c r="F331" s="23" t="s">
        <v>450</v>
      </c>
      <c r="G331" s="4" t="s">
        <v>466</v>
      </c>
      <c r="H331" s="4">
        <v>1</v>
      </c>
      <c r="I331" s="4" t="s">
        <v>467</v>
      </c>
    </row>
    <row r="332" spans="1:9" x14ac:dyDescent="0.3">
      <c r="A332" s="23" t="s">
        <v>10</v>
      </c>
      <c r="B332" s="23">
        <f t="shared" ref="B332:B395" si="3">B330+1</f>
        <v>56</v>
      </c>
      <c r="C332" s="23" t="s">
        <v>160</v>
      </c>
      <c r="D332" s="23" t="s">
        <v>376</v>
      </c>
      <c r="E332" s="23">
        <v>1</v>
      </c>
      <c r="F332" s="23" t="s">
        <v>449</v>
      </c>
      <c r="G332" s="4"/>
      <c r="H332" s="4">
        <v>1</v>
      </c>
      <c r="I332" s="4" t="s">
        <v>465</v>
      </c>
    </row>
    <row r="333" spans="1:9" x14ac:dyDescent="0.3">
      <c r="A333" s="23" t="s">
        <v>10</v>
      </c>
      <c r="B333" s="23">
        <f t="shared" si="3"/>
        <v>56</v>
      </c>
      <c r="C333" s="23" t="s">
        <v>160</v>
      </c>
      <c r="D333" s="23" t="s">
        <v>376</v>
      </c>
      <c r="E333" s="23">
        <v>2</v>
      </c>
      <c r="F333" s="23" t="s">
        <v>450</v>
      </c>
      <c r="G333" s="4" t="s">
        <v>466</v>
      </c>
      <c r="H333" s="4">
        <v>1</v>
      </c>
      <c r="I333" s="4" t="s">
        <v>467</v>
      </c>
    </row>
    <row r="334" spans="1:9" x14ac:dyDescent="0.3">
      <c r="A334" s="23" t="s">
        <v>10</v>
      </c>
      <c r="B334" s="23">
        <f t="shared" si="3"/>
        <v>57</v>
      </c>
      <c r="C334" s="23" t="s">
        <v>161</v>
      </c>
      <c r="D334" s="23" t="s">
        <v>377</v>
      </c>
      <c r="E334" s="23">
        <v>1</v>
      </c>
      <c r="F334" s="23" t="s">
        <v>449</v>
      </c>
      <c r="G334" s="4"/>
      <c r="H334" s="4">
        <v>1</v>
      </c>
      <c r="I334" s="4" t="s">
        <v>465</v>
      </c>
    </row>
    <row r="335" spans="1:9" x14ac:dyDescent="0.3">
      <c r="A335" s="23" t="s">
        <v>10</v>
      </c>
      <c r="B335" s="23">
        <f t="shared" si="3"/>
        <v>57</v>
      </c>
      <c r="C335" s="23" t="s">
        <v>161</v>
      </c>
      <c r="D335" s="23" t="s">
        <v>377</v>
      </c>
      <c r="E335" s="23">
        <v>2</v>
      </c>
      <c r="F335" s="23" t="s">
        <v>450</v>
      </c>
      <c r="G335" s="4" t="s">
        <v>466</v>
      </c>
      <c r="H335" s="4">
        <v>1</v>
      </c>
      <c r="I335" s="4" t="s">
        <v>467</v>
      </c>
    </row>
    <row r="336" spans="1:9" x14ac:dyDescent="0.3">
      <c r="A336" s="23" t="s">
        <v>10</v>
      </c>
      <c r="B336" s="23">
        <f t="shared" si="3"/>
        <v>58</v>
      </c>
      <c r="C336" s="23" t="s">
        <v>162</v>
      </c>
      <c r="D336" s="23" t="s">
        <v>378</v>
      </c>
      <c r="E336" s="23">
        <v>1</v>
      </c>
      <c r="F336" s="23" t="s">
        <v>449</v>
      </c>
      <c r="G336" s="4"/>
      <c r="H336" s="4">
        <v>1</v>
      </c>
      <c r="I336" s="4" t="s">
        <v>465</v>
      </c>
    </row>
    <row r="337" spans="1:9" x14ac:dyDescent="0.3">
      <c r="A337" s="23" t="s">
        <v>10</v>
      </c>
      <c r="B337" s="23">
        <f t="shared" si="3"/>
        <v>58</v>
      </c>
      <c r="C337" s="23" t="s">
        <v>162</v>
      </c>
      <c r="D337" s="23" t="s">
        <v>378</v>
      </c>
      <c r="E337" s="23">
        <v>2</v>
      </c>
      <c r="F337" s="23" t="s">
        <v>450</v>
      </c>
      <c r="G337" s="4" t="s">
        <v>466</v>
      </c>
      <c r="H337" s="4">
        <v>1</v>
      </c>
      <c r="I337" s="4" t="s">
        <v>467</v>
      </c>
    </row>
    <row r="338" spans="1:9" x14ac:dyDescent="0.3">
      <c r="A338" s="23" t="s">
        <v>10</v>
      </c>
      <c r="B338" s="23">
        <f t="shared" si="3"/>
        <v>59</v>
      </c>
      <c r="C338" s="23" t="s">
        <v>163</v>
      </c>
      <c r="D338" s="23" t="s">
        <v>379</v>
      </c>
      <c r="E338" s="23">
        <v>1</v>
      </c>
      <c r="F338" s="23" t="s">
        <v>449</v>
      </c>
      <c r="G338" s="4"/>
      <c r="H338" s="4">
        <v>1</v>
      </c>
      <c r="I338" s="4" t="s">
        <v>465</v>
      </c>
    </row>
    <row r="339" spans="1:9" x14ac:dyDescent="0.3">
      <c r="A339" s="23" t="s">
        <v>10</v>
      </c>
      <c r="B339" s="23">
        <f t="shared" si="3"/>
        <v>59</v>
      </c>
      <c r="C339" s="23" t="s">
        <v>163</v>
      </c>
      <c r="D339" s="23" t="s">
        <v>379</v>
      </c>
      <c r="E339" s="23">
        <v>2</v>
      </c>
      <c r="F339" s="23" t="s">
        <v>450</v>
      </c>
      <c r="G339" s="4" t="s">
        <v>466</v>
      </c>
      <c r="H339" s="4">
        <v>1</v>
      </c>
      <c r="I339" s="4" t="s">
        <v>467</v>
      </c>
    </row>
    <row r="340" spans="1:9" x14ac:dyDescent="0.3">
      <c r="A340" s="23" t="s">
        <v>10</v>
      </c>
      <c r="B340" s="23">
        <f t="shared" si="3"/>
        <v>60</v>
      </c>
      <c r="C340" s="23" t="s">
        <v>164</v>
      </c>
      <c r="D340" s="23" t="s">
        <v>380</v>
      </c>
      <c r="E340" s="23">
        <v>1</v>
      </c>
      <c r="F340" s="23" t="s">
        <v>449</v>
      </c>
      <c r="G340" s="4"/>
      <c r="H340" s="4">
        <v>1</v>
      </c>
      <c r="I340" s="4" t="s">
        <v>465</v>
      </c>
    </row>
    <row r="341" spans="1:9" x14ac:dyDescent="0.3">
      <c r="A341" s="23" t="s">
        <v>10</v>
      </c>
      <c r="B341" s="23">
        <f t="shared" si="3"/>
        <v>60</v>
      </c>
      <c r="C341" s="23" t="s">
        <v>164</v>
      </c>
      <c r="D341" s="23" t="s">
        <v>380</v>
      </c>
      <c r="E341" s="23">
        <v>2</v>
      </c>
      <c r="F341" s="23" t="s">
        <v>450</v>
      </c>
      <c r="G341" s="4" t="s">
        <v>466</v>
      </c>
      <c r="H341" s="4">
        <v>1</v>
      </c>
      <c r="I341" s="4" t="s">
        <v>467</v>
      </c>
    </row>
    <row r="342" spans="1:9" x14ac:dyDescent="0.3">
      <c r="A342" s="23" t="s">
        <v>10</v>
      </c>
      <c r="B342" s="23">
        <f t="shared" si="3"/>
        <v>61</v>
      </c>
      <c r="C342" s="23" t="s">
        <v>165</v>
      </c>
      <c r="D342" s="23" t="s">
        <v>381</v>
      </c>
      <c r="E342" s="23">
        <v>1</v>
      </c>
      <c r="F342" s="23" t="s">
        <v>449</v>
      </c>
      <c r="G342" s="4"/>
      <c r="H342" s="4">
        <v>1</v>
      </c>
      <c r="I342" s="4" t="s">
        <v>465</v>
      </c>
    </row>
    <row r="343" spans="1:9" x14ac:dyDescent="0.3">
      <c r="A343" s="23" t="s">
        <v>10</v>
      </c>
      <c r="B343" s="23">
        <f t="shared" si="3"/>
        <v>61</v>
      </c>
      <c r="C343" s="23" t="s">
        <v>165</v>
      </c>
      <c r="D343" s="23" t="s">
        <v>381</v>
      </c>
      <c r="E343" s="23">
        <v>2</v>
      </c>
      <c r="F343" s="23" t="s">
        <v>450</v>
      </c>
      <c r="G343" s="4" t="s">
        <v>466</v>
      </c>
      <c r="H343" s="4">
        <v>1</v>
      </c>
      <c r="I343" s="4" t="s">
        <v>467</v>
      </c>
    </row>
    <row r="344" spans="1:9" x14ac:dyDescent="0.3">
      <c r="A344" s="23" t="s">
        <v>10</v>
      </c>
      <c r="B344" s="23">
        <f t="shared" si="3"/>
        <v>62</v>
      </c>
      <c r="C344" s="23" t="s">
        <v>166</v>
      </c>
      <c r="D344" s="23" t="s">
        <v>382</v>
      </c>
      <c r="E344" s="23">
        <v>1</v>
      </c>
      <c r="F344" s="23" t="s">
        <v>449</v>
      </c>
      <c r="G344" s="4"/>
      <c r="H344" s="4">
        <v>1</v>
      </c>
      <c r="I344" s="4" t="s">
        <v>465</v>
      </c>
    </row>
    <row r="345" spans="1:9" x14ac:dyDescent="0.3">
      <c r="A345" s="23" t="s">
        <v>10</v>
      </c>
      <c r="B345" s="23">
        <f t="shared" si="3"/>
        <v>62</v>
      </c>
      <c r="C345" s="23" t="s">
        <v>166</v>
      </c>
      <c r="D345" s="23" t="s">
        <v>382</v>
      </c>
      <c r="E345" s="23">
        <v>2</v>
      </c>
      <c r="F345" s="23" t="s">
        <v>450</v>
      </c>
      <c r="G345" s="4" t="s">
        <v>466</v>
      </c>
      <c r="H345" s="4">
        <v>1</v>
      </c>
      <c r="I345" s="4" t="s">
        <v>467</v>
      </c>
    </row>
    <row r="346" spans="1:9" x14ac:dyDescent="0.3">
      <c r="A346" s="23" t="s">
        <v>10</v>
      </c>
      <c r="B346" s="23">
        <f t="shared" si="3"/>
        <v>63</v>
      </c>
      <c r="C346" s="23" t="s">
        <v>167</v>
      </c>
      <c r="D346" s="23" t="s">
        <v>383</v>
      </c>
      <c r="E346" s="23">
        <v>1</v>
      </c>
      <c r="F346" s="23" t="s">
        <v>449</v>
      </c>
      <c r="G346" s="4"/>
      <c r="H346" s="4">
        <v>1</v>
      </c>
      <c r="I346" s="4" t="s">
        <v>465</v>
      </c>
    </row>
    <row r="347" spans="1:9" x14ac:dyDescent="0.3">
      <c r="A347" s="23" t="s">
        <v>10</v>
      </c>
      <c r="B347" s="23">
        <f t="shared" si="3"/>
        <v>63</v>
      </c>
      <c r="C347" s="23" t="s">
        <v>167</v>
      </c>
      <c r="D347" s="23" t="s">
        <v>383</v>
      </c>
      <c r="E347" s="23">
        <v>2</v>
      </c>
      <c r="F347" s="23" t="s">
        <v>450</v>
      </c>
      <c r="G347" s="4" t="s">
        <v>466</v>
      </c>
      <c r="H347" s="4">
        <v>1</v>
      </c>
      <c r="I347" s="4" t="s">
        <v>467</v>
      </c>
    </row>
    <row r="348" spans="1:9" x14ac:dyDescent="0.3">
      <c r="A348" s="23" t="s">
        <v>10</v>
      </c>
      <c r="B348" s="23">
        <f t="shared" si="3"/>
        <v>64</v>
      </c>
      <c r="C348" s="23" t="s">
        <v>168</v>
      </c>
      <c r="D348" s="23" t="s">
        <v>384</v>
      </c>
      <c r="E348" s="23">
        <v>1</v>
      </c>
      <c r="F348" s="23" t="s">
        <v>449</v>
      </c>
      <c r="G348" s="4"/>
      <c r="H348" s="4">
        <v>1</v>
      </c>
      <c r="I348" s="4" t="s">
        <v>465</v>
      </c>
    </row>
    <row r="349" spans="1:9" x14ac:dyDescent="0.3">
      <c r="A349" s="23" t="s">
        <v>10</v>
      </c>
      <c r="B349" s="23">
        <f t="shared" si="3"/>
        <v>64</v>
      </c>
      <c r="C349" s="23" t="s">
        <v>168</v>
      </c>
      <c r="D349" s="23" t="s">
        <v>384</v>
      </c>
      <c r="E349" s="23">
        <v>2</v>
      </c>
      <c r="F349" s="23" t="s">
        <v>450</v>
      </c>
      <c r="G349" s="4" t="s">
        <v>466</v>
      </c>
      <c r="H349" s="4">
        <v>1</v>
      </c>
      <c r="I349" s="4" t="s">
        <v>467</v>
      </c>
    </row>
    <row r="350" spans="1:9" x14ac:dyDescent="0.3">
      <c r="A350" s="23" t="s">
        <v>10</v>
      </c>
      <c r="B350" s="23">
        <f t="shared" si="3"/>
        <v>65</v>
      </c>
      <c r="C350" s="23" t="s">
        <v>169</v>
      </c>
      <c r="D350" s="23" t="s">
        <v>385</v>
      </c>
      <c r="E350" s="23">
        <v>1</v>
      </c>
      <c r="F350" s="23" t="s">
        <v>449</v>
      </c>
      <c r="G350" s="4"/>
      <c r="H350" s="4">
        <v>1</v>
      </c>
      <c r="I350" s="4" t="s">
        <v>465</v>
      </c>
    </row>
    <row r="351" spans="1:9" x14ac:dyDescent="0.3">
      <c r="A351" s="23" t="s">
        <v>10</v>
      </c>
      <c r="B351" s="23">
        <f t="shared" si="3"/>
        <v>65</v>
      </c>
      <c r="C351" s="23" t="s">
        <v>169</v>
      </c>
      <c r="D351" s="23" t="s">
        <v>385</v>
      </c>
      <c r="E351" s="23">
        <v>2</v>
      </c>
      <c r="F351" s="23" t="s">
        <v>450</v>
      </c>
      <c r="G351" s="4" t="s">
        <v>466</v>
      </c>
      <c r="H351" s="4">
        <v>1</v>
      </c>
      <c r="I351" s="4" t="s">
        <v>467</v>
      </c>
    </row>
    <row r="352" spans="1:9" x14ac:dyDescent="0.3">
      <c r="A352" s="23" t="s">
        <v>10</v>
      </c>
      <c r="B352" s="23">
        <f t="shared" si="3"/>
        <v>66</v>
      </c>
      <c r="C352" s="23" t="s">
        <v>170</v>
      </c>
      <c r="D352" s="23" t="s">
        <v>386</v>
      </c>
      <c r="E352" s="23">
        <v>1</v>
      </c>
      <c r="F352" s="23" t="s">
        <v>449</v>
      </c>
      <c r="G352" s="4"/>
      <c r="H352" s="4">
        <v>1</v>
      </c>
      <c r="I352" s="4" t="s">
        <v>465</v>
      </c>
    </row>
    <row r="353" spans="1:9" x14ac:dyDescent="0.3">
      <c r="A353" s="23" t="s">
        <v>10</v>
      </c>
      <c r="B353" s="23">
        <f t="shared" si="3"/>
        <v>66</v>
      </c>
      <c r="C353" s="23" t="s">
        <v>170</v>
      </c>
      <c r="D353" s="23" t="s">
        <v>386</v>
      </c>
      <c r="E353" s="23">
        <v>2</v>
      </c>
      <c r="F353" s="23" t="s">
        <v>450</v>
      </c>
      <c r="G353" s="4" t="s">
        <v>466</v>
      </c>
      <c r="H353" s="4">
        <v>1</v>
      </c>
      <c r="I353" s="4" t="s">
        <v>467</v>
      </c>
    </row>
    <row r="354" spans="1:9" x14ac:dyDescent="0.3">
      <c r="A354" s="23" t="s">
        <v>10</v>
      </c>
      <c r="B354" s="23">
        <f t="shared" si="3"/>
        <v>67</v>
      </c>
      <c r="C354" s="23" t="s">
        <v>171</v>
      </c>
      <c r="D354" s="23" t="s">
        <v>387</v>
      </c>
      <c r="E354" s="23">
        <v>1</v>
      </c>
      <c r="F354" s="23" t="s">
        <v>449</v>
      </c>
      <c r="G354" s="4"/>
      <c r="H354" s="4">
        <v>1</v>
      </c>
      <c r="I354" s="4" t="s">
        <v>465</v>
      </c>
    </row>
    <row r="355" spans="1:9" x14ac:dyDescent="0.3">
      <c r="A355" s="23" t="s">
        <v>10</v>
      </c>
      <c r="B355" s="23">
        <f t="shared" si="3"/>
        <v>67</v>
      </c>
      <c r="C355" s="23" t="s">
        <v>171</v>
      </c>
      <c r="D355" s="23" t="s">
        <v>387</v>
      </c>
      <c r="E355" s="23">
        <v>2</v>
      </c>
      <c r="F355" s="23" t="s">
        <v>450</v>
      </c>
      <c r="G355" s="4" t="s">
        <v>466</v>
      </c>
      <c r="H355" s="4">
        <v>1</v>
      </c>
      <c r="I355" s="4" t="s">
        <v>467</v>
      </c>
    </row>
    <row r="356" spans="1:9" x14ac:dyDescent="0.3">
      <c r="A356" s="23" t="s">
        <v>10</v>
      </c>
      <c r="B356" s="23">
        <f t="shared" si="3"/>
        <v>68</v>
      </c>
      <c r="C356" s="23" t="s">
        <v>172</v>
      </c>
      <c r="D356" s="23" t="s">
        <v>388</v>
      </c>
      <c r="E356" s="23">
        <v>1</v>
      </c>
      <c r="F356" s="23" t="s">
        <v>449</v>
      </c>
      <c r="G356" s="4"/>
      <c r="H356" s="4">
        <v>1</v>
      </c>
      <c r="I356" s="4" t="s">
        <v>465</v>
      </c>
    </row>
    <row r="357" spans="1:9" x14ac:dyDescent="0.3">
      <c r="A357" s="23" t="s">
        <v>10</v>
      </c>
      <c r="B357" s="23">
        <f t="shared" si="3"/>
        <v>68</v>
      </c>
      <c r="C357" s="23" t="s">
        <v>172</v>
      </c>
      <c r="D357" s="23" t="s">
        <v>388</v>
      </c>
      <c r="E357" s="23">
        <v>2</v>
      </c>
      <c r="F357" s="23" t="s">
        <v>450</v>
      </c>
      <c r="G357" s="4" t="s">
        <v>466</v>
      </c>
      <c r="H357" s="4">
        <v>1</v>
      </c>
      <c r="I357" s="4" t="s">
        <v>467</v>
      </c>
    </row>
    <row r="358" spans="1:9" x14ac:dyDescent="0.3">
      <c r="A358" s="23" t="s">
        <v>10</v>
      </c>
      <c r="B358" s="23">
        <f t="shared" si="3"/>
        <v>69</v>
      </c>
      <c r="C358" s="23" t="s">
        <v>173</v>
      </c>
      <c r="D358" s="23" t="s">
        <v>389</v>
      </c>
      <c r="E358" s="23">
        <v>1</v>
      </c>
      <c r="F358" s="23" t="s">
        <v>449</v>
      </c>
      <c r="G358" s="4"/>
      <c r="H358" s="4">
        <v>1</v>
      </c>
      <c r="I358" s="4" t="s">
        <v>465</v>
      </c>
    </row>
    <row r="359" spans="1:9" x14ac:dyDescent="0.3">
      <c r="A359" s="23" t="s">
        <v>10</v>
      </c>
      <c r="B359" s="23">
        <f t="shared" si="3"/>
        <v>69</v>
      </c>
      <c r="C359" s="23" t="s">
        <v>173</v>
      </c>
      <c r="D359" s="23" t="s">
        <v>389</v>
      </c>
      <c r="E359" s="23">
        <v>2</v>
      </c>
      <c r="F359" s="23" t="s">
        <v>450</v>
      </c>
      <c r="G359" s="4" t="s">
        <v>466</v>
      </c>
      <c r="H359" s="4">
        <v>1</v>
      </c>
      <c r="I359" s="4" t="s">
        <v>467</v>
      </c>
    </row>
    <row r="360" spans="1:9" x14ac:dyDescent="0.3">
      <c r="A360" s="23" t="s">
        <v>10</v>
      </c>
      <c r="B360" s="23">
        <f t="shared" si="3"/>
        <v>70</v>
      </c>
      <c r="C360" s="23" t="s">
        <v>174</v>
      </c>
      <c r="D360" s="23" t="s">
        <v>390</v>
      </c>
      <c r="E360" s="23">
        <v>1</v>
      </c>
      <c r="F360" s="23" t="s">
        <v>449</v>
      </c>
      <c r="G360" s="4"/>
      <c r="H360" s="4">
        <v>1</v>
      </c>
      <c r="I360" s="4" t="s">
        <v>465</v>
      </c>
    </row>
    <row r="361" spans="1:9" x14ac:dyDescent="0.3">
      <c r="A361" s="23" t="s">
        <v>10</v>
      </c>
      <c r="B361" s="23">
        <f t="shared" si="3"/>
        <v>70</v>
      </c>
      <c r="C361" s="23" t="s">
        <v>174</v>
      </c>
      <c r="D361" s="23" t="s">
        <v>390</v>
      </c>
      <c r="E361" s="23">
        <v>2</v>
      </c>
      <c r="F361" s="23" t="s">
        <v>450</v>
      </c>
      <c r="G361" s="4" t="s">
        <v>466</v>
      </c>
      <c r="H361" s="4">
        <v>1</v>
      </c>
      <c r="I361" s="4" t="s">
        <v>467</v>
      </c>
    </row>
    <row r="362" spans="1:9" x14ac:dyDescent="0.3">
      <c r="A362" s="23" t="s">
        <v>10</v>
      </c>
      <c r="B362" s="23">
        <f t="shared" si="3"/>
        <v>71</v>
      </c>
      <c r="C362" s="23" t="s">
        <v>175</v>
      </c>
      <c r="D362" s="23" t="s">
        <v>391</v>
      </c>
      <c r="E362" s="23">
        <v>1</v>
      </c>
      <c r="F362" s="23" t="s">
        <v>449</v>
      </c>
      <c r="G362" s="4"/>
      <c r="H362" s="4">
        <v>1</v>
      </c>
      <c r="I362" s="4" t="s">
        <v>465</v>
      </c>
    </row>
    <row r="363" spans="1:9" x14ac:dyDescent="0.3">
      <c r="A363" s="23" t="s">
        <v>10</v>
      </c>
      <c r="B363" s="23">
        <f t="shared" si="3"/>
        <v>71</v>
      </c>
      <c r="C363" s="23" t="s">
        <v>175</v>
      </c>
      <c r="D363" s="23" t="s">
        <v>391</v>
      </c>
      <c r="E363" s="23">
        <v>2</v>
      </c>
      <c r="F363" s="23" t="s">
        <v>450</v>
      </c>
      <c r="G363" s="4" t="s">
        <v>466</v>
      </c>
      <c r="H363" s="4">
        <v>1</v>
      </c>
      <c r="I363" s="4" t="s">
        <v>467</v>
      </c>
    </row>
    <row r="364" spans="1:9" x14ac:dyDescent="0.3">
      <c r="A364" s="23" t="s">
        <v>10</v>
      </c>
      <c r="B364" s="23">
        <f t="shared" si="3"/>
        <v>72</v>
      </c>
      <c r="C364" s="23" t="s">
        <v>176</v>
      </c>
      <c r="D364" s="23" t="s">
        <v>392</v>
      </c>
      <c r="E364" s="23">
        <v>1</v>
      </c>
      <c r="F364" s="23" t="s">
        <v>449</v>
      </c>
      <c r="G364" s="4"/>
      <c r="H364" s="4">
        <v>1</v>
      </c>
      <c r="I364" s="4" t="s">
        <v>465</v>
      </c>
    </row>
    <row r="365" spans="1:9" x14ac:dyDescent="0.3">
      <c r="A365" s="23" t="s">
        <v>10</v>
      </c>
      <c r="B365" s="23">
        <f t="shared" si="3"/>
        <v>72</v>
      </c>
      <c r="C365" s="23" t="s">
        <v>176</v>
      </c>
      <c r="D365" s="23" t="s">
        <v>392</v>
      </c>
      <c r="E365" s="23">
        <v>2</v>
      </c>
      <c r="F365" s="23" t="s">
        <v>450</v>
      </c>
      <c r="G365" s="4" t="s">
        <v>466</v>
      </c>
      <c r="H365" s="4">
        <v>1</v>
      </c>
      <c r="I365" s="4" t="s">
        <v>467</v>
      </c>
    </row>
    <row r="366" spans="1:9" x14ac:dyDescent="0.3">
      <c r="A366" s="23" t="s">
        <v>10</v>
      </c>
      <c r="B366" s="23">
        <f t="shared" si="3"/>
        <v>73</v>
      </c>
      <c r="C366" s="23" t="s">
        <v>177</v>
      </c>
      <c r="D366" s="23" t="s">
        <v>393</v>
      </c>
      <c r="E366" s="23">
        <v>1</v>
      </c>
      <c r="F366" s="23" t="s">
        <v>449</v>
      </c>
      <c r="G366" s="4"/>
      <c r="H366" s="4">
        <v>1</v>
      </c>
      <c r="I366" s="4" t="s">
        <v>465</v>
      </c>
    </row>
    <row r="367" spans="1:9" x14ac:dyDescent="0.3">
      <c r="A367" s="23" t="s">
        <v>10</v>
      </c>
      <c r="B367" s="23">
        <f t="shared" si="3"/>
        <v>73</v>
      </c>
      <c r="C367" s="23" t="s">
        <v>177</v>
      </c>
      <c r="D367" s="23" t="s">
        <v>393</v>
      </c>
      <c r="E367" s="23">
        <v>2</v>
      </c>
      <c r="F367" s="23" t="s">
        <v>450</v>
      </c>
      <c r="G367" s="4" t="s">
        <v>466</v>
      </c>
      <c r="H367" s="4">
        <v>1</v>
      </c>
      <c r="I367" s="4" t="s">
        <v>467</v>
      </c>
    </row>
    <row r="368" spans="1:9" x14ac:dyDescent="0.3">
      <c r="A368" s="23" t="s">
        <v>10</v>
      </c>
      <c r="B368" s="23">
        <f t="shared" si="3"/>
        <v>74</v>
      </c>
      <c r="C368" s="23" t="s">
        <v>178</v>
      </c>
      <c r="D368" s="23" t="s">
        <v>394</v>
      </c>
      <c r="E368" s="23">
        <v>1</v>
      </c>
      <c r="F368" s="23" t="s">
        <v>449</v>
      </c>
      <c r="G368" s="4"/>
      <c r="H368" s="4">
        <v>1</v>
      </c>
      <c r="I368" s="4" t="s">
        <v>465</v>
      </c>
    </row>
    <row r="369" spans="1:9" x14ac:dyDescent="0.3">
      <c r="A369" s="23" t="s">
        <v>10</v>
      </c>
      <c r="B369" s="23">
        <f t="shared" si="3"/>
        <v>74</v>
      </c>
      <c r="C369" s="23" t="s">
        <v>178</v>
      </c>
      <c r="D369" s="23" t="s">
        <v>394</v>
      </c>
      <c r="E369" s="23">
        <v>2</v>
      </c>
      <c r="F369" s="23" t="s">
        <v>450</v>
      </c>
      <c r="G369" s="4" t="s">
        <v>466</v>
      </c>
      <c r="H369" s="4">
        <v>1</v>
      </c>
      <c r="I369" s="4" t="s">
        <v>467</v>
      </c>
    </row>
    <row r="370" spans="1:9" x14ac:dyDescent="0.3">
      <c r="A370" s="23" t="s">
        <v>10</v>
      </c>
      <c r="B370" s="23">
        <f t="shared" si="3"/>
        <v>75</v>
      </c>
      <c r="C370" s="23" t="s">
        <v>179</v>
      </c>
      <c r="D370" s="23" t="s">
        <v>395</v>
      </c>
      <c r="E370" s="23">
        <v>1</v>
      </c>
      <c r="F370" s="23" t="s">
        <v>449</v>
      </c>
      <c r="G370" s="4"/>
      <c r="H370" s="4">
        <v>1</v>
      </c>
      <c r="I370" s="4" t="s">
        <v>465</v>
      </c>
    </row>
    <row r="371" spans="1:9" x14ac:dyDescent="0.3">
      <c r="A371" s="23" t="s">
        <v>10</v>
      </c>
      <c r="B371" s="23">
        <f t="shared" si="3"/>
        <v>75</v>
      </c>
      <c r="C371" s="23" t="s">
        <v>179</v>
      </c>
      <c r="D371" s="23" t="s">
        <v>395</v>
      </c>
      <c r="E371" s="23">
        <v>2</v>
      </c>
      <c r="F371" s="23" t="s">
        <v>450</v>
      </c>
      <c r="G371" s="4" t="s">
        <v>466</v>
      </c>
      <c r="H371" s="4">
        <v>1</v>
      </c>
      <c r="I371" s="4" t="s">
        <v>467</v>
      </c>
    </row>
    <row r="372" spans="1:9" x14ac:dyDescent="0.3">
      <c r="A372" s="23" t="s">
        <v>10</v>
      </c>
      <c r="B372" s="23">
        <f t="shared" si="3"/>
        <v>76</v>
      </c>
      <c r="C372" s="23" t="s">
        <v>180</v>
      </c>
      <c r="D372" s="23" t="s">
        <v>396</v>
      </c>
      <c r="E372" s="23">
        <v>1</v>
      </c>
      <c r="F372" s="23" t="s">
        <v>449</v>
      </c>
      <c r="G372" s="4"/>
      <c r="H372" s="4">
        <v>1</v>
      </c>
      <c r="I372" s="4" t="s">
        <v>465</v>
      </c>
    </row>
    <row r="373" spans="1:9" x14ac:dyDescent="0.3">
      <c r="A373" s="23" t="s">
        <v>10</v>
      </c>
      <c r="B373" s="23">
        <f t="shared" si="3"/>
        <v>76</v>
      </c>
      <c r="C373" s="23" t="s">
        <v>180</v>
      </c>
      <c r="D373" s="23" t="s">
        <v>396</v>
      </c>
      <c r="E373" s="23">
        <v>2</v>
      </c>
      <c r="F373" s="23" t="s">
        <v>450</v>
      </c>
      <c r="G373" s="4" t="s">
        <v>466</v>
      </c>
      <c r="H373" s="4">
        <v>1</v>
      </c>
      <c r="I373" s="4" t="s">
        <v>467</v>
      </c>
    </row>
    <row r="374" spans="1:9" x14ac:dyDescent="0.3">
      <c r="A374" s="23" t="s">
        <v>10</v>
      </c>
      <c r="B374" s="23">
        <f t="shared" si="3"/>
        <v>77</v>
      </c>
      <c r="C374" s="23" t="s">
        <v>181</v>
      </c>
      <c r="D374" s="23" t="s">
        <v>397</v>
      </c>
      <c r="E374" s="23">
        <v>1</v>
      </c>
      <c r="F374" s="23" t="s">
        <v>449</v>
      </c>
      <c r="G374" s="4"/>
      <c r="H374" s="4">
        <v>1</v>
      </c>
      <c r="I374" s="4" t="s">
        <v>465</v>
      </c>
    </row>
    <row r="375" spans="1:9" x14ac:dyDescent="0.3">
      <c r="A375" s="23" t="s">
        <v>10</v>
      </c>
      <c r="B375" s="23">
        <f t="shared" si="3"/>
        <v>77</v>
      </c>
      <c r="C375" s="23" t="s">
        <v>181</v>
      </c>
      <c r="D375" s="23" t="s">
        <v>397</v>
      </c>
      <c r="E375" s="23">
        <v>2</v>
      </c>
      <c r="F375" s="23" t="s">
        <v>450</v>
      </c>
      <c r="G375" s="4" t="s">
        <v>466</v>
      </c>
      <c r="H375" s="4">
        <v>1</v>
      </c>
      <c r="I375" s="4" t="s">
        <v>467</v>
      </c>
    </row>
    <row r="376" spans="1:9" x14ac:dyDescent="0.3">
      <c r="A376" s="23" t="s">
        <v>10</v>
      </c>
      <c r="B376" s="23">
        <f t="shared" si="3"/>
        <v>78</v>
      </c>
      <c r="C376" s="23" t="s">
        <v>182</v>
      </c>
      <c r="D376" s="23" t="s">
        <v>398</v>
      </c>
      <c r="E376" s="23">
        <v>1</v>
      </c>
      <c r="F376" s="23" t="s">
        <v>449</v>
      </c>
      <c r="G376" s="4"/>
      <c r="H376" s="4">
        <v>1</v>
      </c>
      <c r="I376" s="4" t="s">
        <v>465</v>
      </c>
    </row>
    <row r="377" spans="1:9" x14ac:dyDescent="0.3">
      <c r="A377" s="23" t="s">
        <v>10</v>
      </c>
      <c r="B377" s="23">
        <f t="shared" si="3"/>
        <v>78</v>
      </c>
      <c r="C377" s="23" t="s">
        <v>182</v>
      </c>
      <c r="D377" s="23" t="s">
        <v>398</v>
      </c>
      <c r="E377" s="23">
        <v>2</v>
      </c>
      <c r="F377" s="23" t="s">
        <v>450</v>
      </c>
      <c r="G377" s="4" t="s">
        <v>466</v>
      </c>
      <c r="H377" s="4">
        <v>1</v>
      </c>
      <c r="I377" s="4" t="s">
        <v>467</v>
      </c>
    </row>
    <row r="378" spans="1:9" x14ac:dyDescent="0.3">
      <c r="A378" s="23" t="s">
        <v>10</v>
      </c>
      <c r="B378" s="23">
        <f t="shared" si="3"/>
        <v>79</v>
      </c>
      <c r="C378" s="23" t="s">
        <v>183</v>
      </c>
      <c r="D378" s="23" t="s">
        <v>399</v>
      </c>
      <c r="E378" s="23">
        <v>1</v>
      </c>
      <c r="F378" s="23" t="s">
        <v>449</v>
      </c>
      <c r="G378" s="4"/>
      <c r="H378" s="4">
        <v>1</v>
      </c>
      <c r="I378" s="4" t="s">
        <v>465</v>
      </c>
    </row>
    <row r="379" spans="1:9" x14ac:dyDescent="0.3">
      <c r="A379" s="23" t="s">
        <v>10</v>
      </c>
      <c r="B379" s="23">
        <f t="shared" si="3"/>
        <v>79</v>
      </c>
      <c r="C379" s="23" t="s">
        <v>183</v>
      </c>
      <c r="D379" s="23" t="s">
        <v>399</v>
      </c>
      <c r="E379" s="23">
        <v>2</v>
      </c>
      <c r="F379" s="23" t="s">
        <v>450</v>
      </c>
      <c r="G379" s="4" t="s">
        <v>466</v>
      </c>
      <c r="H379" s="4">
        <v>1</v>
      </c>
      <c r="I379" s="4" t="s">
        <v>467</v>
      </c>
    </row>
    <row r="380" spans="1:9" x14ac:dyDescent="0.3">
      <c r="A380" s="23" t="s">
        <v>10</v>
      </c>
      <c r="B380" s="23">
        <f t="shared" si="3"/>
        <v>80</v>
      </c>
      <c r="C380" s="23" t="s">
        <v>184</v>
      </c>
      <c r="D380" s="23" t="s">
        <v>400</v>
      </c>
      <c r="E380" s="23">
        <v>1</v>
      </c>
      <c r="F380" s="23" t="s">
        <v>449</v>
      </c>
      <c r="G380" s="4"/>
      <c r="H380" s="4">
        <v>1</v>
      </c>
      <c r="I380" s="4" t="s">
        <v>465</v>
      </c>
    </row>
    <row r="381" spans="1:9" x14ac:dyDescent="0.3">
      <c r="A381" s="23" t="s">
        <v>10</v>
      </c>
      <c r="B381" s="23">
        <f t="shared" si="3"/>
        <v>80</v>
      </c>
      <c r="C381" s="23" t="s">
        <v>184</v>
      </c>
      <c r="D381" s="23" t="s">
        <v>400</v>
      </c>
      <c r="E381" s="23">
        <v>2</v>
      </c>
      <c r="F381" s="23" t="s">
        <v>450</v>
      </c>
      <c r="G381" s="4" t="s">
        <v>466</v>
      </c>
      <c r="H381" s="4">
        <v>100</v>
      </c>
      <c r="I381" s="4" t="s">
        <v>467</v>
      </c>
    </row>
    <row r="382" spans="1:9" x14ac:dyDescent="0.3">
      <c r="A382" s="23" t="s">
        <v>10</v>
      </c>
      <c r="B382" s="23">
        <f t="shared" si="3"/>
        <v>81</v>
      </c>
      <c r="C382" s="23" t="s">
        <v>185</v>
      </c>
      <c r="D382" s="23" t="s">
        <v>401</v>
      </c>
      <c r="E382" s="23">
        <v>1</v>
      </c>
      <c r="F382" s="23" t="s">
        <v>449</v>
      </c>
      <c r="G382" s="4"/>
      <c r="H382" s="4">
        <v>1</v>
      </c>
      <c r="I382" s="4" t="s">
        <v>465</v>
      </c>
    </row>
    <row r="383" spans="1:9" x14ac:dyDescent="0.3">
      <c r="A383" s="23" t="s">
        <v>10</v>
      </c>
      <c r="B383" s="23">
        <f t="shared" si="3"/>
        <v>81</v>
      </c>
      <c r="C383" s="23" t="s">
        <v>185</v>
      </c>
      <c r="D383" s="23" t="s">
        <v>401</v>
      </c>
      <c r="E383" s="23">
        <v>2</v>
      </c>
      <c r="F383" s="23" t="s">
        <v>450</v>
      </c>
      <c r="G383" s="4" t="s">
        <v>466</v>
      </c>
      <c r="H383" s="4">
        <v>100</v>
      </c>
      <c r="I383" s="4" t="s">
        <v>467</v>
      </c>
    </row>
    <row r="384" spans="1:9" x14ac:dyDescent="0.3">
      <c r="A384" s="23" t="s">
        <v>10</v>
      </c>
      <c r="B384" s="23">
        <f t="shared" si="3"/>
        <v>82</v>
      </c>
      <c r="C384" s="23" t="s">
        <v>186</v>
      </c>
      <c r="D384" s="23" t="s">
        <v>402</v>
      </c>
      <c r="E384" s="23">
        <v>1</v>
      </c>
      <c r="F384" s="23" t="s">
        <v>449</v>
      </c>
      <c r="G384" s="4"/>
      <c r="H384" s="4">
        <v>1</v>
      </c>
      <c r="I384" s="4" t="s">
        <v>465</v>
      </c>
    </row>
    <row r="385" spans="1:9" x14ac:dyDescent="0.3">
      <c r="A385" s="23" t="s">
        <v>10</v>
      </c>
      <c r="B385" s="23">
        <f t="shared" si="3"/>
        <v>82</v>
      </c>
      <c r="C385" s="23" t="s">
        <v>186</v>
      </c>
      <c r="D385" s="23" t="s">
        <v>402</v>
      </c>
      <c r="E385" s="23">
        <v>2</v>
      </c>
      <c r="F385" s="23" t="s">
        <v>450</v>
      </c>
      <c r="G385" s="4" t="s">
        <v>466</v>
      </c>
      <c r="H385" s="4">
        <v>100</v>
      </c>
      <c r="I385" s="4" t="s">
        <v>467</v>
      </c>
    </row>
    <row r="386" spans="1:9" x14ac:dyDescent="0.3">
      <c r="A386" s="23" t="s">
        <v>10</v>
      </c>
      <c r="B386" s="23">
        <f t="shared" si="3"/>
        <v>83</v>
      </c>
      <c r="C386" s="23" t="s">
        <v>187</v>
      </c>
      <c r="D386" s="23" t="s">
        <v>403</v>
      </c>
      <c r="E386" s="23">
        <v>1</v>
      </c>
      <c r="F386" s="23" t="s">
        <v>449</v>
      </c>
      <c r="G386" s="4"/>
      <c r="H386" s="4">
        <v>1</v>
      </c>
      <c r="I386" s="4" t="s">
        <v>465</v>
      </c>
    </row>
    <row r="387" spans="1:9" x14ac:dyDescent="0.3">
      <c r="A387" s="23" t="s">
        <v>10</v>
      </c>
      <c r="B387" s="23">
        <f t="shared" si="3"/>
        <v>83</v>
      </c>
      <c r="C387" s="23" t="s">
        <v>187</v>
      </c>
      <c r="D387" s="23" t="s">
        <v>403</v>
      </c>
      <c r="E387" s="23">
        <v>2</v>
      </c>
      <c r="F387" s="23" t="s">
        <v>450</v>
      </c>
      <c r="G387" s="4" t="s">
        <v>466</v>
      </c>
      <c r="H387" s="4">
        <v>100</v>
      </c>
      <c r="I387" s="4" t="s">
        <v>467</v>
      </c>
    </row>
    <row r="388" spans="1:9" x14ac:dyDescent="0.3">
      <c r="A388" s="23" t="s">
        <v>10</v>
      </c>
      <c r="B388" s="23">
        <f t="shared" si="3"/>
        <v>84</v>
      </c>
      <c r="C388" s="23" t="s">
        <v>188</v>
      </c>
      <c r="D388" s="23" t="s">
        <v>404</v>
      </c>
      <c r="E388" s="23">
        <v>1</v>
      </c>
      <c r="F388" s="23" t="s">
        <v>449</v>
      </c>
      <c r="G388" s="4"/>
      <c r="H388" s="4">
        <v>1</v>
      </c>
      <c r="I388" s="4" t="s">
        <v>465</v>
      </c>
    </row>
    <row r="389" spans="1:9" x14ac:dyDescent="0.3">
      <c r="A389" s="23" t="s">
        <v>10</v>
      </c>
      <c r="B389" s="23">
        <f t="shared" si="3"/>
        <v>84</v>
      </c>
      <c r="C389" s="23" t="s">
        <v>188</v>
      </c>
      <c r="D389" s="23" t="s">
        <v>404</v>
      </c>
      <c r="E389" s="23">
        <v>2</v>
      </c>
      <c r="F389" s="23" t="s">
        <v>450</v>
      </c>
      <c r="G389" s="4" t="s">
        <v>466</v>
      </c>
      <c r="H389" s="4">
        <v>1</v>
      </c>
      <c r="I389" s="4" t="s">
        <v>467</v>
      </c>
    </row>
    <row r="390" spans="1:9" x14ac:dyDescent="0.3">
      <c r="A390" s="23" t="s">
        <v>10</v>
      </c>
      <c r="B390" s="23">
        <f t="shared" si="3"/>
        <v>85</v>
      </c>
      <c r="C390" s="23" t="s">
        <v>189</v>
      </c>
      <c r="D390" s="23" t="s">
        <v>405</v>
      </c>
      <c r="E390" s="23">
        <v>1</v>
      </c>
      <c r="F390" s="23" t="s">
        <v>449</v>
      </c>
      <c r="G390" s="4"/>
      <c r="H390" s="4">
        <v>1</v>
      </c>
      <c r="I390" s="4" t="s">
        <v>465</v>
      </c>
    </row>
    <row r="391" spans="1:9" x14ac:dyDescent="0.3">
      <c r="A391" s="23" t="s">
        <v>10</v>
      </c>
      <c r="B391" s="23">
        <f t="shared" si="3"/>
        <v>85</v>
      </c>
      <c r="C391" s="23" t="s">
        <v>189</v>
      </c>
      <c r="D391" s="23" t="s">
        <v>405</v>
      </c>
      <c r="E391" s="23">
        <v>2</v>
      </c>
      <c r="F391" s="23" t="s">
        <v>450</v>
      </c>
      <c r="G391" s="4" t="s">
        <v>466</v>
      </c>
      <c r="H391" s="4">
        <v>1</v>
      </c>
      <c r="I391" s="4" t="s">
        <v>467</v>
      </c>
    </row>
    <row r="392" spans="1:9" x14ac:dyDescent="0.3">
      <c r="A392" s="23" t="s">
        <v>10</v>
      </c>
      <c r="B392" s="23">
        <f t="shared" si="3"/>
        <v>86</v>
      </c>
      <c r="C392" s="23" t="s">
        <v>190</v>
      </c>
      <c r="D392" s="23" t="s">
        <v>406</v>
      </c>
      <c r="E392" s="23">
        <v>1</v>
      </c>
      <c r="F392" s="23" t="s">
        <v>449</v>
      </c>
      <c r="G392" s="4"/>
      <c r="H392" s="4">
        <v>1</v>
      </c>
      <c r="I392" s="4" t="s">
        <v>465</v>
      </c>
    </row>
    <row r="393" spans="1:9" x14ac:dyDescent="0.3">
      <c r="A393" s="23" t="s">
        <v>10</v>
      </c>
      <c r="B393" s="23">
        <f t="shared" si="3"/>
        <v>86</v>
      </c>
      <c r="C393" s="23" t="s">
        <v>190</v>
      </c>
      <c r="D393" s="23" t="s">
        <v>406</v>
      </c>
      <c r="E393" s="23">
        <v>2</v>
      </c>
      <c r="F393" s="23" t="s">
        <v>450</v>
      </c>
      <c r="G393" s="4" t="s">
        <v>466</v>
      </c>
      <c r="H393" s="4">
        <v>1</v>
      </c>
      <c r="I393" s="4" t="s">
        <v>467</v>
      </c>
    </row>
    <row r="394" spans="1:9" x14ac:dyDescent="0.3">
      <c r="A394" s="23" t="s">
        <v>10</v>
      </c>
      <c r="B394" s="23">
        <f t="shared" si="3"/>
        <v>87</v>
      </c>
      <c r="C394" s="23" t="s">
        <v>191</v>
      </c>
      <c r="D394" s="23" t="s">
        <v>407</v>
      </c>
      <c r="E394" s="23">
        <v>1</v>
      </c>
      <c r="F394" s="23" t="s">
        <v>449</v>
      </c>
      <c r="G394" s="4"/>
      <c r="H394" s="4">
        <v>1</v>
      </c>
      <c r="I394" s="4" t="s">
        <v>465</v>
      </c>
    </row>
    <row r="395" spans="1:9" x14ac:dyDescent="0.3">
      <c r="A395" s="23" t="s">
        <v>10</v>
      </c>
      <c r="B395" s="23">
        <f t="shared" si="3"/>
        <v>87</v>
      </c>
      <c r="C395" s="23" t="s">
        <v>191</v>
      </c>
      <c r="D395" s="23" t="s">
        <v>407</v>
      </c>
      <c r="E395" s="23">
        <v>2</v>
      </c>
      <c r="F395" s="23" t="s">
        <v>450</v>
      </c>
      <c r="G395" s="4" t="s">
        <v>466</v>
      </c>
      <c r="H395" s="4">
        <v>1</v>
      </c>
      <c r="I395" s="4" t="s">
        <v>467</v>
      </c>
    </row>
    <row r="396" spans="1:9" x14ac:dyDescent="0.3">
      <c r="A396" s="23" t="s">
        <v>10</v>
      </c>
      <c r="B396" s="23">
        <f t="shared" ref="B396:B401" si="4">B394+1</f>
        <v>88</v>
      </c>
      <c r="C396" s="23" t="s">
        <v>192</v>
      </c>
      <c r="D396" s="23" t="s">
        <v>408</v>
      </c>
      <c r="E396" s="23">
        <v>1</v>
      </c>
      <c r="F396" s="23" t="s">
        <v>449</v>
      </c>
      <c r="G396" s="4"/>
      <c r="H396" s="4">
        <v>1</v>
      </c>
      <c r="I396" s="4" t="s">
        <v>465</v>
      </c>
    </row>
    <row r="397" spans="1:9" x14ac:dyDescent="0.3">
      <c r="A397" s="23" t="s">
        <v>10</v>
      </c>
      <c r="B397" s="23">
        <f t="shared" si="4"/>
        <v>88</v>
      </c>
      <c r="C397" s="23" t="s">
        <v>192</v>
      </c>
      <c r="D397" s="23" t="s">
        <v>408</v>
      </c>
      <c r="E397" s="23">
        <v>2</v>
      </c>
      <c r="F397" s="23" t="s">
        <v>450</v>
      </c>
      <c r="G397" s="4" t="s">
        <v>466</v>
      </c>
      <c r="H397" s="4">
        <v>1</v>
      </c>
      <c r="I397" s="4" t="s">
        <v>467</v>
      </c>
    </row>
    <row r="398" spans="1:9" x14ac:dyDescent="0.3">
      <c r="A398" s="23" t="s">
        <v>10</v>
      </c>
      <c r="B398" s="23">
        <f t="shared" si="4"/>
        <v>89</v>
      </c>
      <c r="C398" s="23" t="s">
        <v>193</v>
      </c>
      <c r="D398" s="23" t="s">
        <v>409</v>
      </c>
      <c r="E398" s="23">
        <v>1</v>
      </c>
      <c r="F398" s="23" t="s">
        <v>449</v>
      </c>
      <c r="G398" s="4"/>
      <c r="H398" s="4">
        <v>1</v>
      </c>
      <c r="I398" s="4" t="s">
        <v>465</v>
      </c>
    </row>
    <row r="399" spans="1:9" x14ac:dyDescent="0.3">
      <c r="A399" s="23" t="s">
        <v>10</v>
      </c>
      <c r="B399" s="23">
        <f t="shared" si="4"/>
        <v>89</v>
      </c>
      <c r="C399" s="23" t="s">
        <v>193</v>
      </c>
      <c r="D399" s="23" t="s">
        <v>409</v>
      </c>
      <c r="E399" s="23">
        <v>2</v>
      </c>
      <c r="F399" s="23" t="s">
        <v>450</v>
      </c>
      <c r="G399" s="4" t="s">
        <v>466</v>
      </c>
      <c r="H399" s="4">
        <v>1</v>
      </c>
      <c r="I399" s="4" t="s">
        <v>467</v>
      </c>
    </row>
    <row r="400" spans="1:9" x14ac:dyDescent="0.3">
      <c r="A400" s="23" t="s">
        <v>10</v>
      </c>
      <c r="B400" s="23">
        <f t="shared" si="4"/>
        <v>90</v>
      </c>
      <c r="C400" s="23" t="s">
        <v>194</v>
      </c>
      <c r="D400" s="23" t="s">
        <v>410</v>
      </c>
      <c r="E400" s="23">
        <v>1</v>
      </c>
      <c r="F400" s="23" t="s">
        <v>449</v>
      </c>
      <c r="G400" s="4"/>
      <c r="H400" s="4">
        <v>1</v>
      </c>
      <c r="I400" s="4" t="s">
        <v>465</v>
      </c>
    </row>
    <row r="401" spans="1:9" x14ac:dyDescent="0.3">
      <c r="A401" s="23" t="s">
        <v>10</v>
      </c>
      <c r="B401" s="23">
        <f t="shared" si="4"/>
        <v>90</v>
      </c>
      <c r="C401" s="23" t="s">
        <v>194</v>
      </c>
      <c r="D401" s="23" t="s">
        <v>410</v>
      </c>
      <c r="E401" s="23">
        <v>2</v>
      </c>
      <c r="F401" s="23" t="s">
        <v>450</v>
      </c>
      <c r="G401" s="4" t="s">
        <v>466</v>
      </c>
      <c r="H401" s="4">
        <v>1</v>
      </c>
      <c r="I401" s="4" t="s">
        <v>467</v>
      </c>
    </row>
    <row r="402" spans="1:9" x14ac:dyDescent="0.3">
      <c r="A402" s="5" t="s">
        <v>11</v>
      </c>
      <c r="B402" s="5">
        <v>1</v>
      </c>
      <c r="C402" s="5" t="s">
        <v>195</v>
      </c>
      <c r="D402" s="5" t="s">
        <v>411</v>
      </c>
      <c r="E402" s="5">
        <v>1</v>
      </c>
      <c r="F402" s="5" t="s">
        <v>449</v>
      </c>
      <c r="G402" s="6" t="s">
        <v>464</v>
      </c>
      <c r="H402" s="6">
        <v>1</v>
      </c>
      <c r="I402" s="6" t="s">
        <v>465</v>
      </c>
    </row>
    <row r="403" spans="1:9" x14ac:dyDescent="0.3">
      <c r="A403" s="5" t="s">
        <v>11</v>
      </c>
      <c r="B403" s="5">
        <v>1</v>
      </c>
      <c r="C403" s="5" t="s">
        <v>195</v>
      </c>
      <c r="D403" s="5" t="s">
        <v>411</v>
      </c>
      <c r="E403" s="5">
        <v>2</v>
      </c>
      <c r="F403" s="5" t="s">
        <v>450</v>
      </c>
      <c r="G403" s="6" t="s">
        <v>466</v>
      </c>
      <c r="H403" s="6">
        <v>1</v>
      </c>
      <c r="I403" s="6" t="s">
        <v>467</v>
      </c>
    </row>
    <row r="404" spans="1:9" x14ac:dyDescent="0.3">
      <c r="A404" s="5" t="s">
        <v>11</v>
      </c>
      <c r="B404" s="5">
        <v>2</v>
      </c>
      <c r="C404" s="5" t="s">
        <v>196</v>
      </c>
      <c r="D404" s="5" t="s">
        <v>412</v>
      </c>
      <c r="E404" s="5">
        <v>1</v>
      </c>
      <c r="F404" s="5" t="s">
        <v>449</v>
      </c>
      <c r="G404" s="6" t="s">
        <v>464</v>
      </c>
      <c r="H404" s="6">
        <v>1</v>
      </c>
      <c r="I404" s="6" t="s">
        <v>465</v>
      </c>
    </row>
    <row r="405" spans="1:9" x14ac:dyDescent="0.3">
      <c r="A405" s="5" t="s">
        <v>11</v>
      </c>
      <c r="B405" s="5">
        <v>2</v>
      </c>
      <c r="C405" s="5" t="s">
        <v>196</v>
      </c>
      <c r="D405" s="5" t="s">
        <v>412</v>
      </c>
      <c r="E405" s="5">
        <v>2</v>
      </c>
      <c r="F405" s="5" t="s">
        <v>450</v>
      </c>
      <c r="G405" s="6" t="s">
        <v>466</v>
      </c>
      <c r="H405" s="6">
        <v>1</v>
      </c>
      <c r="I405" s="6" t="s">
        <v>467</v>
      </c>
    </row>
    <row r="406" spans="1:9" x14ac:dyDescent="0.3">
      <c r="A406" s="5" t="s">
        <v>11</v>
      </c>
      <c r="B406" s="5">
        <v>3</v>
      </c>
      <c r="C406" s="5" t="s">
        <v>197</v>
      </c>
      <c r="D406" s="5" t="s">
        <v>413</v>
      </c>
      <c r="E406" s="5">
        <v>1</v>
      </c>
      <c r="F406" s="5" t="s">
        <v>449</v>
      </c>
      <c r="G406" s="6" t="s">
        <v>464</v>
      </c>
      <c r="H406" s="6">
        <v>1</v>
      </c>
      <c r="I406" s="6" t="s">
        <v>465</v>
      </c>
    </row>
    <row r="407" spans="1:9" x14ac:dyDescent="0.3">
      <c r="A407" s="5" t="s">
        <v>11</v>
      </c>
      <c r="B407" s="5">
        <v>3</v>
      </c>
      <c r="C407" s="5" t="s">
        <v>197</v>
      </c>
      <c r="D407" s="5" t="s">
        <v>413</v>
      </c>
      <c r="E407" s="5">
        <v>2</v>
      </c>
      <c r="F407" s="5" t="s">
        <v>450</v>
      </c>
      <c r="G407" s="6" t="s">
        <v>466</v>
      </c>
      <c r="H407" s="6">
        <v>1</v>
      </c>
      <c r="I407" s="6" t="s">
        <v>467</v>
      </c>
    </row>
    <row r="408" spans="1:9" x14ac:dyDescent="0.3">
      <c r="A408" s="5" t="s">
        <v>11</v>
      </c>
      <c r="B408" s="5">
        <v>4</v>
      </c>
      <c r="C408" s="5" t="s">
        <v>640</v>
      </c>
      <c r="D408" s="5" t="s">
        <v>641</v>
      </c>
      <c r="E408" s="5">
        <v>1</v>
      </c>
      <c r="F408" s="5" t="s">
        <v>449</v>
      </c>
      <c r="G408" s="6" t="s">
        <v>464</v>
      </c>
      <c r="H408" s="6">
        <v>1</v>
      </c>
      <c r="I408" s="6" t="s">
        <v>465</v>
      </c>
    </row>
    <row r="409" spans="1:9" x14ac:dyDescent="0.3">
      <c r="A409" s="5" t="s">
        <v>11</v>
      </c>
      <c r="B409" s="5">
        <v>4</v>
      </c>
      <c r="C409" s="5" t="s">
        <v>640</v>
      </c>
      <c r="D409" s="5" t="s">
        <v>641</v>
      </c>
      <c r="E409" s="5">
        <v>2</v>
      </c>
      <c r="F409" s="5" t="s">
        <v>450</v>
      </c>
      <c r="G409" s="6" t="s">
        <v>466</v>
      </c>
      <c r="H409" s="6">
        <v>1</v>
      </c>
      <c r="I409" s="6" t="s">
        <v>467</v>
      </c>
    </row>
    <row r="410" spans="1:9" x14ac:dyDescent="0.3">
      <c r="A410" s="5" t="s">
        <v>11</v>
      </c>
      <c r="B410" s="5">
        <v>5</v>
      </c>
      <c r="C410" s="5" t="s">
        <v>199</v>
      </c>
      <c r="D410" s="5" t="s">
        <v>415</v>
      </c>
      <c r="E410" s="5">
        <v>1</v>
      </c>
      <c r="F410" s="5" t="s">
        <v>449</v>
      </c>
      <c r="G410" s="6" t="s">
        <v>464</v>
      </c>
      <c r="H410" s="6">
        <v>1</v>
      </c>
      <c r="I410" s="6" t="s">
        <v>465</v>
      </c>
    </row>
    <row r="411" spans="1:9" x14ac:dyDescent="0.3">
      <c r="A411" s="5" t="s">
        <v>11</v>
      </c>
      <c r="B411" s="5">
        <v>5</v>
      </c>
      <c r="C411" s="5" t="s">
        <v>199</v>
      </c>
      <c r="D411" s="5" t="s">
        <v>415</v>
      </c>
      <c r="E411" s="5">
        <v>2</v>
      </c>
      <c r="F411" s="5" t="s">
        <v>450</v>
      </c>
      <c r="G411" s="6" t="s">
        <v>466</v>
      </c>
      <c r="H411" s="6">
        <v>1</v>
      </c>
      <c r="I411" s="6" t="s">
        <v>467</v>
      </c>
    </row>
    <row r="412" spans="1:9" x14ac:dyDescent="0.3">
      <c r="A412" s="5" t="s">
        <v>11</v>
      </c>
      <c r="B412" s="5">
        <v>6</v>
      </c>
      <c r="C412" s="5" t="s">
        <v>200</v>
      </c>
      <c r="D412" s="5" t="s">
        <v>416</v>
      </c>
      <c r="E412" s="5">
        <v>1</v>
      </c>
      <c r="F412" s="5" t="s">
        <v>449</v>
      </c>
      <c r="G412" s="6" t="s">
        <v>464</v>
      </c>
      <c r="H412" s="6">
        <v>1</v>
      </c>
      <c r="I412" s="6" t="s">
        <v>465</v>
      </c>
    </row>
    <row r="413" spans="1:9" x14ac:dyDescent="0.3">
      <c r="A413" s="5" t="s">
        <v>11</v>
      </c>
      <c r="B413" s="5">
        <v>6</v>
      </c>
      <c r="C413" s="5" t="s">
        <v>200</v>
      </c>
      <c r="D413" s="5" t="s">
        <v>416</v>
      </c>
      <c r="E413" s="5">
        <v>2</v>
      </c>
      <c r="F413" s="5" t="s">
        <v>450</v>
      </c>
      <c r="G413" s="6" t="s">
        <v>466</v>
      </c>
      <c r="H413" s="6">
        <v>1</v>
      </c>
      <c r="I413" s="6" t="s">
        <v>467</v>
      </c>
    </row>
    <row r="414" spans="1:9" x14ac:dyDescent="0.3">
      <c r="A414" s="5" t="s">
        <v>11</v>
      </c>
      <c r="B414" s="5">
        <v>7</v>
      </c>
      <c r="C414" s="5" t="s">
        <v>198</v>
      </c>
      <c r="D414" s="5" t="s">
        <v>414</v>
      </c>
      <c r="E414" s="5">
        <v>1</v>
      </c>
      <c r="F414" s="5" t="s">
        <v>449</v>
      </c>
      <c r="G414" s="6" t="s">
        <v>464</v>
      </c>
      <c r="H414" s="6">
        <v>1</v>
      </c>
      <c r="I414" s="6" t="s">
        <v>465</v>
      </c>
    </row>
    <row r="415" spans="1:9" x14ac:dyDescent="0.3">
      <c r="A415" s="5" t="s">
        <v>11</v>
      </c>
      <c r="B415" s="5">
        <v>7</v>
      </c>
      <c r="C415" s="5" t="s">
        <v>198</v>
      </c>
      <c r="D415" s="5" t="s">
        <v>414</v>
      </c>
      <c r="E415" s="5">
        <v>2</v>
      </c>
      <c r="F415" s="5" t="s">
        <v>450</v>
      </c>
      <c r="G415" s="6" t="s">
        <v>466</v>
      </c>
      <c r="H415" s="6">
        <v>1</v>
      </c>
      <c r="I415" s="6" t="s">
        <v>467</v>
      </c>
    </row>
    <row r="416" spans="1:9" x14ac:dyDescent="0.3">
      <c r="A416" s="5" t="s">
        <v>11</v>
      </c>
      <c r="B416" s="5">
        <v>8</v>
      </c>
      <c r="C416" s="5" t="s">
        <v>201</v>
      </c>
      <c r="D416" s="5" t="s">
        <v>417</v>
      </c>
      <c r="E416" s="5">
        <v>1</v>
      </c>
      <c r="F416" s="5" t="s">
        <v>449</v>
      </c>
      <c r="G416" s="6" t="s">
        <v>464</v>
      </c>
      <c r="H416" s="6">
        <v>1</v>
      </c>
      <c r="I416" s="6" t="s">
        <v>465</v>
      </c>
    </row>
    <row r="417" spans="1:9" x14ac:dyDescent="0.3">
      <c r="A417" s="5" t="s">
        <v>11</v>
      </c>
      <c r="B417" s="5">
        <v>8</v>
      </c>
      <c r="C417" s="5" t="s">
        <v>201</v>
      </c>
      <c r="D417" s="5" t="s">
        <v>417</v>
      </c>
      <c r="E417" s="5">
        <v>2</v>
      </c>
      <c r="F417" s="5" t="s">
        <v>450</v>
      </c>
      <c r="G417" s="6" t="s">
        <v>466</v>
      </c>
      <c r="H417" s="6">
        <v>1</v>
      </c>
      <c r="I417" s="6" t="s">
        <v>467</v>
      </c>
    </row>
    <row r="418" spans="1:9" x14ac:dyDescent="0.3">
      <c r="A418" s="5" t="s">
        <v>11</v>
      </c>
      <c r="B418" s="5">
        <v>9</v>
      </c>
      <c r="C418" s="5" t="s">
        <v>642</v>
      </c>
      <c r="D418" s="5" t="s">
        <v>643</v>
      </c>
      <c r="E418" s="5">
        <v>1</v>
      </c>
      <c r="F418" s="5" t="s">
        <v>449</v>
      </c>
      <c r="G418" s="6" t="s">
        <v>464</v>
      </c>
      <c r="H418" s="6">
        <v>1</v>
      </c>
      <c r="I418" s="6" t="s">
        <v>465</v>
      </c>
    </row>
    <row r="419" spans="1:9" x14ac:dyDescent="0.3">
      <c r="A419" s="5" t="s">
        <v>11</v>
      </c>
      <c r="B419" s="5">
        <v>9</v>
      </c>
      <c r="C419" s="5" t="s">
        <v>642</v>
      </c>
      <c r="D419" s="5" t="s">
        <v>643</v>
      </c>
      <c r="E419" s="5">
        <v>2</v>
      </c>
      <c r="F419" s="5" t="s">
        <v>450</v>
      </c>
      <c r="G419" s="6" t="s">
        <v>466</v>
      </c>
      <c r="H419" s="6">
        <v>1</v>
      </c>
      <c r="I419" s="6" t="s">
        <v>467</v>
      </c>
    </row>
    <row r="420" spans="1:9" x14ac:dyDescent="0.3">
      <c r="A420" s="5" t="s">
        <v>11</v>
      </c>
      <c r="B420" s="5">
        <v>10</v>
      </c>
      <c r="C420" s="5" t="s">
        <v>644</v>
      </c>
      <c r="D420" s="5" t="s">
        <v>645</v>
      </c>
      <c r="E420" s="5">
        <v>1</v>
      </c>
      <c r="F420" s="5" t="s">
        <v>449</v>
      </c>
      <c r="G420" s="6" t="s">
        <v>464</v>
      </c>
      <c r="H420" s="6">
        <v>1</v>
      </c>
      <c r="I420" s="6" t="s">
        <v>465</v>
      </c>
    </row>
    <row r="421" spans="1:9" x14ac:dyDescent="0.3">
      <c r="A421" s="5" t="s">
        <v>11</v>
      </c>
      <c r="B421" s="5">
        <v>10</v>
      </c>
      <c r="C421" s="5" t="s">
        <v>644</v>
      </c>
      <c r="D421" s="5" t="s">
        <v>645</v>
      </c>
      <c r="E421" s="5">
        <v>2</v>
      </c>
      <c r="F421" s="5" t="s">
        <v>450</v>
      </c>
      <c r="G421" s="6" t="s">
        <v>466</v>
      </c>
      <c r="H421" s="6">
        <v>1</v>
      </c>
      <c r="I421" s="6" t="s">
        <v>467</v>
      </c>
    </row>
    <row r="422" spans="1:9" x14ac:dyDescent="0.3">
      <c r="A422" s="5" t="s">
        <v>11</v>
      </c>
      <c r="B422" s="5">
        <v>11</v>
      </c>
      <c r="C422" s="5" t="s">
        <v>646</v>
      </c>
      <c r="D422" s="5" t="s">
        <v>647</v>
      </c>
      <c r="E422" s="5">
        <v>1</v>
      </c>
      <c r="F422" s="5" t="s">
        <v>449</v>
      </c>
      <c r="G422" s="6" t="s">
        <v>464</v>
      </c>
      <c r="H422" s="6">
        <v>1</v>
      </c>
      <c r="I422" s="6" t="s">
        <v>465</v>
      </c>
    </row>
    <row r="423" spans="1:9" x14ac:dyDescent="0.3">
      <c r="A423" s="5" t="s">
        <v>11</v>
      </c>
      <c r="B423" s="5">
        <v>11</v>
      </c>
      <c r="C423" s="5" t="s">
        <v>646</v>
      </c>
      <c r="D423" s="5" t="s">
        <v>647</v>
      </c>
      <c r="E423" s="5">
        <v>2</v>
      </c>
      <c r="F423" s="5" t="s">
        <v>450</v>
      </c>
      <c r="G423" s="6" t="s">
        <v>466</v>
      </c>
      <c r="H423" s="6">
        <v>1</v>
      </c>
      <c r="I423" s="6" t="s">
        <v>467</v>
      </c>
    </row>
    <row r="424" spans="1:9" x14ac:dyDescent="0.3">
      <c r="A424" s="5" t="s">
        <v>11</v>
      </c>
      <c r="B424" s="5">
        <v>12</v>
      </c>
      <c r="C424" s="5" t="s">
        <v>203</v>
      </c>
      <c r="D424" s="5" t="s">
        <v>419</v>
      </c>
      <c r="E424" s="5">
        <v>1</v>
      </c>
      <c r="F424" s="5" t="s">
        <v>449</v>
      </c>
      <c r="G424" s="6" t="s">
        <v>464</v>
      </c>
      <c r="H424" s="6">
        <v>1</v>
      </c>
      <c r="I424" s="6" t="s">
        <v>465</v>
      </c>
    </row>
    <row r="425" spans="1:9" x14ac:dyDescent="0.3">
      <c r="A425" s="5" t="s">
        <v>11</v>
      </c>
      <c r="B425" s="5">
        <v>12</v>
      </c>
      <c r="C425" s="5" t="s">
        <v>203</v>
      </c>
      <c r="D425" s="5" t="s">
        <v>419</v>
      </c>
      <c r="E425" s="5">
        <v>2</v>
      </c>
      <c r="F425" s="5" t="s">
        <v>450</v>
      </c>
      <c r="G425" s="6" t="s">
        <v>466</v>
      </c>
      <c r="H425" s="6">
        <v>1</v>
      </c>
      <c r="I425" s="6" t="s">
        <v>467</v>
      </c>
    </row>
    <row r="426" spans="1:9" x14ac:dyDescent="0.3">
      <c r="A426" s="5" t="s">
        <v>11</v>
      </c>
      <c r="B426" s="5">
        <v>13</v>
      </c>
      <c r="C426" s="5" t="s">
        <v>202</v>
      </c>
      <c r="D426" s="5" t="s">
        <v>418</v>
      </c>
      <c r="E426" s="5">
        <v>1</v>
      </c>
      <c r="F426" s="5" t="s">
        <v>449</v>
      </c>
      <c r="G426" s="6" t="s">
        <v>464</v>
      </c>
      <c r="H426" s="6">
        <v>1</v>
      </c>
      <c r="I426" s="6" t="s">
        <v>465</v>
      </c>
    </row>
    <row r="427" spans="1:9" x14ac:dyDescent="0.3">
      <c r="A427" s="5" t="s">
        <v>11</v>
      </c>
      <c r="B427" s="5">
        <v>13</v>
      </c>
      <c r="C427" s="5" t="s">
        <v>202</v>
      </c>
      <c r="D427" s="5" t="s">
        <v>418</v>
      </c>
      <c r="E427" s="5">
        <v>2</v>
      </c>
      <c r="F427" s="5" t="s">
        <v>450</v>
      </c>
      <c r="G427" s="6" t="s">
        <v>466</v>
      </c>
      <c r="H427" s="6">
        <v>1</v>
      </c>
      <c r="I427" s="6" t="s">
        <v>467</v>
      </c>
    </row>
    <row r="428" spans="1:9" x14ac:dyDescent="0.3">
      <c r="A428" s="5" t="s">
        <v>11</v>
      </c>
      <c r="B428" s="5">
        <v>14</v>
      </c>
      <c r="C428" s="5" t="s">
        <v>204</v>
      </c>
      <c r="D428" s="5" t="s">
        <v>420</v>
      </c>
      <c r="E428" s="5">
        <v>1</v>
      </c>
      <c r="F428" s="5" t="s">
        <v>449</v>
      </c>
      <c r="G428" s="6" t="s">
        <v>464</v>
      </c>
      <c r="H428" s="6">
        <v>1</v>
      </c>
      <c r="I428" s="6" t="s">
        <v>465</v>
      </c>
    </row>
    <row r="429" spans="1:9" x14ac:dyDescent="0.3">
      <c r="A429" s="5" t="s">
        <v>11</v>
      </c>
      <c r="B429" s="5">
        <v>14</v>
      </c>
      <c r="C429" s="5" t="s">
        <v>204</v>
      </c>
      <c r="D429" s="5" t="s">
        <v>420</v>
      </c>
      <c r="E429" s="5">
        <v>2</v>
      </c>
      <c r="F429" s="5" t="s">
        <v>450</v>
      </c>
      <c r="G429" s="6" t="s">
        <v>466</v>
      </c>
      <c r="H429" s="6">
        <v>1</v>
      </c>
      <c r="I429" s="6" t="s">
        <v>467</v>
      </c>
    </row>
    <row r="430" spans="1:9" x14ac:dyDescent="0.3">
      <c r="A430" s="5" t="s">
        <v>11</v>
      </c>
      <c r="B430" s="5">
        <v>15</v>
      </c>
      <c r="C430" s="5" t="s">
        <v>205</v>
      </c>
      <c r="D430" s="5" t="s">
        <v>421</v>
      </c>
      <c r="E430" s="5">
        <v>1</v>
      </c>
      <c r="F430" s="5" t="s">
        <v>449</v>
      </c>
      <c r="G430" s="6" t="s">
        <v>464</v>
      </c>
      <c r="H430" s="6">
        <v>1</v>
      </c>
      <c r="I430" s="6" t="s">
        <v>465</v>
      </c>
    </row>
    <row r="431" spans="1:9" x14ac:dyDescent="0.3">
      <c r="A431" s="5" t="s">
        <v>11</v>
      </c>
      <c r="B431" s="5">
        <v>15</v>
      </c>
      <c r="C431" s="5" t="s">
        <v>205</v>
      </c>
      <c r="D431" s="5" t="s">
        <v>421</v>
      </c>
      <c r="E431" s="5">
        <v>2</v>
      </c>
      <c r="F431" s="5" t="s">
        <v>450</v>
      </c>
      <c r="G431" s="6" t="s">
        <v>466</v>
      </c>
      <c r="H431" s="6">
        <v>1</v>
      </c>
      <c r="I431" s="6" t="s">
        <v>467</v>
      </c>
    </row>
    <row r="432" spans="1:9" x14ac:dyDescent="0.3">
      <c r="A432" s="5" t="s">
        <v>11</v>
      </c>
      <c r="B432" s="5">
        <v>16</v>
      </c>
      <c r="C432" s="5" t="s">
        <v>206</v>
      </c>
      <c r="D432" s="5" t="s">
        <v>422</v>
      </c>
      <c r="E432" s="5">
        <v>1</v>
      </c>
      <c r="F432" s="5" t="s">
        <v>449</v>
      </c>
      <c r="G432" s="6" t="s">
        <v>464</v>
      </c>
      <c r="H432" s="6">
        <v>1</v>
      </c>
      <c r="I432" s="6" t="s">
        <v>465</v>
      </c>
    </row>
    <row r="433" spans="1:9" x14ac:dyDescent="0.3">
      <c r="A433" s="5" t="s">
        <v>11</v>
      </c>
      <c r="B433" s="5">
        <v>16</v>
      </c>
      <c r="C433" s="5" t="s">
        <v>206</v>
      </c>
      <c r="D433" s="5" t="s">
        <v>422</v>
      </c>
      <c r="E433" s="5">
        <v>2</v>
      </c>
      <c r="F433" s="5" t="s">
        <v>450</v>
      </c>
      <c r="G433" s="6" t="s">
        <v>466</v>
      </c>
      <c r="H433" s="6">
        <v>1</v>
      </c>
      <c r="I433" s="6" t="s">
        <v>467</v>
      </c>
    </row>
    <row r="434" spans="1:9" x14ac:dyDescent="0.3">
      <c r="A434" s="5" t="s">
        <v>11</v>
      </c>
      <c r="B434" s="5">
        <v>17</v>
      </c>
      <c r="C434" s="5" t="s">
        <v>207</v>
      </c>
      <c r="D434" s="5" t="s">
        <v>423</v>
      </c>
      <c r="E434" s="5">
        <v>1</v>
      </c>
      <c r="F434" s="5" t="s">
        <v>449</v>
      </c>
      <c r="G434" s="6" t="s">
        <v>464</v>
      </c>
      <c r="H434" s="6">
        <v>1</v>
      </c>
      <c r="I434" s="6" t="s">
        <v>465</v>
      </c>
    </row>
    <row r="435" spans="1:9" x14ac:dyDescent="0.3">
      <c r="A435" s="5" t="s">
        <v>11</v>
      </c>
      <c r="B435" s="5">
        <v>17</v>
      </c>
      <c r="C435" s="5" t="s">
        <v>207</v>
      </c>
      <c r="D435" s="5" t="s">
        <v>423</v>
      </c>
      <c r="E435" s="5">
        <v>2</v>
      </c>
      <c r="F435" s="5" t="s">
        <v>450</v>
      </c>
      <c r="G435" s="6" t="s">
        <v>466</v>
      </c>
      <c r="H435" s="6">
        <v>1</v>
      </c>
      <c r="I435" s="6" t="s">
        <v>467</v>
      </c>
    </row>
    <row r="436" spans="1:9" x14ac:dyDescent="0.3">
      <c r="A436" s="4" t="s">
        <v>12</v>
      </c>
      <c r="B436" s="4">
        <v>1</v>
      </c>
      <c r="C436" s="4" t="s">
        <v>208</v>
      </c>
      <c r="D436" s="4" t="s">
        <v>424</v>
      </c>
      <c r="E436" s="4">
        <v>1</v>
      </c>
      <c r="F436" s="4" t="s">
        <v>449</v>
      </c>
      <c r="G436" s="4" t="s">
        <v>464</v>
      </c>
      <c r="H436" s="4">
        <v>1</v>
      </c>
      <c r="I436" s="4" t="s">
        <v>465</v>
      </c>
    </row>
    <row r="437" spans="1:9" x14ac:dyDescent="0.3">
      <c r="A437" s="4" t="s">
        <v>12</v>
      </c>
      <c r="B437" s="4">
        <v>1</v>
      </c>
      <c r="C437" s="4" t="s">
        <v>208</v>
      </c>
      <c r="D437" s="4" t="s">
        <v>424</v>
      </c>
      <c r="E437" s="4">
        <v>2</v>
      </c>
      <c r="F437" s="4" t="s">
        <v>450</v>
      </c>
      <c r="G437" s="4" t="s">
        <v>466</v>
      </c>
      <c r="H437" s="4">
        <v>17</v>
      </c>
      <c r="I437" s="4" t="s">
        <v>472</v>
      </c>
    </row>
    <row r="438" spans="1:9" x14ac:dyDescent="0.3">
      <c r="A438" s="4" t="s">
        <v>12</v>
      </c>
      <c r="B438" s="4">
        <v>2</v>
      </c>
      <c r="C438" s="4" t="s">
        <v>209</v>
      </c>
      <c r="D438" s="4" t="s">
        <v>425</v>
      </c>
      <c r="E438" s="4">
        <v>1</v>
      </c>
      <c r="F438" s="4" t="s">
        <v>449</v>
      </c>
      <c r="G438" s="4" t="s">
        <v>464</v>
      </c>
      <c r="H438" s="4">
        <v>1</v>
      </c>
      <c r="I438" s="4" t="s">
        <v>465</v>
      </c>
    </row>
    <row r="439" spans="1:9" x14ac:dyDescent="0.3">
      <c r="A439" s="4" t="s">
        <v>12</v>
      </c>
      <c r="B439" s="4">
        <v>2</v>
      </c>
      <c r="C439" s="4" t="s">
        <v>209</v>
      </c>
      <c r="D439" s="4" t="s">
        <v>425</v>
      </c>
      <c r="E439" s="4">
        <v>2</v>
      </c>
      <c r="F439" s="4" t="s">
        <v>450</v>
      </c>
      <c r="G439" s="4" t="s">
        <v>466</v>
      </c>
      <c r="H439" s="4">
        <v>17</v>
      </c>
      <c r="I439" s="4" t="s">
        <v>472</v>
      </c>
    </row>
    <row r="440" spans="1:9" x14ac:dyDescent="0.3">
      <c r="A440" s="4" t="s">
        <v>12</v>
      </c>
      <c r="B440" s="4">
        <v>3</v>
      </c>
      <c r="C440" s="4" t="s">
        <v>210</v>
      </c>
      <c r="D440" s="4" t="s">
        <v>426</v>
      </c>
      <c r="E440" s="4">
        <v>1</v>
      </c>
      <c r="F440" s="4" t="s">
        <v>449</v>
      </c>
      <c r="G440" s="4" t="s">
        <v>464</v>
      </c>
      <c r="H440" s="4">
        <v>1</v>
      </c>
      <c r="I440" s="4" t="s">
        <v>465</v>
      </c>
    </row>
    <row r="441" spans="1:9" x14ac:dyDescent="0.3">
      <c r="A441" s="4" t="s">
        <v>12</v>
      </c>
      <c r="B441" s="4">
        <v>3</v>
      </c>
      <c r="C441" s="4" t="s">
        <v>210</v>
      </c>
      <c r="D441" s="4" t="s">
        <v>426</v>
      </c>
      <c r="E441" s="4">
        <v>2</v>
      </c>
      <c r="F441" s="4" t="s">
        <v>450</v>
      </c>
      <c r="G441" s="4" t="s">
        <v>466</v>
      </c>
      <c r="H441" s="4">
        <v>17</v>
      </c>
      <c r="I441" s="4" t="s">
        <v>472</v>
      </c>
    </row>
    <row r="442" spans="1:9" x14ac:dyDescent="0.3">
      <c r="A442" s="4" t="s">
        <v>12</v>
      </c>
      <c r="B442" s="4">
        <v>4</v>
      </c>
      <c r="C442" s="4" t="s">
        <v>211</v>
      </c>
      <c r="D442" s="4" t="s">
        <v>427</v>
      </c>
      <c r="E442" s="4">
        <v>1</v>
      </c>
      <c r="F442" s="4" t="s">
        <v>449</v>
      </c>
      <c r="G442" s="4" t="s">
        <v>464</v>
      </c>
      <c r="H442" s="4">
        <v>1</v>
      </c>
      <c r="I442" s="4" t="s">
        <v>465</v>
      </c>
    </row>
    <row r="443" spans="1:9" x14ac:dyDescent="0.3">
      <c r="A443" s="4" t="s">
        <v>12</v>
      </c>
      <c r="B443" s="4">
        <v>4</v>
      </c>
      <c r="C443" s="4" t="s">
        <v>211</v>
      </c>
      <c r="D443" s="4" t="s">
        <v>427</v>
      </c>
      <c r="E443" s="4">
        <v>2</v>
      </c>
      <c r="F443" s="4" t="s">
        <v>450</v>
      </c>
      <c r="G443" s="4" t="s">
        <v>466</v>
      </c>
      <c r="H443" s="4">
        <v>17</v>
      </c>
      <c r="I443" s="4" t="s">
        <v>472</v>
      </c>
    </row>
    <row r="444" spans="1:9" x14ac:dyDescent="0.3">
      <c r="A444" s="4" t="s">
        <v>12</v>
      </c>
      <c r="B444" s="4">
        <v>5</v>
      </c>
      <c r="C444" s="4" t="s">
        <v>648</v>
      </c>
      <c r="D444" s="4" t="s">
        <v>649</v>
      </c>
      <c r="E444" s="4">
        <v>1</v>
      </c>
      <c r="F444" s="4" t="s">
        <v>449</v>
      </c>
      <c r="G444" s="4" t="s">
        <v>464</v>
      </c>
      <c r="H444" s="4">
        <v>1</v>
      </c>
      <c r="I444" s="4" t="s">
        <v>465</v>
      </c>
    </row>
    <row r="445" spans="1:9" x14ac:dyDescent="0.3">
      <c r="A445" s="4" t="s">
        <v>12</v>
      </c>
      <c r="B445" s="4">
        <v>5</v>
      </c>
      <c r="C445" s="4" t="s">
        <v>648</v>
      </c>
      <c r="D445" s="4" t="s">
        <v>649</v>
      </c>
      <c r="E445" s="4">
        <v>2</v>
      </c>
      <c r="F445" s="4" t="s">
        <v>450</v>
      </c>
      <c r="G445" s="4" t="s">
        <v>466</v>
      </c>
      <c r="H445" s="4">
        <v>17</v>
      </c>
      <c r="I445" s="4" t="s">
        <v>472</v>
      </c>
    </row>
    <row r="446" spans="1:9" x14ac:dyDescent="0.3">
      <c r="A446" s="4" t="s">
        <v>12</v>
      </c>
      <c r="B446" s="4">
        <v>6</v>
      </c>
      <c r="C446" s="4" t="s">
        <v>650</v>
      </c>
      <c r="D446" s="4" t="s">
        <v>651</v>
      </c>
      <c r="E446" s="4">
        <v>1</v>
      </c>
      <c r="F446" s="4" t="s">
        <v>449</v>
      </c>
      <c r="G446" s="4" t="s">
        <v>464</v>
      </c>
      <c r="H446" s="4">
        <v>1</v>
      </c>
      <c r="I446" s="4" t="s">
        <v>465</v>
      </c>
    </row>
    <row r="447" spans="1:9" x14ac:dyDescent="0.3">
      <c r="A447" s="4" t="s">
        <v>12</v>
      </c>
      <c r="B447" s="4">
        <v>6</v>
      </c>
      <c r="C447" s="4" t="s">
        <v>650</v>
      </c>
      <c r="D447" s="4" t="s">
        <v>651</v>
      </c>
      <c r="E447" s="4">
        <v>2</v>
      </c>
      <c r="F447" s="4" t="s">
        <v>450</v>
      </c>
      <c r="G447" s="4" t="s">
        <v>466</v>
      </c>
      <c r="H447" s="4">
        <v>17</v>
      </c>
      <c r="I447" s="4" t="s">
        <v>472</v>
      </c>
    </row>
    <row r="448" spans="1:9" x14ac:dyDescent="0.3">
      <c r="A448" s="4" t="s">
        <v>12</v>
      </c>
      <c r="B448" s="4">
        <v>7</v>
      </c>
      <c r="C448" s="4" t="s">
        <v>652</v>
      </c>
      <c r="D448" s="4" t="s">
        <v>653</v>
      </c>
      <c r="E448" s="4">
        <v>1</v>
      </c>
      <c r="F448" s="4" t="s">
        <v>449</v>
      </c>
      <c r="G448" s="4" t="s">
        <v>464</v>
      </c>
      <c r="H448" s="4">
        <v>1</v>
      </c>
      <c r="I448" s="4" t="s">
        <v>465</v>
      </c>
    </row>
    <row r="449" spans="1:9" x14ac:dyDescent="0.3">
      <c r="A449" s="4" t="s">
        <v>12</v>
      </c>
      <c r="B449" s="4">
        <v>7</v>
      </c>
      <c r="C449" s="4" t="s">
        <v>652</v>
      </c>
      <c r="D449" s="4" t="s">
        <v>653</v>
      </c>
      <c r="E449" s="4">
        <v>2</v>
      </c>
      <c r="F449" s="4" t="s">
        <v>450</v>
      </c>
      <c r="G449" s="4" t="s">
        <v>466</v>
      </c>
      <c r="H449" s="4">
        <v>17</v>
      </c>
      <c r="I449" s="4" t="s">
        <v>472</v>
      </c>
    </row>
    <row r="450" spans="1:9" x14ac:dyDescent="0.3">
      <c r="A450" s="4" t="s">
        <v>12</v>
      </c>
      <c r="B450" s="4">
        <v>8</v>
      </c>
      <c r="C450" s="4" t="s">
        <v>212</v>
      </c>
      <c r="D450" s="4" t="s">
        <v>428</v>
      </c>
      <c r="E450" s="4">
        <v>1</v>
      </c>
      <c r="F450" s="4" t="s">
        <v>449</v>
      </c>
      <c r="G450" s="4" t="s">
        <v>464</v>
      </c>
      <c r="H450" s="4">
        <v>1</v>
      </c>
      <c r="I450" s="4" t="s">
        <v>465</v>
      </c>
    </row>
    <row r="451" spans="1:9" x14ac:dyDescent="0.3">
      <c r="A451" s="4" t="s">
        <v>12</v>
      </c>
      <c r="B451" s="4">
        <v>8</v>
      </c>
      <c r="C451" s="4" t="s">
        <v>212</v>
      </c>
      <c r="D451" s="4" t="s">
        <v>428</v>
      </c>
      <c r="E451" s="4">
        <v>2</v>
      </c>
      <c r="F451" s="4" t="s">
        <v>450</v>
      </c>
      <c r="G451" s="4" t="s">
        <v>466</v>
      </c>
      <c r="H451" s="4">
        <v>17</v>
      </c>
      <c r="I451" s="4" t="s">
        <v>472</v>
      </c>
    </row>
    <row r="452" spans="1:9" x14ac:dyDescent="0.3">
      <c r="A452" s="4" t="s">
        <v>12</v>
      </c>
      <c r="B452" s="4">
        <v>9</v>
      </c>
      <c r="C452" s="4" t="s">
        <v>213</v>
      </c>
      <c r="D452" s="4" t="s">
        <v>429</v>
      </c>
      <c r="E452" s="4">
        <v>1</v>
      </c>
      <c r="F452" s="4" t="s">
        <v>449</v>
      </c>
      <c r="G452" s="4" t="s">
        <v>464</v>
      </c>
      <c r="H452" s="4">
        <v>1</v>
      </c>
      <c r="I452" s="4" t="s">
        <v>465</v>
      </c>
    </row>
    <row r="453" spans="1:9" x14ac:dyDescent="0.3">
      <c r="A453" s="4" t="s">
        <v>12</v>
      </c>
      <c r="B453" s="4">
        <v>9</v>
      </c>
      <c r="C453" s="4" t="s">
        <v>213</v>
      </c>
      <c r="D453" s="4" t="s">
        <v>429</v>
      </c>
      <c r="E453" s="4">
        <v>2</v>
      </c>
      <c r="F453" s="4" t="s">
        <v>450</v>
      </c>
      <c r="G453" s="4" t="s">
        <v>466</v>
      </c>
      <c r="H453" s="4">
        <v>17</v>
      </c>
      <c r="I453" s="4" t="s">
        <v>472</v>
      </c>
    </row>
    <row r="454" spans="1:9" x14ac:dyDescent="0.3">
      <c r="A454" s="4" t="s">
        <v>12</v>
      </c>
      <c r="B454" s="4">
        <v>10</v>
      </c>
      <c r="C454" s="4" t="s">
        <v>654</v>
      </c>
      <c r="D454" s="4" t="s">
        <v>655</v>
      </c>
      <c r="E454" s="4">
        <v>1</v>
      </c>
      <c r="F454" s="4" t="s">
        <v>449</v>
      </c>
      <c r="G454" s="4" t="s">
        <v>464</v>
      </c>
      <c r="H454" s="4">
        <v>1</v>
      </c>
      <c r="I454" s="4" t="s">
        <v>465</v>
      </c>
    </row>
    <row r="455" spans="1:9" x14ac:dyDescent="0.3">
      <c r="A455" s="4" t="s">
        <v>12</v>
      </c>
      <c r="B455" s="4">
        <v>10</v>
      </c>
      <c r="C455" s="4" t="s">
        <v>654</v>
      </c>
      <c r="D455" s="4" t="s">
        <v>655</v>
      </c>
      <c r="E455" s="4">
        <v>2</v>
      </c>
      <c r="F455" s="4" t="s">
        <v>450</v>
      </c>
      <c r="G455" s="4" t="s">
        <v>466</v>
      </c>
      <c r="H455" s="4">
        <v>17</v>
      </c>
      <c r="I455" s="4" t="s">
        <v>472</v>
      </c>
    </row>
    <row r="456" spans="1:9" x14ac:dyDescent="0.3">
      <c r="A456" s="4" t="s">
        <v>12</v>
      </c>
      <c r="B456" s="4">
        <v>11</v>
      </c>
      <c r="C456" s="4" t="s">
        <v>656</v>
      </c>
      <c r="D456" s="4" t="s">
        <v>657</v>
      </c>
      <c r="E456" s="4">
        <v>1</v>
      </c>
      <c r="F456" s="4" t="s">
        <v>449</v>
      </c>
      <c r="G456" s="4" t="s">
        <v>464</v>
      </c>
      <c r="H456" s="4">
        <v>1</v>
      </c>
      <c r="I456" s="4" t="s">
        <v>465</v>
      </c>
    </row>
    <row r="457" spans="1:9" x14ac:dyDescent="0.3">
      <c r="A457" s="4" t="s">
        <v>12</v>
      </c>
      <c r="B457" s="4">
        <v>11</v>
      </c>
      <c r="C457" s="4" t="s">
        <v>656</v>
      </c>
      <c r="D457" s="4" t="s">
        <v>657</v>
      </c>
      <c r="E457" s="4">
        <v>2</v>
      </c>
      <c r="F457" s="4" t="s">
        <v>450</v>
      </c>
      <c r="G457" s="4" t="s">
        <v>466</v>
      </c>
      <c r="H457" s="4">
        <v>17</v>
      </c>
      <c r="I457" s="4" t="s">
        <v>472</v>
      </c>
    </row>
    <row r="458" spans="1:9" x14ac:dyDescent="0.3">
      <c r="A458" s="4" t="s">
        <v>12</v>
      </c>
      <c r="B458" s="4">
        <v>12</v>
      </c>
      <c r="C458" s="4" t="s">
        <v>658</v>
      </c>
      <c r="D458" s="4" t="s">
        <v>659</v>
      </c>
      <c r="E458" s="4">
        <v>1</v>
      </c>
      <c r="F458" s="4" t="s">
        <v>449</v>
      </c>
      <c r="G458" s="4" t="s">
        <v>464</v>
      </c>
      <c r="H458" s="4">
        <v>1</v>
      </c>
      <c r="I458" s="4" t="s">
        <v>465</v>
      </c>
    </row>
    <row r="459" spans="1:9" x14ac:dyDescent="0.3">
      <c r="A459" s="4" t="s">
        <v>12</v>
      </c>
      <c r="B459" s="4">
        <v>12</v>
      </c>
      <c r="C459" s="4" t="s">
        <v>658</v>
      </c>
      <c r="D459" s="4" t="s">
        <v>659</v>
      </c>
      <c r="E459" s="4">
        <v>2</v>
      </c>
      <c r="F459" s="4" t="s">
        <v>450</v>
      </c>
      <c r="G459" s="4" t="s">
        <v>466</v>
      </c>
      <c r="H459" s="4">
        <v>17</v>
      </c>
      <c r="I459" s="4" t="s">
        <v>472</v>
      </c>
    </row>
    <row r="460" spans="1:9" x14ac:dyDescent="0.3">
      <c r="A460" s="4" t="s">
        <v>12</v>
      </c>
      <c r="B460" s="4">
        <v>13</v>
      </c>
      <c r="C460" s="4" t="s">
        <v>214</v>
      </c>
      <c r="D460" s="4" t="s">
        <v>430</v>
      </c>
      <c r="E460" s="4">
        <v>1</v>
      </c>
      <c r="F460" s="4" t="s">
        <v>449</v>
      </c>
      <c r="G460" s="4" t="s">
        <v>464</v>
      </c>
      <c r="H460" s="4">
        <v>1</v>
      </c>
      <c r="I460" s="4" t="s">
        <v>465</v>
      </c>
    </row>
    <row r="461" spans="1:9" x14ac:dyDescent="0.3">
      <c r="A461" s="4" t="s">
        <v>12</v>
      </c>
      <c r="B461" s="4">
        <v>13</v>
      </c>
      <c r="C461" s="4" t="s">
        <v>214</v>
      </c>
      <c r="D461" s="4" t="s">
        <v>430</v>
      </c>
      <c r="E461" s="4">
        <v>2</v>
      </c>
      <c r="F461" s="4" t="s">
        <v>450</v>
      </c>
      <c r="G461" s="4" t="s">
        <v>466</v>
      </c>
      <c r="H461" s="4">
        <v>14</v>
      </c>
      <c r="I461" s="4" t="s">
        <v>472</v>
      </c>
    </row>
    <row r="462" spans="1:9" x14ac:dyDescent="0.3">
      <c r="A462" s="4" t="s">
        <v>12</v>
      </c>
      <c r="B462" s="4">
        <v>14</v>
      </c>
      <c r="C462" s="4" t="s">
        <v>660</v>
      </c>
      <c r="D462" s="4" t="s">
        <v>661</v>
      </c>
      <c r="E462" s="4">
        <v>1</v>
      </c>
      <c r="F462" s="4" t="s">
        <v>449</v>
      </c>
      <c r="G462" s="4" t="s">
        <v>464</v>
      </c>
      <c r="H462" s="4">
        <v>1</v>
      </c>
      <c r="I462" s="4" t="s">
        <v>465</v>
      </c>
    </row>
    <row r="463" spans="1:9" x14ac:dyDescent="0.3">
      <c r="A463" s="4" t="s">
        <v>12</v>
      </c>
      <c r="B463" s="4">
        <v>14</v>
      </c>
      <c r="C463" s="4" t="s">
        <v>660</v>
      </c>
      <c r="D463" s="4" t="s">
        <v>661</v>
      </c>
      <c r="E463" s="4">
        <v>2</v>
      </c>
      <c r="F463" s="4" t="s">
        <v>450</v>
      </c>
      <c r="G463" s="4" t="s">
        <v>466</v>
      </c>
      <c r="H463" s="4">
        <v>14</v>
      </c>
      <c r="I463" s="4" t="s">
        <v>472</v>
      </c>
    </row>
    <row r="464" spans="1:9" x14ac:dyDescent="0.3">
      <c r="A464" s="4" t="s">
        <v>12</v>
      </c>
      <c r="B464" s="4">
        <v>15</v>
      </c>
      <c r="C464" s="4" t="s">
        <v>215</v>
      </c>
      <c r="D464" s="4" t="s">
        <v>431</v>
      </c>
      <c r="E464" s="4">
        <v>1</v>
      </c>
      <c r="F464" s="4" t="s">
        <v>449</v>
      </c>
      <c r="G464" s="4" t="s">
        <v>464</v>
      </c>
      <c r="H464" s="4">
        <v>1</v>
      </c>
      <c r="I464" s="4" t="s">
        <v>465</v>
      </c>
    </row>
    <row r="465" spans="1:9" x14ac:dyDescent="0.3">
      <c r="A465" s="4" t="s">
        <v>12</v>
      </c>
      <c r="B465" s="4">
        <v>15</v>
      </c>
      <c r="C465" s="4" t="s">
        <v>215</v>
      </c>
      <c r="D465" s="4" t="s">
        <v>431</v>
      </c>
      <c r="E465" s="4">
        <v>2</v>
      </c>
      <c r="F465" s="4" t="s">
        <v>450</v>
      </c>
      <c r="G465" s="4" t="s">
        <v>466</v>
      </c>
      <c r="H465" s="4">
        <v>16</v>
      </c>
      <c r="I465" s="4" t="s">
        <v>472</v>
      </c>
    </row>
    <row r="466" spans="1:9" x14ac:dyDescent="0.3">
      <c r="A466" s="4" t="s">
        <v>12</v>
      </c>
      <c r="B466" s="4">
        <v>16</v>
      </c>
      <c r="C466" s="4" t="s">
        <v>216</v>
      </c>
      <c r="D466" s="4" t="s">
        <v>432</v>
      </c>
      <c r="E466" s="4">
        <v>1</v>
      </c>
      <c r="F466" s="4" t="s">
        <v>449</v>
      </c>
      <c r="G466" s="4" t="s">
        <v>464</v>
      </c>
      <c r="H466" s="4">
        <v>1</v>
      </c>
      <c r="I466" s="4" t="s">
        <v>465</v>
      </c>
    </row>
    <row r="467" spans="1:9" x14ac:dyDescent="0.3">
      <c r="A467" s="4" t="s">
        <v>12</v>
      </c>
      <c r="B467" s="4">
        <v>16</v>
      </c>
      <c r="C467" s="4" t="s">
        <v>216</v>
      </c>
      <c r="D467" s="4" t="s">
        <v>432</v>
      </c>
      <c r="E467" s="4">
        <v>2</v>
      </c>
      <c r="F467" s="4" t="s">
        <v>450</v>
      </c>
      <c r="G467" s="4" t="s">
        <v>466</v>
      </c>
      <c r="H467" s="4">
        <v>12</v>
      </c>
      <c r="I467" s="4" t="s">
        <v>472</v>
      </c>
    </row>
    <row r="468" spans="1:9" x14ac:dyDescent="0.3">
      <c r="A468" s="4" t="s">
        <v>12</v>
      </c>
      <c r="B468" s="4">
        <v>17</v>
      </c>
      <c r="C468" s="4" t="s">
        <v>662</v>
      </c>
      <c r="D468" s="4" t="s">
        <v>663</v>
      </c>
      <c r="E468" s="4">
        <v>1</v>
      </c>
      <c r="F468" s="4" t="s">
        <v>449</v>
      </c>
      <c r="G468" s="4" t="s">
        <v>464</v>
      </c>
      <c r="H468" s="4">
        <v>1</v>
      </c>
      <c r="I468" s="4" t="s">
        <v>465</v>
      </c>
    </row>
    <row r="469" spans="1:9" x14ac:dyDescent="0.3">
      <c r="A469" s="4" t="s">
        <v>12</v>
      </c>
      <c r="B469" s="4">
        <v>17</v>
      </c>
      <c r="C469" s="4" t="s">
        <v>662</v>
      </c>
      <c r="D469" s="4" t="s">
        <v>663</v>
      </c>
      <c r="E469" s="4">
        <v>2</v>
      </c>
      <c r="F469" s="4" t="s">
        <v>450</v>
      </c>
      <c r="G469" s="4" t="s">
        <v>466</v>
      </c>
      <c r="H469" s="4">
        <v>14</v>
      </c>
      <c r="I469" s="4" t="s">
        <v>472</v>
      </c>
    </row>
    <row r="470" spans="1:9" x14ac:dyDescent="0.3">
      <c r="A470" s="4" t="s">
        <v>12</v>
      </c>
      <c r="B470" s="4">
        <v>18</v>
      </c>
      <c r="C470" s="4" t="s">
        <v>664</v>
      </c>
      <c r="D470" s="4" t="s">
        <v>665</v>
      </c>
      <c r="E470" s="4">
        <v>1</v>
      </c>
      <c r="F470" s="4" t="s">
        <v>449</v>
      </c>
      <c r="G470" s="4" t="s">
        <v>464</v>
      </c>
      <c r="H470" s="4">
        <v>1</v>
      </c>
      <c r="I470" s="4" t="s">
        <v>465</v>
      </c>
    </row>
    <row r="471" spans="1:9" x14ac:dyDescent="0.3">
      <c r="A471" s="4" t="s">
        <v>12</v>
      </c>
      <c r="B471" s="4">
        <v>18</v>
      </c>
      <c r="C471" s="4" t="s">
        <v>664</v>
      </c>
      <c r="D471" s="4" t="s">
        <v>665</v>
      </c>
      <c r="E471" s="4">
        <v>2</v>
      </c>
      <c r="F471" s="4" t="s">
        <v>450</v>
      </c>
      <c r="G471" s="4" t="s">
        <v>466</v>
      </c>
      <c r="H471" s="4">
        <v>14</v>
      </c>
      <c r="I471" s="4" t="s">
        <v>472</v>
      </c>
    </row>
    <row r="472" spans="1:9" x14ac:dyDescent="0.3">
      <c r="A472" s="4" t="s">
        <v>12</v>
      </c>
      <c r="B472" s="4">
        <v>19</v>
      </c>
      <c r="C472" s="4" t="s">
        <v>666</v>
      </c>
      <c r="D472" s="4" t="s">
        <v>667</v>
      </c>
      <c r="E472" s="4">
        <v>1</v>
      </c>
      <c r="F472" s="4" t="s">
        <v>449</v>
      </c>
      <c r="G472" s="4" t="s">
        <v>464</v>
      </c>
      <c r="H472" s="4">
        <v>1</v>
      </c>
      <c r="I472" s="4" t="s">
        <v>465</v>
      </c>
    </row>
    <row r="473" spans="1:9" x14ac:dyDescent="0.3">
      <c r="A473" s="4" t="s">
        <v>12</v>
      </c>
      <c r="B473" s="4">
        <v>19</v>
      </c>
      <c r="C473" s="4" t="s">
        <v>666</v>
      </c>
      <c r="D473" s="4" t="s">
        <v>667</v>
      </c>
      <c r="E473" s="4">
        <v>2</v>
      </c>
      <c r="F473" s="4" t="s">
        <v>450</v>
      </c>
      <c r="G473" s="4" t="s">
        <v>466</v>
      </c>
      <c r="H473" s="4">
        <v>16</v>
      </c>
      <c r="I473" s="4" t="s">
        <v>472</v>
      </c>
    </row>
    <row r="474" spans="1:9" x14ac:dyDescent="0.3">
      <c r="A474" s="4" t="s">
        <v>12</v>
      </c>
      <c r="B474" s="4">
        <v>20</v>
      </c>
      <c r="C474" s="4" t="s">
        <v>217</v>
      </c>
      <c r="D474" s="4" t="s">
        <v>433</v>
      </c>
      <c r="E474" s="4">
        <v>1</v>
      </c>
      <c r="F474" s="4" t="s">
        <v>449</v>
      </c>
      <c r="G474" s="4" t="s">
        <v>464</v>
      </c>
      <c r="H474" s="4">
        <v>1</v>
      </c>
      <c r="I474" s="4" t="s">
        <v>465</v>
      </c>
    </row>
    <row r="475" spans="1:9" x14ac:dyDescent="0.3">
      <c r="A475" s="4" t="s">
        <v>12</v>
      </c>
      <c r="B475" s="4">
        <v>20</v>
      </c>
      <c r="C475" s="4" t="s">
        <v>217</v>
      </c>
      <c r="D475" s="4" t="s">
        <v>433</v>
      </c>
      <c r="E475" s="4">
        <v>2</v>
      </c>
      <c r="F475" s="4" t="s">
        <v>450</v>
      </c>
      <c r="G475" s="4" t="s">
        <v>466</v>
      </c>
      <c r="H475" s="4">
        <v>14</v>
      </c>
      <c r="I475" s="4" t="s">
        <v>472</v>
      </c>
    </row>
    <row r="476" spans="1:9" x14ac:dyDescent="0.3">
      <c r="A476" s="4" t="s">
        <v>12</v>
      </c>
      <c r="B476" s="4">
        <v>21</v>
      </c>
      <c r="C476" s="4" t="s">
        <v>668</v>
      </c>
      <c r="D476" s="4" t="s">
        <v>669</v>
      </c>
      <c r="E476" s="4">
        <v>1</v>
      </c>
      <c r="F476" s="4" t="s">
        <v>449</v>
      </c>
      <c r="G476" s="4" t="s">
        <v>464</v>
      </c>
      <c r="H476" s="4">
        <v>1</v>
      </c>
      <c r="I476" s="4" t="s">
        <v>465</v>
      </c>
    </row>
    <row r="477" spans="1:9" x14ac:dyDescent="0.3">
      <c r="A477" s="4" t="s">
        <v>12</v>
      </c>
      <c r="B477" s="4">
        <v>21</v>
      </c>
      <c r="C477" s="4" t="s">
        <v>668</v>
      </c>
      <c r="D477" s="4" t="s">
        <v>669</v>
      </c>
      <c r="E477" s="4">
        <v>2</v>
      </c>
      <c r="F477" s="4" t="s">
        <v>450</v>
      </c>
      <c r="G477" s="4" t="s">
        <v>466</v>
      </c>
      <c r="H477" s="4">
        <v>14</v>
      </c>
      <c r="I477" s="4" t="s">
        <v>472</v>
      </c>
    </row>
    <row r="478" spans="1:9" x14ac:dyDescent="0.3">
      <c r="A478" s="4" t="s">
        <v>12</v>
      </c>
      <c r="B478" s="4">
        <v>22</v>
      </c>
      <c r="C478" s="4" t="s">
        <v>218</v>
      </c>
      <c r="D478" s="4" t="s">
        <v>434</v>
      </c>
      <c r="E478" s="4">
        <v>1</v>
      </c>
      <c r="F478" s="4" t="s">
        <v>449</v>
      </c>
      <c r="G478" s="4" t="s">
        <v>464</v>
      </c>
      <c r="H478" s="4">
        <v>1</v>
      </c>
      <c r="I478" s="4" t="s">
        <v>465</v>
      </c>
    </row>
    <row r="479" spans="1:9" x14ac:dyDescent="0.3">
      <c r="A479" s="4" t="s">
        <v>12</v>
      </c>
      <c r="B479" s="4">
        <v>22</v>
      </c>
      <c r="C479" s="4" t="s">
        <v>218</v>
      </c>
      <c r="D479" s="4" t="s">
        <v>434</v>
      </c>
      <c r="E479" s="4">
        <v>2</v>
      </c>
      <c r="F479" s="4" t="s">
        <v>450</v>
      </c>
      <c r="G479" s="4" t="s">
        <v>466</v>
      </c>
      <c r="H479" s="4">
        <v>16</v>
      </c>
      <c r="I479" s="4" t="s">
        <v>472</v>
      </c>
    </row>
    <row r="480" spans="1:9" x14ac:dyDescent="0.3">
      <c r="A480" s="4" t="s">
        <v>12</v>
      </c>
      <c r="B480" s="4">
        <v>23</v>
      </c>
      <c r="C480" s="4" t="s">
        <v>219</v>
      </c>
      <c r="D480" s="4" t="s">
        <v>435</v>
      </c>
      <c r="E480" s="4">
        <v>1</v>
      </c>
      <c r="F480" s="4" t="s">
        <v>449</v>
      </c>
      <c r="G480" s="4" t="s">
        <v>464</v>
      </c>
      <c r="H480" s="4">
        <v>1</v>
      </c>
      <c r="I480" s="4" t="s">
        <v>465</v>
      </c>
    </row>
    <row r="481" spans="1:9" x14ac:dyDescent="0.3">
      <c r="A481" s="4" t="s">
        <v>12</v>
      </c>
      <c r="B481" s="4">
        <v>23</v>
      </c>
      <c r="C481" s="4" t="s">
        <v>219</v>
      </c>
      <c r="D481" s="4" t="s">
        <v>435</v>
      </c>
      <c r="E481" s="4">
        <v>2</v>
      </c>
      <c r="F481" s="4" t="s">
        <v>450</v>
      </c>
      <c r="G481" s="4" t="s">
        <v>466</v>
      </c>
      <c r="H481" s="4">
        <v>17</v>
      </c>
      <c r="I481" s="4" t="s">
        <v>472</v>
      </c>
    </row>
    <row r="482" spans="1:9" x14ac:dyDescent="0.3">
      <c r="A482" s="4" t="s">
        <v>12</v>
      </c>
      <c r="B482" s="4">
        <v>24</v>
      </c>
      <c r="C482" s="4" t="s">
        <v>220</v>
      </c>
      <c r="D482" s="4" t="s">
        <v>436</v>
      </c>
      <c r="E482" s="4">
        <v>1</v>
      </c>
      <c r="F482" s="4" t="s">
        <v>449</v>
      </c>
      <c r="G482" s="4" t="s">
        <v>464</v>
      </c>
      <c r="H482" s="4">
        <v>1</v>
      </c>
      <c r="I482" s="4" t="s">
        <v>465</v>
      </c>
    </row>
    <row r="483" spans="1:9" x14ac:dyDescent="0.3">
      <c r="A483" s="4" t="s">
        <v>12</v>
      </c>
      <c r="B483" s="4">
        <v>24</v>
      </c>
      <c r="C483" s="4" t="s">
        <v>220</v>
      </c>
      <c r="D483" s="4" t="s">
        <v>436</v>
      </c>
      <c r="E483" s="4">
        <v>2</v>
      </c>
      <c r="F483" s="4" t="s">
        <v>450</v>
      </c>
      <c r="G483" s="4" t="s">
        <v>466</v>
      </c>
      <c r="H483" s="4">
        <v>17</v>
      </c>
      <c r="I483" s="4" t="s">
        <v>472</v>
      </c>
    </row>
    <row r="484" spans="1:9" x14ac:dyDescent="0.3">
      <c r="A484" s="4" t="s">
        <v>12</v>
      </c>
      <c r="B484" s="4">
        <v>25</v>
      </c>
      <c r="C484" s="4" t="s">
        <v>221</v>
      </c>
      <c r="D484" s="4" t="s">
        <v>437</v>
      </c>
      <c r="E484" s="4">
        <v>1</v>
      </c>
      <c r="F484" s="4" t="s">
        <v>449</v>
      </c>
      <c r="G484" s="4" t="s">
        <v>464</v>
      </c>
      <c r="H484" s="4">
        <v>1</v>
      </c>
      <c r="I484" s="4" t="s">
        <v>465</v>
      </c>
    </row>
    <row r="485" spans="1:9" x14ac:dyDescent="0.3">
      <c r="A485" s="4" t="s">
        <v>12</v>
      </c>
      <c r="B485" s="4">
        <v>25</v>
      </c>
      <c r="C485" s="4" t="s">
        <v>221</v>
      </c>
      <c r="D485" s="4" t="s">
        <v>437</v>
      </c>
      <c r="E485" s="4">
        <v>2</v>
      </c>
      <c r="F485" s="4" t="s">
        <v>450</v>
      </c>
      <c r="G485" s="4" t="s">
        <v>466</v>
      </c>
      <c r="H485" s="4">
        <v>17</v>
      </c>
      <c r="I485" s="4" t="s">
        <v>472</v>
      </c>
    </row>
    <row r="486" spans="1:9" x14ac:dyDescent="0.3">
      <c r="A486" s="4" t="s">
        <v>12</v>
      </c>
      <c r="B486" s="4">
        <v>26</v>
      </c>
      <c r="C486" s="4" t="s">
        <v>222</v>
      </c>
      <c r="D486" s="4" t="s">
        <v>438</v>
      </c>
      <c r="E486" s="4">
        <v>1</v>
      </c>
      <c r="F486" s="4" t="s">
        <v>449</v>
      </c>
      <c r="G486" s="4" t="s">
        <v>464</v>
      </c>
      <c r="H486" s="4">
        <v>1</v>
      </c>
      <c r="I486" s="4" t="s">
        <v>465</v>
      </c>
    </row>
    <row r="487" spans="1:9" x14ac:dyDescent="0.3">
      <c r="A487" s="4" t="s">
        <v>12</v>
      </c>
      <c r="B487" s="4">
        <v>26</v>
      </c>
      <c r="C487" s="4" t="s">
        <v>222</v>
      </c>
      <c r="D487" s="4" t="s">
        <v>438</v>
      </c>
      <c r="E487" s="4">
        <v>2</v>
      </c>
      <c r="F487" s="4" t="s">
        <v>450</v>
      </c>
      <c r="G487" s="4" t="s">
        <v>466</v>
      </c>
      <c r="H487" s="4">
        <v>17</v>
      </c>
      <c r="I487" s="4" t="s">
        <v>472</v>
      </c>
    </row>
    <row r="488" spans="1:9" x14ac:dyDescent="0.3">
      <c r="A488" s="4" t="s">
        <v>12</v>
      </c>
      <c r="B488" s="4">
        <v>27</v>
      </c>
      <c r="C488" s="4" t="s">
        <v>223</v>
      </c>
      <c r="D488" s="4" t="s">
        <v>439</v>
      </c>
      <c r="E488" s="4">
        <v>1</v>
      </c>
      <c r="F488" s="4" t="s">
        <v>449</v>
      </c>
      <c r="G488" s="4" t="s">
        <v>464</v>
      </c>
      <c r="H488" s="4">
        <v>1</v>
      </c>
      <c r="I488" s="4" t="s">
        <v>465</v>
      </c>
    </row>
    <row r="489" spans="1:9" x14ac:dyDescent="0.3">
      <c r="A489" s="4" t="s">
        <v>12</v>
      </c>
      <c r="B489" s="4">
        <v>27</v>
      </c>
      <c r="C489" s="4" t="s">
        <v>223</v>
      </c>
      <c r="D489" s="4" t="s">
        <v>439</v>
      </c>
      <c r="E489" s="4">
        <v>2</v>
      </c>
      <c r="F489" s="4" t="s">
        <v>450</v>
      </c>
      <c r="G489" s="4" t="s">
        <v>466</v>
      </c>
      <c r="H489" s="4">
        <v>17</v>
      </c>
      <c r="I489" s="4" t="s">
        <v>472</v>
      </c>
    </row>
    <row r="490" spans="1:9" x14ac:dyDescent="0.3">
      <c r="A490" s="4" t="s">
        <v>12</v>
      </c>
      <c r="B490" s="4">
        <v>28</v>
      </c>
      <c r="C490" s="4" t="s">
        <v>224</v>
      </c>
      <c r="D490" s="4" t="s">
        <v>440</v>
      </c>
      <c r="E490" s="4">
        <v>1</v>
      </c>
      <c r="F490" s="4" t="s">
        <v>449</v>
      </c>
      <c r="G490" s="4" t="s">
        <v>464</v>
      </c>
      <c r="H490" s="4">
        <v>1</v>
      </c>
      <c r="I490" s="4" t="s">
        <v>465</v>
      </c>
    </row>
    <row r="491" spans="1:9" x14ac:dyDescent="0.3">
      <c r="A491" s="4" t="s">
        <v>12</v>
      </c>
      <c r="B491" s="4">
        <v>28</v>
      </c>
      <c r="C491" s="4" t="s">
        <v>224</v>
      </c>
      <c r="D491" s="4" t="s">
        <v>440</v>
      </c>
      <c r="E491" s="4">
        <v>2</v>
      </c>
      <c r="F491" s="4" t="s">
        <v>450</v>
      </c>
      <c r="G491" s="4" t="s">
        <v>466</v>
      </c>
      <c r="H491" s="4">
        <v>17</v>
      </c>
      <c r="I491" s="4" t="s">
        <v>472</v>
      </c>
    </row>
    <row r="492" spans="1:9" x14ac:dyDescent="0.3">
      <c r="A492" s="4" t="s">
        <v>12</v>
      </c>
      <c r="B492" s="4">
        <v>29</v>
      </c>
      <c r="C492" s="4" t="s">
        <v>225</v>
      </c>
      <c r="D492" s="4" t="s">
        <v>441</v>
      </c>
      <c r="E492" s="4">
        <v>1</v>
      </c>
      <c r="F492" s="4" t="s">
        <v>449</v>
      </c>
      <c r="G492" s="4" t="s">
        <v>464</v>
      </c>
      <c r="H492" s="4">
        <v>1</v>
      </c>
      <c r="I492" s="4" t="s">
        <v>465</v>
      </c>
    </row>
    <row r="493" spans="1:9" x14ac:dyDescent="0.3">
      <c r="A493" s="4" t="s">
        <v>12</v>
      </c>
      <c r="B493" s="4">
        <v>29</v>
      </c>
      <c r="C493" s="4" t="s">
        <v>225</v>
      </c>
      <c r="D493" s="4" t="s">
        <v>441</v>
      </c>
      <c r="E493" s="4">
        <v>2</v>
      </c>
      <c r="F493" s="4" t="s">
        <v>450</v>
      </c>
      <c r="G493" s="4" t="s">
        <v>466</v>
      </c>
      <c r="H493" s="4">
        <v>17</v>
      </c>
      <c r="I493" s="4" t="s">
        <v>472</v>
      </c>
    </row>
    <row r="494" spans="1:9" x14ac:dyDescent="0.3">
      <c r="A494" s="4" t="s">
        <v>12</v>
      </c>
      <c r="B494" s="4">
        <v>30</v>
      </c>
      <c r="C494" s="4" t="s">
        <v>226</v>
      </c>
      <c r="D494" s="4" t="s">
        <v>442</v>
      </c>
      <c r="E494" s="4">
        <v>1</v>
      </c>
      <c r="F494" s="4" t="s">
        <v>449</v>
      </c>
      <c r="G494" s="4" t="s">
        <v>464</v>
      </c>
      <c r="H494" s="4">
        <v>1</v>
      </c>
      <c r="I494" s="4" t="s">
        <v>465</v>
      </c>
    </row>
    <row r="495" spans="1:9" x14ac:dyDescent="0.3">
      <c r="A495" s="4" t="s">
        <v>12</v>
      </c>
      <c r="B495" s="4">
        <v>30</v>
      </c>
      <c r="C495" s="4" t="s">
        <v>226</v>
      </c>
      <c r="D495" s="4" t="s">
        <v>442</v>
      </c>
      <c r="E495" s="4">
        <v>2</v>
      </c>
      <c r="F495" s="4" t="s">
        <v>450</v>
      </c>
      <c r="G495" s="4" t="s">
        <v>466</v>
      </c>
      <c r="H495" s="4">
        <v>17</v>
      </c>
      <c r="I495" s="4" t="s">
        <v>472</v>
      </c>
    </row>
    <row r="496" spans="1:9" x14ac:dyDescent="0.3">
      <c r="A496" s="5" t="s">
        <v>13</v>
      </c>
      <c r="B496" s="5">
        <v>1</v>
      </c>
      <c r="C496" s="5" t="s">
        <v>227</v>
      </c>
      <c r="D496" s="5" t="s">
        <v>443</v>
      </c>
      <c r="E496" s="5">
        <v>1</v>
      </c>
      <c r="F496" s="5" t="s">
        <v>449</v>
      </c>
      <c r="G496" s="6" t="s">
        <v>464</v>
      </c>
      <c r="H496" s="6">
        <v>1</v>
      </c>
      <c r="I496" s="6"/>
    </row>
    <row r="497" spans="1:9" x14ac:dyDescent="0.3">
      <c r="A497" s="5" t="s">
        <v>13</v>
      </c>
      <c r="B497" s="5">
        <v>1</v>
      </c>
      <c r="C497" s="5" t="s">
        <v>227</v>
      </c>
      <c r="D497" s="5" t="s">
        <v>443</v>
      </c>
      <c r="E497" s="5">
        <v>2</v>
      </c>
      <c r="F497" s="5" t="s">
        <v>450</v>
      </c>
      <c r="G497" s="6" t="s">
        <v>466</v>
      </c>
      <c r="H497" s="6">
        <v>1</v>
      </c>
      <c r="I497" s="6"/>
    </row>
    <row r="498" spans="1:9" x14ac:dyDescent="0.3">
      <c r="A498" s="5" t="s">
        <v>13</v>
      </c>
      <c r="B498" s="5">
        <v>2</v>
      </c>
      <c r="C498" s="5" t="s">
        <v>670</v>
      </c>
      <c r="D498" s="5" t="s">
        <v>671</v>
      </c>
      <c r="E498" s="5">
        <v>1</v>
      </c>
      <c r="F498" s="5" t="s">
        <v>449</v>
      </c>
      <c r="G498" s="6" t="s">
        <v>464</v>
      </c>
      <c r="H498" s="6">
        <v>1</v>
      </c>
      <c r="I498" s="6"/>
    </row>
    <row r="499" spans="1:9" x14ac:dyDescent="0.3">
      <c r="A499" s="5" t="s">
        <v>13</v>
      </c>
      <c r="B499" s="5">
        <v>2</v>
      </c>
      <c r="C499" s="5" t="s">
        <v>670</v>
      </c>
      <c r="D499" s="5" t="s">
        <v>671</v>
      </c>
      <c r="E499" s="5">
        <v>2</v>
      </c>
      <c r="F499" s="5" t="s">
        <v>450</v>
      </c>
      <c r="G499" s="6" t="s">
        <v>466</v>
      </c>
      <c r="H499" s="6">
        <v>1</v>
      </c>
      <c r="I499" s="6"/>
    </row>
    <row r="500" spans="1:9" x14ac:dyDescent="0.3">
      <c r="A500" s="5" t="s">
        <v>13</v>
      </c>
      <c r="B500" s="5">
        <v>3</v>
      </c>
      <c r="C500" s="5" t="s">
        <v>228</v>
      </c>
      <c r="D500" s="5" t="s">
        <v>444</v>
      </c>
      <c r="E500" s="5">
        <v>1</v>
      </c>
      <c r="F500" s="5" t="s">
        <v>449</v>
      </c>
      <c r="G500" s="6" t="s">
        <v>464</v>
      </c>
      <c r="H500" s="6">
        <v>1</v>
      </c>
      <c r="I500" s="6"/>
    </row>
    <row r="501" spans="1:9" x14ac:dyDescent="0.3">
      <c r="A501" s="5" t="s">
        <v>13</v>
      </c>
      <c r="B501" s="5">
        <v>3</v>
      </c>
      <c r="C501" s="5" t="s">
        <v>228</v>
      </c>
      <c r="D501" s="5" t="s">
        <v>444</v>
      </c>
      <c r="E501" s="5">
        <v>2</v>
      </c>
      <c r="F501" s="5" t="s">
        <v>450</v>
      </c>
      <c r="G501" s="6" t="s">
        <v>466</v>
      </c>
      <c r="H501" s="6">
        <v>1</v>
      </c>
      <c r="I501" s="6"/>
    </row>
    <row r="502" spans="1:9" x14ac:dyDescent="0.3">
      <c r="A502" s="5" t="s">
        <v>13</v>
      </c>
      <c r="B502" s="5">
        <v>4</v>
      </c>
      <c r="C502" s="5" t="s">
        <v>672</v>
      </c>
      <c r="D502" s="5" t="s">
        <v>673</v>
      </c>
      <c r="E502" s="5">
        <v>1</v>
      </c>
      <c r="F502" s="5" t="s">
        <v>449</v>
      </c>
      <c r="G502" s="6" t="s">
        <v>464</v>
      </c>
      <c r="H502" s="6">
        <v>1</v>
      </c>
      <c r="I502" s="6"/>
    </row>
    <row r="503" spans="1:9" x14ac:dyDescent="0.3">
      <c r="A503" s="5" t="s">
        <v>13</v>
      </c>
      <c r="B503" s="5">
        <v>4</v>
      </c>
      <c r="C503" s="5" t="s">
        <v>672</v>
      </c>
      <c r="D503" s="5" t="s">
        <v>673</v>
      </c>
      <c r="E503" s="5">
        <v>2</v>
      </c>
      <c r="F503" s="5" t="s">
        <v>450</v>
      </c>
      <c r="G503" s="6" t="s">
        <v>466</v>
      </c>
      <c r="H503" s="6">
        <v>1</v>
      </c>
      <c r="I503" s="6"/>
    </row>
    <row r="504" spans="1:9" x14ac:dyDescent="0.3">
      <c r="A504" s="5" t="s">
        <v>13</v>
      </c>
      <c r="B504" s="5">
        <v>5</v>
      </c>
      <c r="C504" s="5" t="s">
        <v>229</v>
      </c>
      <c r="D504" s="5" t="s">
        <v>445</v>
      </c>
      <c r="E504" s="5">
        <v>1</v>
      </c>
      <c r="F504" s="5" t="s">
        <v>449</v>
      </c>
      <c r="G504" s="6" t="s">
        <v>464</v>
      </c>
      <c r="H504" s="6">
        <v>1</v>
      </c>
      <c r="I504" s="6"/>
    </row>
    <row r="505" spans="1:9" x14ac:dyDescent="0.3">
      <c r="A505" s="5" t="s">
        <v>13</v>
      </c>
      <c r="B505" s="5">
        <v>5</v>
      </c>
      <c r="C505" s="5" t="s">
        <v>229</v>
      </c>
      <c r="D505" s="5" t="s">
        <v>445</v>
      </c>
      <c r="E505" s="5">
        <v>2</v>
      </c>
      <c r="F505" s="5" t="s">
        <v>450</v>
      </c>
      <c r="G505" s="6" t="s">
        <v>466</v>
      </c>
      <c r="H505" s="6">
        <v>1</v>
      </c>
      <c r="I505" s="6"/>
    </row>
    <row r="506" spans="1:9" x14ac:dyDescent="0.3">
      <c r="A506" s="5" t="s">
        <v>13</v>
      </c>
      <c r="B506" s="5">
        <v>6</v>
      </c>
      <c r="C506" s="5" t="s">
        <v>674</v>
      </c>
      <c r="D506" s="5" t="s">
        <v>675</v>
      </c>
      <c r="E506" s="5">
        <v>1</v>
      </c>
      <c r="F506" s="5" t="s">
        <v>449</v>
      </c>
      <c r="G506" s="6" t="s">
        <v>464</v>
      </c>
      <c r="H506" s="6">
        <v>1</v>
      </c>
      <c r="I506" s="6"/>
    </row>
    <row r="507" spans="1:9" x14ac:dyDescent="0.3">
      <c r="A507" s="5" t="s">
        <v>13</v>
      </c>
      <c r="B507" s="5">
        <v>6</v>
      </c>
      <c r="C507" s="5" t="s">
        <v>674</v>
      </c>
      <c r="D507" s="5" t="s">
        <v>675</v>
      </c>
      <c r="E507" s="5">
        <v>2</v>
      </c>
      <c r="F507" s="5" t="s">
        <v>450</v>
      </c>
      <c r="G507" s="6" t="s">
        <v>466</v>
      </c>
      <c r="H507" s="6">
        <v>1</v>
      </c>
      <c r="I507" s="6"/>
    </row>
    <row r="508" spans="1:9" x14ac:dyDescent="0.3">
      <c r="A508" s="5" t="s">
        <v>13</v>
      </c>
      <c r="B508" s="5">
        <v>7</v>
      </c>
      <c r="C508" s="5" t="s">
        <v>230</v>
      </c>
      <c r="D508" s="5" t="s">
        <v>446</v>
      </c>
      <c r="E508" s="5">
        <v>1</v>
      </c>
      <c r="F508" s="5" t="s">
        <v>449</v>
      </c>
      <c r="G508" s="6" t="s">
        <v>464</v>
      </c>
      <c r="H508" s="6">
        <v>1</v>
      </c>
      <c r="I508" s="6"/>
    </row>
    <row r="509" spans="1:9" x14ac:dyDescent="0.3">
      <c r="A509" s="5" t="s">
        <v>13</v>
      </c>
      <c r="B509" s="5">
        <v>7</v>
      </c>
      <c r="C509" s="5" t="s">
        <v>230</v>
      </c>
      <c r="D509" s="5" t="s">
        <v>446</v>
      </c>
      <c r="E509" s="5">
        <v>2</v>
      </c>
      <c r="F509" s="5" t="s">
        <v>450</v>
      </c>
      <c r="G509" s="6" t="s">
        <v>466</v>
      </c>
      <c r="H509" s="6">
        <v>1</v>
      </c>
      <c r="I509" s="6"/>
    </row>
    <row r="510" spans="1:9" x14ac:dyDescent="0.3">
      <c r="A510" s="5" t="s">
        <v>13</v>
      </c>
      <c r="B510" s="5">
        <v>8</v>
      </c>
      <c r="C510" s="5" t="s">
        <v>231</v>
      </c>
      <c r="D510" s="5" t="s">
        <v>447</v>
      </c>
      <c r="E510" s="5">
        <v>1</v>
      </c>
      <c r="F510" s="5" t="s">
        <v>449</v>
      </c>
      <c r="G510" s="6" t="s">
        <v>464</v>
      </c>
      <c r="H510" s="6">
        <v>1</v>
      </c>
      <c r="I510" s="6"/>
    </row>
    <row r="511" spans="1:9" x14ac:dyDescent="0.3">
      <c r="A511" s="5" t="s">
        <v>13</v>
      </c>
      <c r="B511" s="5">
        <v>8</v>
      </c>
      <c r="C511" s="5" t="s">
        <v>231</v>
      </c>
      <c r="D511" s="5" t="s">
        <v>447</v>
      </c>
      <c r="E511" s="5">
        <v>2</v>
      </c>
      <c r="F511" s="5" t="s">
        <v>450</v>
      </c>
      <c r="G511" s="6" t="s">
        <v>466</v>
      </c>
      <c r="H511" s="6">
        <v>1</v>
      </c>
      <c r="I511" s="6"/>
    </row>
    <row r="512" spans="1:9" x14ac:dyDescent="0.3">
      <c r="A512" s="5" t="s">
        <v>13</v>
      </c>
      <c r="B512" s="5">
        <v>9</v>
      </c>
      <c r="C512" s="5" t="s">
        <v>232</v>
      </c>
      <c r="D512" s="5" t="s">
        <v>448</v>
      </c>
      <c r="E512" s="5">
        <v>1</v>
      </c>
      <c r="F512" s="5" t="s">
        <v>449</v>
      </c>
      <c r="G512" s="6" t="s">
        <v>464</v>
      </c>
      <c r="H512" s="6">
        <v>1</v>
      </c>
      <c r="I512" s="6"/>
    </row>
    <row r="513" spans="1:9" x14ac:dyDescent="0.3">
      <c r="A513" s="5" t="s">
        <v>13</v>
      </c>
      <c r="B513" s="5">
        <v>9</v>
      </c>
      <c r="C513" s="5" t="s">
        <v>232</v>
      </c>
      <c r="D513" s="5" t="s">
        <v>448</v>
      </c>
      <c r="E513" s="5">
        <v>2</v>
      </c>
      <c r="F513" s="5" t="s">
        <v>450</v>
      </c>
      <c r="G513" s="6" t="s">
        <v>466</v>
      </c>
      <c r="H513" s="6">
        <v>1</v>
      </c>
      <c r="I513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31"/>
  <sheetViews>
    <sheetView zoomScale="85" zoomScaleNormal="85" workbookViewId="0">
      <pane ySplit="1" topLeftCell="A471" activePane="bottomLeft" state="frozen"/>
      <selection activeCell="H121" sqref="H121"/>
      <selection pane="bottomLeft" activeCell="A263" sqref="A263"/>
    </sheetView>
  </sheetViews>
  <sheetFormatPr baseColWidth="10" defaultColWidth="9.109375" defaultRowHeight="14.4" x14ac:dyDescent="0.3"/>
  <cols>
    <col min="1" max="1" width="12.109375" bestFit="1" customWidth="1"/>
    <col min="2" max="2" width="13.109375" bestFit="1" customWidth="1"/>
    <col min="3" max="3" width="62.21875" bestFit="1" customWidth="1"/>
    <col min="4" max="4" width="17.33203125" bestFit="1" customWidth="1"/>
    <col min="5" max="5" width="39.109375" bestFit="1" customWidth="1"/>
    <col min="6" max="6" width="10.6640625" customWidth="1"/>
    <col min="7" max="7" width="20.6640625" bestFit="1" customWidth="1"/>
    <col min="8" max="8" width="24.6640625" bestFit="1" customWidth="1"/>
    <col min="9" max="9" width="11.88671875" bestFit="1" customWidth="1"/>
    <col min="10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451</v>
      </c>
      <c r="H1" s="1" t="s">
        <v>452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t="s">
        <v>560</v>
      </c>
    </row>
    <row r="2" spans="1:42" ht="14.25" customHeight="1" x14ac:dyDescent="0.3">
      <c r="A2" s="4">
        <v>1</v>
      </c>
      <c r="B2" s="4" t="s">
        <v>14</v>
      </c>
      <c r="C2" s="4" t="s">
        <v>233</v>
      </c>
      <c r="D2" s="4">
        <v>1</v>
      </c>
      <c r="E2" s="4" t="s">
        <v>453</v>
      </c>
      <c r="F2" s="4"/>
      <c r="G2" s="4" t="s">
        <v>490</v>
      </c>
      <c r="H2" s="4">
        <v>0</v>
      </c>
      <c r="I2" s="4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2" ht="14.25" customHeight="1" x14ac:dyDescent="0.3">
      <c r="A3" s="4">
        <v>1</v>
      </c>
      <c r="B3" s="4" t="s">
        <v>14</v>
      </c>
      <c r="C3" s="4" t="s">
        <v>233</v>
      </c>
      <c r="D3" s="4">
        <v>2</v>
      </c>
      <c r="E3" s="4" t="s">
        <v>454</v>
      </c>
      <c r="F3" s="4" t="s">
        <v>489</v>
      </c>
      <c r="G3" s="4" t="s">
        <v>491</v>
      </c>
      <c r="H3" s="4">
        <v>1.9</v>
      </c>
      <c r="I3" s="4"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2" ht="14.25" customHeight="1" x14ac:dyDescent="0.3">
      <c r="A4" s="4">
        <v>1</v>
      </c>
      <c r="B4" s="4" t="s">
        <v>14</v>
      </c>
      <c r="C4" s="4" t="s">
        <v>233</v>
      </c>
      <c r="D4" s="4">
        <v>3</v>
      </c>
      <c r="E4" s="4" t="s">
        <v>455</v>
      </c>
      <c r="F4" s="4" t="s">
        <v>489</v>
      </c>
      <c r="G4" s="4" t="s">
        <v>491</v>
      </c>
      <c r="H4" s="4">
        <v>1.9</v>
      </c>
      <c r="I4" s="4">
        <v>19.948186528497409</v>
      </c>
      <c r="J4" s="9">
        <v>18.652849740932641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2" ht="14.25" customHeight="1" x14ac:dyDescent="0.3">
      <c r="A5" s="4">
        <v>1</v>
      </c>
      <c r="B5" s="4" t="s">
        <v>14</v>
      </c>
      <c r="C5" s="4" t="s">
        <v>233</v>
      </c>
      <c r="D5" s="4">
        <v>4</v>
      </c>
      <c r="E5" s="4" t="s">
        <v>456</v>
      </c>
      <c r="F5" s="4"/>
      <c r="G5" s="4" t="s">
        <v>488</v>
      </c>
      <c r="H5" s="4">
        <v>0</v>
      </c>
      <c r="I5" s="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2" ht="14.25" customHeight="1" x14ac:dyDescent="0.3">
      <c r="A6" s="4">
        <v>1</v>
      </c>
      <c r="B6" s="4" t="s">
        <v>14</v>
      </c>
      <c r="C6" s="4" t="s">
        <v>233</v>
      </c>
      <c r="D6" s="4">
        <v>5</v>
      </c>
      <c r="E6" s="4" t="s">
        <v>457</v>
      </c>
      <c r="F6" s="4"/>
      <c r="G6" s="4" t="s">
        <v>488</v>
      </c>
      <c r="H6" s="4">
        <v>0</v>
      </c>
      <c r="I6" s="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2" ht="14.25" customHeight="1" x14ac:dyDescent="0.3">
      <c r="A7" s="4">
        <v>1</v>
      </c>
      <c r="B7" s="4" t="s">
        <v>14</v>
      </c>
      <c r="C7" s="4" t="s">
        <v>233</v>
      </c>
      <c r="D7" s="4">
        <v>6</v>
      </c>
      <c r="E7" s="4" t="s">
        <v>458</v>
      </c>
      <c r="F7" s="4"/>
      <c r="G7" s="4" t="s">
        <v>488</v>
      </c>
      <c r="H7" s="4">
        <v>0</v>
      </c>
      <c r="I7" s="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2" ht="14.25" customHeight="1" x14ac:dyDescent="0.3">
      <c r="A8" s="4">
        <v>1</v>
      </c>
      <c r="B8" s="4" t="s">
        <v>14</v>
      </c>
      <c r="C8" s="4" t="s">
        <v>233</v>
      </c>
      <c r="D8" s="4">
        <v>7</v>
      </c>
      <c r="E8" s="4" t="s">
        <v>459</v>
      </c>
      <c r="F8" s="4"/>
      <c r="G8" s="4" t="s">
        <v>488</v>
      </c>
      <c r="H8" s="4">
        <v>0</v>
      </c>
      <c r="I8" s="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2" ht="14.25" customHeight="1" x14ac:dyDescent="0.3">
      <c r="A9" s="4">
        <v>1</v>
      </c>
      <c r="B9" s="4" t="s">
        <v>14</v>
      </c>
      <c r="C9" s="4" t="s">
        <v>233</v>
      </c>
      <c r="D9" s="4">
        <v>8</v>
      </c>
      <c r="E9" s="4" t="s">
        <v>460</v>
      </c>
      <c r="F9" s="4"/>
      <c r="G9" s="4" t="s">
        <v>488</v>
      </c>
      <c r="H9" s="4">
        <v>0</v>
      </c>
      <c r="I9" s="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2" ht="14.25" customHeight="1" x14ac:dyDescent="0.3">
      <c r="A10" s="4">
        <v>1</v>
      </c>
      <c r="B10" s="4" t="s">
        <v>14</v>
      </c>
      <c r="C10" s="4" t="s">
        <v>233</v>
      </c>
      <c r="D10" s="4">
        <v>9</v>
      </c>
      <c r="E10" s="4" t="s">
        <v>461</v>
      </c>
      <c r="F10" s="4"/>
      <c r="G10" s="4" t="s">
        <v>488</v>
      </c>
      <c r="H10" s="4">
        <v>0</v>
      </c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2" ht="14.25" customHeight="1" x14ac:dyDescent="0.3">
      <c r="A11" s="4">
        <v>1</v>
      </c>
      <c r="B11" s="4" t="s">
        <v>14</v>
      </c>
      <c r="C11" s="4" t="s">
        <v>233</v>
      </c>
      <c r="D11" s="4">
        <v>10</v>
      </c>
      <c r="E11" s="4" t="s">
        <v>462</v>
      </c>
      <c r="F11" s="4"/>
      <c r="G11" s="4" t="s">
        <v>488</v>
      </c>
      <c r="H11" s="4">
        <v>0</v>
      </c>
      <c r="I11" s="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2" ht="14.25" customHeight="1" x14ac:dyDescent="0.3">
      <c r="A12" s="5">
        <v>2</v>
      </c>
      <c r="B12" s="5" t="s">
        <v>15</v>
      </c>
      <c r="C12" s="5" t="s">
        <v>234</v>
      </c>
      <c r="D12" s="5">
        <v>1</v>
      </c>
      <c r="E12" s="5" t="s">
        <v>453</v>
      </c>
      <c r="F12" s="5"/>
      <c r="G12" s="5" t="s">
        <v>490</v>
      </c>
      <c r="H12" s="5">
        <v>0</v>
      </c>
      <c r="I12" s="5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2" ht="14.25" customHeight="1" x14ac:dyDescent="0.3">
      <c r="A13" s="5">
        <v>2</v>
      </c>
      <c r="B13" s="5" t="s">
        <v>15</v>
      </c>
      <c r="C13" s="5" t="s">
        <v>234</v>
      </c>
      <c r="D13" s="5">
        <v>2</v>
      </c>
      <c r="E13" s="5" t="s">
        <v>454</v>
      </c>
      <c r="F13" s="5" t="s">
        <v>489</v>
      </c>
      <c r="G13" s="5" t="s">
        <v>491</v>
      </c>
      <c r="H13" s="5">
        <v>1.9</v>
      </c>
      <c r="I13" s="5">
        <v>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2" ht="14.25" customHeight="1" x14ac:dyDescent="0.3">
      <c r="A14" s="5">
        <v>2</v>
      </c>
      <c r="B14" s="5" t="s">
        <v>15</v>
      </c>
      <c r="C14" s="5" t="s">
        <v>234</v>
      </c>
      <c r="D14" s="5">
        <v>3</v>
      </c>
      <c r="E14" s="5" t="s">
        <v>455</v>
      </c>
      <c r="F14" s="5" t="s">
        <v>489</v>
      </c>
      <c r="G14" s="5" t="s">
        <v>491</v>
      </c>
      <c r="H14" s="5">
        <v>1.9</v>
      </c>
      <c r="I14" s="5">
        <v>26.169590643274852</v>
      </c>
      <c r="J14" s="9">
        <v>22.807017543859647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2" ht="14.25" customHeight="1" x14ac:dyDescent="0.3">
      <c r="A15" s="5">
        <v>2</v>
      </c>
      <c r="B15" s="5" t="s">
        <v>15</v>
      </c>
      <c r="C15" s="5" t="s">
        <v>234</v>
      </c>
      <c r="D15" s="5">
        <v>4</v>
      </c>
      <c r="E15" s="5" t="s">
        <v>456</v>
      </c>
      <c r="F15" s="5"/>
      <c r="G15" s="5" t="s">
        <v>488</v>
      </c>
      <c r="H15" s="5">
        <v>0</v>
      </c>
      <c r="I15" s="5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2" ht="14.25" customHeight="1" x14ac:dyDescent="0.3">
      <c r="A16" s="5">
        <v>2</v>
      </c>
      <c r="B16" s="5" t="s">
        <v>15</v>
      </c>
      <c r="C16" s="5" t="s">
        <v>234</v>
      </c>
      <c r="D16" s="5">
        <v>5</v>
      </c>
      <c r="E16" s="5" t="s">
        <v>457</v>
      </c>
      <c r="F16" s="5"/>
      <c r="G16" s="5" t="s">
        <v>488</v>
      </c>
      <c r="H16" s="5">
        <v>0</v>
      </c>
      <c r="I16" s="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4.25" customHeight="1" x14ac:dyDescent="0.3">
      <c r="A17" s="5">
        <v>2</v>
      </c>
      <c r="B17" s="5" t="s">
        <v>15</v>
      </c>
      <c r="C17" s="5" t="s">
        <v>234</v>
      </c>
      <c r="D17" s="5">
        <v>6</v>
      </c>
      <c r="E17" s="5" t="s">
        <v>458</v>
      </c>
      <c r="F17" s="5"/>
      <c r="G17" s="5" t="s">
        <v>488</v>
      </c>
      <c r="H17" s="5">
        <v>0</v>
      </c>
      <c r="I17" s="5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4.25" customHeight="1" x14ac:dyDescent="0.3">
      <c r="A18" s="5">
        <v>2</v>
      </c>
      <c r="B18" s="5" t="s">
        <v>15</v>
      </c>
      <c r="C18" s="5" t="s">
        <v>234</v>
      </c>
      <c r="D18" s="5">
        <v>7</v>
      </c>
      <c r="E18" s="5" t="s">
        <v>459</v>
      </c>
      <c r="F18" s="5"/>
      <c r="G18" s="5" t="s">
        <v>488</v>
      </c>
      <c r="H18" s="5">
        <v>0</v>
      </c>
      <c r="I18" s="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4.25" customHeight="1" x14ac:dyDescent="0.3">
      <c r="A19" s="5">
        <v>2</v>
      </c>
      <c r="B19" s="5" t="s">
        <v>15</v>
      </c>
      <c r="C19" s="5" t="s">
        <v>234</v>
      </c>
      <c r="D19" s="5">
        <v>8</v>
      </c>
      <c r="E19" s="5" t="s">
        <v>460</v>
      </c>
      <c r="F19" s="5"/>
      <c r="G19" s="5" t="s">
        <v>488</v>
      </c>
      <c r="H19" s="5">
        <v>0</v>
      </c>
      <c r="I19" s="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4.25" customHeight="1" x14ac:dyDescent="0.3">
      <c r="A20" s="5">
        <v>2</v>
      </c>
      <c r="B20" s="5" t="s">
        <v>15</v>
      </c>
      <c r="C20" s="5" t="s">
        <v>234</v>
      </c>
      <c r="D20" s="5">
        <v>9</v>
      </c>
      <c r="E20" s="5" t="s">
        <v>461</v>
      </c>
      <c r="F20" s="5"/>
      <c r="G20" s="5" t="s">
        <v>488</v>
      </c>
      <c r="H20" s="5">
        <v>0</v>
      </c>
      <c r="I20" s="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4.25" customHeight="1" x14ac:dyDescent="0.3">
      <c r="A21" s="5">
        <v>2</v>
      </c>
      <c r="B21" s="5" t="s">
        <v>15</v>
      </c>
      <c r="C21" s="5" t="s">
        <v>234</v>
      </c>
      <c r="D21" s="5">
        <v>10</v>
      </c>
      <c r="E21" s="5" t="s">
        <v>462</v>
      </c>
      <c r="F21" s="5"/>
      <c r="G21" s="5" t="s">
        <v>488</v>
      </c>
      <c r="H21" s="5">
        <v>0</v>
      </c>
      <c r="I21" s="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4.25" customHeight="1" x14ac:dyDescent="0.3">
      <c r="A22" s="4">
        <v>3</v>
      </c>
      <c r="B22" s="4" t="s">
        <v>16</v>
      </c>
      <c r="C22" s="4" t="s">
        <v>235</v>
      </c>
      <c r="D22" s="4">
        <v>1</v>
      </c>
      <c r="E22" s="4" t="s">
        <v>453</v>
      </c>
      <c r="F22" s="4"/>
      <c r="G22" s="4" t="s">
        <v>490</v>
      </c>
      <c r="H22" s="4">
        <v>0</v>
      </c>
      <c r="I22" s="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4.25" customHeight="1" x14ac:dyDescent="0.3">
      <c r="A23" s="4">
        <v>3</v>
      </c>
      <c r="B23" s="4" t="s">
        <v>16</v>
      </c>
      <c r="C23" s="4" t="s">
        <v>235</v>
      </c>
      <c r="D23" s="4">
        <v>2</v>
      </c>
      <c r="E23" s="4" t="s">
        <v>454</v>
      </c>
      <c r="F23" s="4" t="s">
        <v>489</v>
      </c>
      <c r="G23" s="4" t="s">
        <v>491</v>
      </c>
      <c r="H23" s="4">
        <v>1.9</v>
      </c>
      <c r="I23" s="4">
        <v>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4.25" customHeight="1" x14ac:dyDescent="0.3">
      <c r="A24" s="4">
        <v>3</v>
      </c>
      <c r="B24" s="4" t="s">
        <v>16</v>
      </c>
      <c r="C24" s="4" t="s">
        <v>235</v>
      </c>
      <c r="D24" s="4">
        <v>3</v>
      </c>
      <c r="E24" s="4" t="s">
        <v>455</v>
      </c>
      <c r="F24" s="4" t="s">
        <v>489</v>
      </c>
      <c r="G24" s="4" t="s">
        <v>491</v>
      </c>
      <c r="H24" s="4">
        <v>1.9</v>
      </c>
      <c r="I24" s="4">
        <v>28.635960312978945</v>
      </c>
      <c r="J24" s="9">
        <v>26.821005081874645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4.25" customHeight="1" x14ac:dyDescent="0.3">
      <c r="A25" s="4">
        <v>3</v>
      </c>
      <c r="B25" s="4" t="s">
        <v>16</v>
      </c>
      <c r="C25" s="4" t="s">
        <v>235</v>
      </c>
      <c r="D25" s="4">
        <v>4</v>
      </c>
      <c r="E25" s="4" t="s">
        <v>456</v>
      </c>
      <c r="F25" s="4"/>
      <c r="G25" s="4" t="s">
        <v>488</v>
      </c>
      <c r="H25" s="4">
        <v>0</v>
      </c>
      <c r="I25" s="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4.25" customHeight="1" x14ac:dyDescent="0.3">
      <c r="A26" s="4">
        <v>3</v>
      </c>
      <c r="B26" s="4" t="s">
        <v>16</v>
      </c>
      <c r="C26" s="4" t="s">
        <v>235</v>
      </c>
      <c r="D26" s="4">
        <v>5</v>
      </c>
      <c r="E26" s="4" t="s">
        <v>457</v>
      </c>
      <c r="F26" s="4"/>
      <c r="G26" s="4" t="s">
        <v>488</v>
      </c>
      <c r="H26" s="4">
        <v>0</v>
      </c>
      <c r="I26" s="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4.25" customHeight="1" x14ac:dyDescent="0.3">
      <c r="A27" s="4">
        <v>3</v>
      </c>
      <c r="B27" s="4" t="s">
        <v>16</v>
      </c>
      <c r="C27" s="4" t="s">
        <v>235</v>
      </c>
      <c r="D27" s="4">
        <v>6</v>
      </c>
      <c r="E27" s="4" t="s">
        <v>458</v>
      </c>
      <c r="F27" s="4"/>
      <c r="G27" s="4" t="s">
        <v>488</v>
      </c>
      <c r="H27" s="4">
        <v>0</v>
      </c>
      <c r="I27" s="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4.25" customHeight="1" x14ac:dyDescent="0.3">
      <c r="A28" s="4">
        <v>3</v>
      </c>
      <c r="B28" s="4" t="s">
        <v>16</v>
      </c>
      <c r="C28" s="4" t="s">
        <v>235</v>
      </c>
      <c r="D28" s="4">
        <v>7</v>
      </c>
      <c r="E28" s="4" t="s">
        <v>459</v>
      </c>
      <c r="F28" s="4"/>
      <c r="G28" s="4" t="s">
        <v>488</v>
      </c>
      <c r="H28" s="4">
        <v>0</v>
      </c>
      <c r="I28" s="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4.25" customHeight="1" x14ac:dyDescent="0.3">
      <c r="A29" s="4">
        <v>3</v>
      </c>
      <c r="B29" s="4" t="s">
        <v>16</v>
      </c>
      <c r="C29" s="4" t="s">
        <v>235</v>
      </c>
      <c r="D29" s="4">
        <v>8</v>
      </c>
      <c r="E29" s="4" t="s">
        <v>460</v>
      </c>
      <c r="F29" s="4"/>
      <c r="G29" s="4" t="s">
        <v>488</v>
      </c>
      <c r="H29" s="4">
        <v>0</v>
      </c>
      <c r="I29" s="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4.25" customHeight="1" x14ac:dyDescent="0.3">
      <c r="A30" s="4">
        <v>3</v>
      </c>
      <c r="B30" s="4" t="s">
        <v>16</v>
      </c>
      <c r="C30" s="4" t="s">
        <v>235</v>
      </c>
      <c r="D30" s="4">
        <v>9</v>
      </c>
      <c r="E30" s="4" t="s">
        <v>461</v>
      </c>
      <c r="F30" s="4"/>
      <c r="G30" s="4" t="s">
        <v>488</v>
      </c>
      <c r="H30" s="4">
        <v>0</v>
      </c>
      <c r="I30" s="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4.25" customHeight="1" x14ac:dyDescent="0.3">
      <c r="A31" s="4">
        <v>3</v>
      </c>
      <c r="B31" s="4" t="s">
        <v>16</v>
      </c>
      <c r="C31" s="4" t="s">
        <v>235</v>
      </c>
      <c r="D31" s="4">
        <v>10</v>
      </c>
      <c r="E31" s="4" t="s">
        <v>462</v>
      </c>
      <c r="F31" s="4"/>
      <c r="G31" s="4" t="s">
        <v>488</v>
      </c>
      <c r="H31" s="4">
        <v>0</v>
      </c>
      <c r="I31" s="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4.25" customHeight="1" x14ac:dyDescent="0.3">
      <c r="A32" s="5">
        <v>4</v>
      </c>
      <c r="B32" s="5" t="s">
        <v>17</v>
      </c>
      <c r="C32" s="5" t="s">
        <v>236</v>
      </c>
      <c r="D32" s="5">
        <v>1</v>
      </c>
      <c r="E32" s="5" t="s">
        <v>453</v>
      </c>
      <c r="F32" s="5"/>
      <c r="G32" s="5" t="s">
        <v>490</v>
      </c>
      <c r="H32" s="5">
        <v>0</v>
      </c>
      <c r="I32" s="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ht="14.25" customHeight="1" x14ac:dyDescent="0.3">
      <c r="A33" s="5">
        <v>4</v>
      </c>
      <c r="B33" s="5" t="s">
        <v>17</v>
      </c>
      <c r="C33" s="5" t="s">
        <v>236</v>
      </c>
      <c r="D33" s="5">
        <v>2</v>
      </c>
      <c r="E33" s="5" t="s">
        <v>454</v>
      </c>
      <c r="F33" s="5" t="s">
        <v>489</v>
      </c>
      <c r="G33" s="5" t="s">
        <v>491</v>
      </c>
      <c r="H33" s="5">
        <v>1.9</v>
      </c>
      <c r="I33" s="5">
        <v>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4.25" customHeight="1" x14ac:dyDescent="0.3">
      <c r="A34" s="5">
        <v>4</v>
      </c>
      <c r="B34" s="5" t="s">
        <v>17</v>
      </c>
      <c r="C34" s="5" t="s">
        <v>236</v>
      </c>
      <c r="D34" s="5">
        <v>3</v>
      </c>
      <c r="E34" s="5" t="s">
        <v>455</v>
      </c>
      <c r="F34" s="5" t="s">
        <v>489</v>
      </c>
      <c r="G34" s="5" t="s">
        <v>491</v>
      </c>
      <c r="H34" s="5">
        <v>1.9</v>
      </c>
      <c r="I34" s="5">
        <v>13.602015113350125</v>
      </c>
      <c r="J34" s="9">
        <v>12.594458438287154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4.25" customHeight="1" x14ac:dyDescent="0.3">
      <c r="A35" s="5">
        <v>4</v>
      </c>
      <c r="B35" s="5" t="s">
        <v>17</v>
      </c>
      <c r="C35" s="5" t="s">
        <v>236</v>
      </c>
      <c r="D35" s="5">
        <v>4</v>
      </c>
      <c r="E35" s="5" t="s">
        <v>456</v>
      </c>
      <c r="F35" s="5"/>
      <c r="G35" s="5" t="s">
        <v>488</v>
      </c>
      <c r="H35" s="5">
        <v>0</v>
      </c>
      <c r="I35" s="5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4.25" customHeight="1" x14ac:dyDescent="0.3">
      <c r="A36" s="5">
        <v>4</v>
      </c>
      <c r="B36" s="5" t="s">
        <v>17</v>
      </c>
      <c r="C36" s="5" t="s">
        <v>236</v>
      </c>
      <c r="D36" s="5">
        <v>5</v>
      </c>
      <c r="E36" s="5" t="s">
        <v>457</v>
      </c>
      <c r="F36" s="5"/>
      <c r="G36" s="5" t="s">
        <v>488</v>
      </c>
      <c r="H36" s="5">
        <v>0</v>
      </c>
      <c r="I36" s="5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4.25" customHeight="1" x14ac:dyDescent="0.3">
      <c r="A37" s="5">
        <v>4</v>
      </c>
      <c r="B37" s="5" t="s">
        <v>17</v>
      </c>
      <c r="C37" s="5" t="s">
        <v>236</v>
      </c>
      <c r="D37" s="5">
        <v>6</v>
      </c>
      <c r="E37" s="5" t="s">
        <v>458</v>
      </c>
      <c r="F37" s="5"/>
      <c r="G37" s="5" t="s">
        <v>488</v>
      </c>
      <c r="H37" s="5">
        <v>0</v>
      </c>
      <c r="I37" s="5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4.25" customHeight="1" x14ac:dyDescent="0.3">
      <c r="A38" s="5">
        <v>4</v>
      </c>
      <c r="B38" s="5" t="s">
        <v>17</v>
      </c>
      <c r="C38" s="5" t="s">
        <v>236</v>
      </c>
      <c r="D38" s="5">
        <v>7</v>
      </c>
      <c r="E38" s="5" t="s">
        <v>459</v>
      </c>
      <c r="F38" s="5"/>
      <c r="G38" s="5" t="s">
        <v>488</v>
      </c>
      <c r="H38" s="5">
        <v>0</v>
      </c>
      <c r="I38" s="5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4.25" customHeight="1" x14ac:dyDescent="0.3">
      <c r="A39" s="5">
        <v>4</v>
      </c>
      <c r="B39" s="5" t="s">
        <v>17</v>
      </c>
      <c r="C39" s="5" t="s">
        <v>236</v>
      </c>
      <c r="D39" s="5">
        <v>8</v>
      </c>
      <c r="E39" s="5" t="s">
        <v>460</v>
      </c>
      <c r="F39" s="5"/>
      <c r="G39" s="5" t="s">
        <v>488</v>
      </c>
      <c r="H39" s="5">
        <v>0</v>
      </c>
      <c r="I39" s="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4.25" customHeight="1" x14ac:dyDescent="0.3">
      <c r="A40" s="5">
        <v>4</v>
      </c>
      <c r="B40" s="5" t="s">
        <v>17</v>
      </c>
      <c r="C40" s="5" t="s">
        <v>236</v>
      </c>
      <c r="D40" s="5">
        <v>9</v>
      </c>
      <c r="E40" s="5" t="s">
        <v>461</v>
      </c>
      <c r="F40" s="5"/>
      <c r="G40" s="5" t="s">
        <v>488</v>
      </c>
      <c r="H40" s="5">
        <v>0</v>
      </c>
      <c r="I40" s="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4.25" customHeight="1" x14ac:dyDescent="0.3">
      <c r="A41" s="5">
        <v>4</v>
      </c>
      <c r="B41" s="5" t="s">
        <v>17</v>
      </c>
      <c r="C41" s="5" t="s">
        <v>236</v>
      </c>
      <c r="D41" s="5">
        <v>10</v>
      </c>
      <c r="E41" s="5" t="s">
        <v>462</v>
      </c>
      <c r="F41" s="5"/>
      <c r="G41" s="5" t="s">
        <v>488</v>
      </c>
      <c r="H41" s="5">
        <v>0</v>
      </c>
      <c r="I41" s="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4.25" customHeight="1" x14ac:dyDescent="0.3">
      <c r="A42" s="4">
        <v>5</v>
      </c>
      <c r="B42" s="4" t="s">
        <v>18</v>
      </c>
      <c r="C42" s="4" t="s">
        <v>237</v>
      </c>
      <c r="D42" s="4">
        <v>1</v>
      </c>
      <c r="E42" s="4" t="s">
        <v>453</v>
      </c>
      <c r="F42" s="4"/>
      <c r="G42" s="4" t="s">
        <v>490</v>
      </c>
      <c r="H42" s="4">
        <v>0</v>
      </c>
      <c r="I42" s="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4.25" customHeight="1" x14ac:dyDescent="0.3">
      <c r="A43" s="4">
        <v>5</v>
      </c>
      <c r="B43" s="4" t="s">
        <v>18</v>
      </c>
      <c r="C43" s="4" t="s">
        <v>237</v>
      </c>
      <c r="D43" s="4">
        <v>2</v>
      </c>
      <c r="E43" s="4" t="s">
        <v>454</v>
      </c>
      <c r="F43" s="4" t="s">
        <v>489</v>
      </c>
      <c r="G43" s="4" t="s">
        <v>491</v>
      </c>
      <c r="H43" s="4">
        <v>1.9</v>
      </c>
      <c r="I43" s="4">
        <v>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4.25" customHeight="1" x14ac:dyDescent="0.3">
      <c r="A44" s="4">
        <v>5</v>
      </c>
      <c r="B44" s="4" t="s">
        <v>18</v>
      </c>
      <c r="C44" s="4" t="s">
        <v>237</v>
      </c>
      <c r="D44" s="4">
        <v>3</v>
      </c>
      <c r="E44" s="4" t="s">
        <v>455</v>
      </c>
      <c r="F44" s="4" t="s">
        <v>489</v>
      </c>
      <c r="G44" s="4" t="s">
        <v>491</v>
      </c>
      <c r="H44" s="4">
        <v>1.9</v>
      </c>
      <c r="I44" s="4">
        <v>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4.25" customHeight="1" x14ac:dyDescent="0.3">
      <c r="A45" s="4">
        <v>5</v>
      </c>
      <c r="B45" s="4" t="s">
        <v>18</v>
      </c>
      <c r="C45" s="4" t="s">
        <v>237</v>
      </c>
      <c r="D45" s="4">
        <v>4</v>
      </c>
      <c r="E45" s="4" t="s">
        <v>456</v>
      </c>
      <c r="F45" s="4"/>
      <c r="G45" s="4" t="s">
        <v>488</v>
      </c>
      <c r="H45" s="4">
        <v>0</v>
      </c>
      <c r="I45" s="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4.25" customHeight="1" x14ac:dyDescent="0.3">
      <c r="A46" s="4">
        <v>5</v>
      </c>
      <c r="B46" s="4" t="s">
        <v>18</v>
      </c>
      <c r="C46" s="4" t="s">
        <v>237</v>
      </c>
      <c r="D46" s="4">
        <v>5</v>
      </c>
      <c r="E46" s="4" t="s">
        <v>457</v>
      </c>
      <c r="F46" s="4"/>
      <c r="G46" s="4" t="s">
        <v>488</v>
      </c>
      <c r="H46" s="4">
        <v>0</v>
      </c>
      <c r="I46" s="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4.25" customHeight="1" x14ac:dyDescent="0.3">
      <c r="A47" s="4">
        <v>5</v>
      </c>
      <c r="B47" s="4" t="s">
        <v>18</v>
      </c>
      <c r="C47" s="4" t="s">
        <v>237</v>
      </c>
      <c r="D47" s="4">
        <v>6</v>
      </c>
      <c r="E47" s="4" t="s">
        <v>458</v>
      </c>
      <c r="F47" s="4"/>
      <c r="G47" s="4" t="s">
        <v>488</v>
      </c>
      <c r="H47" s="4">
        <v>0</v>
      </c>
      <c r="I47" s="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4.25" customHeight="1" x14ac:dyDescent="0.3">
      <c r="A48" s="4">
        <v>5</v>
      </c>
      <c r="B48" s="4" t="s">
        <v>18</v>
      </c>
      <c r="C48" s="4" t="s">
        <v>237</v>
      </c>
      <c r="D48" s="4">
        <v>7</v>
      </c>
      <c r="E48" s="4" t="s">
        <v>459</v>
      </c>
      <c r="F48" s="4"/>
      <c r="G48" s="4" t="s">
        <v>488</v>
      </c>
      <c r="H48" s="4">
        <v>0</v>
      </c>
      <c r="I48" s="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4.25" customHeight="1" x14ac:dyDescent="0.3">
      <c r="A49" s="4">
        <v>5</v>
      </c>
      <c r="B49" s="4" t="s">
        <v>18</v>
      </c>
      <c r="C49" s="4" t="s">
        <v>237</v>
      </c>
      <c r="D49" s="4">
        <v>8</v>
      </c>
      <c r="E49" s="4" t="s">
        <v>460</v>
      </c>
      <c r="F49" s="4"/>
      <c r="G49" s="4" t="s">
        <v>488</v>
      </c>
      <c r="H49" s="4">
        <v>0</v>
      </c>
      <c r="I49" s="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4.25" customHeight="1" x14ac:dyDescent="0.3">
      <c r="A50" s="4">
        <v>5</v>
      </c>
      <c r="B50" s="4" t="s">
        <v>18</v>
      </c>
      <c r="C50" s="4" t="s">
        <v>237</v>
      </c>
      <c r="D50" s="4">
        <v>9</v>
      </c>
      <c r="E50" s="4" t="s">
        <v>461</v>
      </c>
      <c r="F50" s="4"/>
      <c r="G50" s="4" t="s">
        <v>488</v>
      </c>
      <c r="H50" s="4">
        <v>0</v>
      </c>
      <c r="I50" s="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4.25" customHeight="1" x14ac:dyDescent="0.3">
      <c r="A51" s="4">
        <v>5</v>
      </c>
      <c r="B51" s="4" t="s">
        <v>18</v>
      </c>
      <c r="C51" s="4" t="s">
        <v>237</v>
      </c>
      <c r="D51" s="4">
        <v>10</v>
      </c>
      <c r="E51" s="4" t="s">
        <v>462</v>
      </c>
      <c r="F51" s="4"/>
      <c r="G51" s="4" t="s">
        <v>488</v>
      </c>
      <c r="H51" s="4">
        <v>0</v>
      </c>
      <c r="I51" s="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ht="14.25" customHeight="1" x14ac:dyDescent="0.3">
      <c r="A52" s="5">
        <v>6</v>
      </c>
      <c r="B52" s="5" t="s">
        <v>19</v>
      </c>
      <c r="C52" s="5" t="s">
        <v>238</v>
      </c>
      <c r="D52" s="5">
        <v>1</v>
      </c>
      <c r="E52" s="5" t="s">
        <v>453</v>
      </c>
      <c r="F52" s="5"/>
      <c r="G52" s="5" t="s">
        <v>490</v>
      </c>
      <c r="H52" s="5">
        <v>0</v>
      </c>
      <c r="I52" s="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4.25" customHeight="1" x14ac:dyDescent="0.3">
      <c r="A53" s="5">
        <v>6</v>
      </c>
      <c r="B53" s="5" t="s">
        <v>19</v>
      </c>
      <c r="C53" s="5" t="s">
        <v>238</v>
      </c>
      <c r="D53" s="5">
        <v>2</v>
      </c>
      <c r="E53" s="5" t="s">
        <v>454</v>
      </c>
      <c r="F53" s="5" t="s">
        <v>489</v>
      </c>
      <c r="G53" s="5" t="s">
        <v>491</v>
      </c>
      <c r="H53" s="5">
        <v>1.9</v>
      </c>
      <c r="I53" s="5">
        <v>0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4.25" customHeight="1" x14ac:dyDescent="0.3">
      <c r="A54" s="5">
        <v>6</v>
      </c>
      <c r="B54" s="5" t="s">
        <v>19</v>
      </c>
      <c r="C54" s="5" t="s">
        <v>238</v>
      </c>
      <c r="D54" s="5">
        <v>3</v>
      </c>
      <c r="E54" s="5" t="s">
        <v>455</v>
      </c>
      <c r="F54" s="5" t="s">
        <v>489</v>
      </c>
      <c r="G54" s="5" t="s">
        <v>491</v>
      </c>
      <c r="H54" s="5">
        <v>1.9</v>
      </c>
      <c r="I54" s="5">
        <v>0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4.25" customHeight="1" x14ac:dyDescent="0.3">
      <c r="A55" s="5">
        <v>6</v>
      </c>
      <c r="B55" s="5" t="s">
        <v>19</v>
      </c>
      <c r="C55" s="5" t="s">
        <v>238</v>
      </c>
      <c r="D55" s="5">
        <v>4</v>
      </c>
      <c r="E55" s="5" t="s">
        <v>456</v>
      </c>
      <c r="F55" s="5"/>
      <c r="G55" s="5" t="s">
        <v>488</v>
      </c>
      <c r="H55" s="5">
        <v>0</v>
      </c>
      <c r="I55" s="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4.25" customHeight="1" x14ac:dyDescent="0.3">
      <c r="A56" s="5">
        <v>6</v>
      </c>
      <c r="B56" s="5" t="s">
        <v>19</v>
      </c>
      <c r="C56" s="5" t="s">
        <v>238</v>
      </c>
      <c r="D56" s="5">
        <v>5</v>
      </c>
      <c r="E56" s="5" t="s">
        <v>457</v>
      </c>
      <c r="F56" s="5"/>
      <c r="G56" s="5" t="s">
        <v>488</v>
      </c>
      <c r="H56" s="5">
        <v>0</v>
      </c>
      <c r="I56" s="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4.25" customHeight="1" x14ac:dyDescent="0.3">
      <c r="A57" s="5">
        <v>6</v>
      </c>
      <c r="B57" s="5" t="s">
        <v>19</v>
      </c>
      <c r="C57" s="5" t="s">
        <v>238</v>
      </c>
      <c r="D57" s="5">
        <v>6</v>
      </c>
      <c r="E57" s="5" t="s">
        <v>458</v>
      </c>
      <c r="F57" s="5"/>
      <c r="G57" s="5" t="s">
        <v>488</v>
      </c>
      <c r="H57" s="5">
        <v>0</v>
      </c>
      <c r="I57" s="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4.25" customHeight="1" x14ac:dyDescent="0.3">
      <c r="A58" s="5">
        <v>6</v>
      </c>
      <c r="B58" s="5" t="s">
        <v>19</v>
      </c>
      <c r="C58" s="5" t="s">
        <v>238</v>
      </c>
      <c r="D58" s="5">
        <v>7</v>
      </c>
      <c r="E58" s="5" t="s">
        <v>459</v>
      </c>
      <c r="F58" s="5"/>
      <c r="G58" s="5" t="s">
        <v>488</v>
      </c>
      <c r="H58" s="5">
        <v>0</v>
      </c>
      <c r="I58" s="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4.25" customHeight="1" x14ac:dyDescent="0.3">
      <c r="A59" s="5">
        <v>6</v>
      </c>
      <c r="B59" s="5" t="s">
        <v>19</v>
      </c>
      <c r="C59" s="5" t="s">
        <v>238</v>
      </c>
      <c r="D59" s="5">
        <v>8</v>
      </c>
      <c r="E59" s="5" t="s">
        <v>460</v>
      </c>
      <c r="F59" s="5"/>
      <c r="G59" s="5" t="s">
        <v>488</v>
      </c>
      <c r="H59" s="5">
        <v>0</v>
      </c>
      <c r="I59" s="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4.25" customHeight="1" x14ac:dyDescent="0.3">
      <c r="A60" s="5">
        <v>6</v>
      </c>
      <c r="B60" s="5" t="s">
        <v>19</v>
      </c>
      <c r="C60" s="5" t="s">
        <v>238</v>
      </c>
      <c r="D60" s="5">
        <v>9</v>
      </c>
      <c r="E60" s="5" t="s">
        <v>461</v>
      </c>
      <c r="F60" s="5"/>
      <c r="G60" s="5" t="s">
        <v>488</v>
      </c>
      <c r="H60" s="5">
        <v>0</v>
      </c>
      <c r="I60" s="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4.25" customHeight="1" x14ac:dyDescent="0.3">
      <c r="A61" s="5">
        <v>6</v>
      </c>
      <c r="B61" s="5" t="s">
        <v>19</v>
      </c>
      <c r="C61" s="5" t="s">
        <v>238</v>
      </c>
      <c r="D61" s="5">
        <v>10</v>
      </c>
      <c r="E61" s="5" t="s">
        <v>462</v>
      </c>
      <c r="F61" s="5"/>
      <c r="G61" s="5" t="s">
        <v>488</v>
      </c>
      <c r="H61" s="5">
        <v>0</v>
      </c>
      <c r="I61" s="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4.25" customHeight="1" x14ac:dyDescent="0.3">
      <c r="A62" s="4">
        <v>7</v>
      </c>
      <c r="B62" s="4" t="s">
        <v>20</v>
      </c>
      <c r="C62" s="4" t="s">
        <v>239</v>
      </c>
      <c r="D62" s="4">
        <v>1</v>
      </c>
      <c r="E62" s="4" t="s">
        <v>453</v>
      </c>
      <c r="F62" s="4"/>
      <c r="G62" s="4" t="s">
        <v>490</v>
      </c>
      <c r="H62" s="4">
        <v>0</v>
      </c>
      <c r="I62" s="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4.25" customHeight="1" x14ac:dyDescent="0.3">
      <c r="A63" s="4">
        <v>7</v>
      </c>
      <c r="B63" s="4" t="s">
        <v>20</v>
      </c>
      <c r="C63" s="4" t="s">
        <v>239</v>
      </c>
      <c r="D63" s="4">
        <v>2</v>
      </c>
      <c r="E63" s="4" t="s">
        <v>454</v>
      </c>
      <c r="F63" s="4" t="s">
        <v>489</v>
      </c>
      <c r="G63" s="4" t="s">
        <v>491</v>
      </c>
      <c r="H63" s="4">
        <v>1.9</v>
      </c>
      <c r="I63" s="4">
        <v>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4.25" customHeight="1" x14ac:dyDescent="0.3">
      <c r="A64" s="4">
        <v>7</v>
      </c>
      <c r="B64" s="4" t="s">
        <v>20</v>
      </c>
      <c r="C64" s="4" t="s">
        <v>239</v>
      </c>
      <c r="D64" s="4">
        <v>3</v>
      </c>
      <c r="E64" s="4" t="s">
        <v>455</v>
      </c>
      <c r="F64" s="4" t="s">
        <v>489</v>
      </c>
      <c r="G64" s="4" t="s">
        <v>491</v>
      </c>
      <c r="H64" s="4">
        <v>1.9</v>
      </c>
      <c r="I64" s="4">
        <v>2.4938271604938271</v>
      </c>
      <c r="J64" s="9">
        <v>2.0679012345679011</v>
      </c>
      <c r="K64" s="9">
        <v>3.2311111111111113</v>
      </c>
      <c r="L64" s="9">
        <v>3.2585185185185179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4.25" customHeight="1" x14ac:dyDescent="0.3">
      <c r="A65" s="4">
        <v>7</v>
      </c>
      <c r="B65" s="4" t="s">
        <v>20</v>
      </c>
      <c r="C65" s="4" t="s">
        <v>239</v>
      </c>
      <c r="D65" s="4">
        <v>4</v>
      </c>
      <c r="E65" s="4" t="s">
        <v>456</v>
      </c>
      <c r="F65" s="4"/>
      <c r="G65" s="4" t="s">
        <v>488</v>
      </c>
      <c r="H65" s="4">
        <v>0</v>
      </c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4.25" customHeight="1" x14ac:dyDescent="0.3">
      <c r="A66" s="4">
        <v>7</v>
      </c>
      <c r="B66" s="4" t="s">
        <v>20</v>
      </c>
      <c r="C66" s="4" t="s">
        <v>239</v>
      </c>
      <c r="D66" s="4">
        <v>5</v>
      </c>
      <c r="E66" s="4" t="s">
        <v>457</v>
      </c>
      <c r="F66" s="4"/>
      <c r="G66" s="4" t="s">
        <v>488</v>
      </c>
      <c r="H66" s="4">
        <v>0</v>
      </c>
      <c r="I66" s="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4.25" customHeight="1" x14ac:dyDescent="0.3">
      <c r="A67" s="4">
        <v>7</v>
      </c>
      <c r="B67" s="4" t="s">
        <v>20</v>
      </c>
      <c r="C67" s="4" t="s">
        <v>239</v>
      </c>
      <c r="D67" s="4">
        <v>6</v>
      </c>
      <c r="E67" s="4" t="s">
        <v>458</v>
      </c>
      <c r="F67" s="4"/>
      <c r="G67" s="4" t="s">
        <v>488</v>
      </c>
      <c r="H67" s="4">
        <v>0</v>
      </c>
      <c r="I67" s="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4.25" customHeight="1" x14ac:dyDescent="0.3">
      <c r="A68" s="4">
        <v>7</v>
      </c>
      <c r="B68" s="4" t="s">
        <v>20</v>
      </c>
      <c r="C68" s="4" t="s">
        <v>239</v>
      </c>
      <c r="D68" s="4">
        <v>7</v>
      </c>
      <c r="E68" s="4" t="s">
        <v>459</v>
      </c>
      <c r="F68" s="4"/>
      <c r="G68" s="4" t="s">
        <v>488</v>
      </c>
      <c r="H68" s="4">
        <v>0</v>
      </c>
      <c r="I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4.25" customHeight="1" x14ac:dyDescent="0.3">
      <c r="A69" s="4">
        <v>7</v>
      </c>
      <c r="B69" s="4" t="s">
        <v>20</v>
      </c>
      <c r="C69" s="4" t="s">
        <v>239</v>
      </c>
      <c r="D69" s="4">
        <v>8</v>
      </c>
      <c r="E69" s="4" t="s">
        <v>460</v>
      </c>
      <c r="F69" s="4"/>
      <c r="G69" s="4" t="s">
        <v>488</v>
      </c>
      <c r="H69" s="4">
        <v>0</v>
      </c>
      <c r="I69" s="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4.25" customHeight="1" x14ac:dyDescent="0.3">
      <c r="A70" s="4">
        <v>7</v>
      </c>
      <c r="B70" s="4" t="s">
        <v>20</v>
      </c>
      <c r="C70" s="4" t="s">
        <v>239</v>
      </c>
      <c r="D70" s="4">
        <v>9</v>
      </c>
      <c r="E70" s="4" t="s">
        <v>461</v>
      </c>
      <c r="F70" s="4"/>
      <c r="G70" s="4" t="s">
        <v>488</v>
      </c>
      <c r="H70" s="4">
        <v>0</v>
      </c>
      <c r="I70" s="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4.25" customHeight="1" x14ac:dyDescent="0.3">
      <c r="A71" s="4">
        <v>7</v>
      </c>
      <c r="B71" s="4" t="s">
        <v>20</v>
      </c>
      <c r="C71" s="4" t="s">
        <v>239</v>
      </c>
      <c r="D71" s="4">
        <v>10</v>
      </c>
      <c r="E71" s="4" t="s">
        <v>462</v>
      </c>
      <c r="F71" s="4"/>
      <c r="G71" s="4" t="s">
        <v>488</v>
      </c>
      <c r="H71" s="4">
        <v>0</v>
      </c>
      <c r="I71" s="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s="79" customFormat="1" x14ac:dyDescent="0.3">
      <c r="A72" s="77">
        <v>8</v>
      </c>
      <c r="B72" s="77" t="s">
        <v>590</v>
      </c>
      <c r="C72" s="77" t="s">
        <v>591</v>
      </c>
      <c r="D72" s="77">
        <v>1</v>
      </c>
      <c r="E72" s="77" t="s">
        <v>453</v>
      </c>
      <c r="F72" s="76"/>
      <c r="G72" s="76" t="s">
        <v>490</v>
      </c>
      <c r="H72" s="76">
        <v>0</v>
      </c>
      <c r="I72" s="76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</row>
    <row r="73" spans="1:41" s="79" customFormat="1" x14ac:dyDescent="0.3">
      <c r="A73" s="77">
        <v>8</v>
      </c>
      <c r="B73" s="77" t="s">
        <v>590</v>
      </c>
      <c r="C73" s="77" t="s">
        <v>591</v>
      </c>
      <c r="D73" s="77">
        <v>2</v>
      </c>
      <c r="E73" s="77" t="s">
        <v>454</v>
      </c>
      <c r="F73" s="76" t="s">
        <v>489</v>
      </c>
      <c r="G73" s="76" t="s">
        <v>491</v>
      </c>
      <c r="H73" s="76">
        <v>1.9</v>
      </c>
      <c r="I73" s="76">
        <v>0</v>
      </c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</row>
    <row r="74" spans="1:41" s="79" customFormat="1" x14ac:dyDescent="0.3">
      <c r="A74" s="77">
        <v>8</v>
      </c>
      <c r="B74" s="77" t="s">
        <v>590</v>
      </c>
      <c r="C74" s="77" t="s">
        <v>591</v>
      </c>
      <c r="D74" s="77">
        <v>3</v>
      </c>
      <c r="E74" s="77" t="s">
        <v>455</v>
      </c>
      <c r="F74" s="76" t="s">
        <v>489</v>
      </c>
      <c r="G74" s="76" t="s">
        <v>491</v>
      </c>
      <c r="H74" s="76">
        <v>1.9</v>
      </c>
      <c r="I74" s="76">
        <v>2.4938271604938271</v>
      </c>
      <c r="J74" s="80">
        <v>2.0679012345679011</v>
      </c>
      <c r="K74" s="80">
        <v>3.2311111111111113</v>
      </c>
      <c r="L74" s="80">
        <v>3.2585185185185179</v>
      </c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</row>
    <row r="75" spans="1:41" s="79" customFormat="1" x14ac:dyDescent="0.3">
      <c r="A75" s="77">
        <v>8</v>
      </c>
      <c r="B75" s="77" t="s">
        <v>590</v>
      </c>
      <c r="C75" s="77" t="s">
        <v>591</v>
      </c>
      <c r="D75" s="77">
        <v>4</v>
      </c>
      <c r="E75" s="77" t="s">
        <v>456</v>
      </c>
      <c r="F75" s="76"/>
      <c r="G75" s="76" t="s">
        <v>488</v>
      </c>
      <c r="H75" s="76">
        <v>0</v>
      </c>
      <c r="I75" s="76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</row>
    <row r="76" spans="1:41" s="79" customFormat="1" x14ac:dyDescent="0.3">
      <c r="A76" s="77">
        <v>8</v>
      </c>
      <c r="B76" s="77" t="s">
        <v>590</v>
      </c>
      <c r="C76" s="77" t="s">
        <v>591</v>
      </c>
      <c r="D76" s="77">
        <v>5</v>
      </c>
      <c r="E76" s="77" t="s">
        <v>457</v>
      </c>
      <c r="F76" s="76"/>
      <c r="G76" s="76" t="s">
        <v>488</v>
      </c>
      <c r="H76" s="76">
        <v>0</v>
      </c>
      <c r="I76" s="76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</row>
    <row r="77" spans="1:41" s="79" customFormat="1" x14ac:dyDescent="0.3">
      <c r="A77" s="77">
        <v>8</v>
      </c>
      <c r="B77" s="77" t="s">
        <v>590</v>
      </c>
      <c r="C77" s="77" t="s">
        <v>591</v>
      </c>
      <c r="D77" s="77">
        <v>6</v>
      </c>
      <c r="E77" s="77" t="s">
        <v>458</v>
      </c>
      <c r="F77" s="76"/>
      <c r="G77" s="76" t="s">
        <v>488</v>
      </c>
      <c r="H77" s="76">
        <v>0</v>
      </c>
      <c r="I77" s="76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spans="1:41" s="79" customFormat="1" x14ac:dyDescent="0.3">
      <c r="A78" s="77">
        <v>8</v>
      </c>
      <c r="B78" s="77" t="s">
        <v>590</v>
      </c>
      <c r="C78" s="77" t="s">
        <v>591</v>
      </c>
      <c r="D78" s="77">
        <v>7</v>
      </c>
      <c r="E78" s="77" t="s">
        <v>459</v>
      </c>
      <c r="F78" s="76"/>
      <c r="G78" s="76" t="s">
        <v>488</v>
      </c>
      <c r="H78" s="76">
        <v>0</v>
      </c>
      <c r="I78" s="76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</row>
    <row r="79" spans="1:41" s="79" customFormat="1" x14ac:dyDescent="0.3">
      <c r="A79" s="77">
        <v>8</v>
      </c>
      <c r="B79" s="77" t="s">
        <v>590</v>
      </c>
      <c r="C79" s="77" t="s">
        <v>591</v>
      </c>
      <c r="D79" s="77">
        <v>8</v>
      </c>
      <c r="E79" s="77" t="s">
        <v>460</v>
      </c>
      <c r="F79" s="76"/>
      <c r="G79" s="76" t="s">
        <v>488</v>
      </c>
      <c r="H79" s="76">
        <v>0</v>
      </c>
      <c r="I79" s="76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</row>
    <row r="80" spans="1:41" s="79" customFormat="1" x14ac:dyDescent="0.3">
      <c r="A80" s="77">
        <v>8</v>
      </c>
      <c r="B80" s="77" t="s">
        <v>590</v>
      </c>
      <c r="C80" s="77" t="s">
        <v>591</v>
      </c>
      <c r="D80" s="77">
        <v>9</v>
      </c>
      <c r="E80" s="77" t="s">
        <v>461</v>
      </c>
      <c r="F80" s="76"/>
      <c r="G80" s="76" t="s">
        <v>488</v>
      </c>
      <c r="H80" s="76">
        <v>0</v>
      </c>
      <c r="I80" s="76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</row>
    <row r="81" spans="1:41" s="79" customFormat="1" x14ac:dyDescent="0.3">
      <c r="A81" s="77">
        <v>8</v>
      </c>
      <c r="B81" s="77" t="s">
        <v>590</v>
      </c>
      <c r="C81" s="77" t="s">
        <v>591</v>
      </c>
      <c r="D81" s="77">
        <v>10</v>
      </c>
      <c r="E81" s="77" t="s">
        <v>462</v>
      </c>
      <c r="F81" s="76"/>
      <c r="G81" s="76" t="s">
        <v>488</v>
      </c>
      <c r="H81" s="76">
        <v>0</v>
      </c>
      <c r="I81" s="76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</row>
    <row r="82" spans="1:41" ht="14.25" customHeight="1" x14ac:dyDescent="0.3">
      <c r="A82" s="5">
        <v>8</v>
      </c>
      <c r="B82" s="5" t="s">
        <v>21</v>
      </c>
      <c r="C82" s="5" t="s">
        <v>240</v>
      </c>
      <c r="D82" s="5">
        <v>1</v>
      </c>
      <c r="E82" s="5" t="s">
        <v>453</v>
      </c>
      <c r="F82" s="5"/>
      <c r="G82" s="5" t="s">
        <v>490</v>
      </c>
      <c r="H82" s="5">
        <v>0</v>
      </c>
      <c r="I82" s="5">
        <v>10000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4.25" customHeight="1" x14ac:dyDescent="0.3">
      <c r="A83" s="5">
        <v>8</v>
      </c>
      <c r="B83" s="5" t="s">
        <v>21</v>
      </c>
      <c r="C83" s="5" t="s">
        <v>240</v>
      </c>
      <c r="D83" s="5">
        <v>2</v>
      </c>
      <c r="E83" s="5" t="s">
        <v>454</v>
      </c>
      <c r="F83" s="5" t="s">
        <v>489</v>
      </c>
      <c r="G83" s="5" t="s">
        <v>491</v>
      </c>
      <c r="H83" s="5">
        <v>1.9</v>
      </c>
      <c r="I83" s="5">
        <v>500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4.25" customHeight="1" x14ac:dyDescent="0.3">
      <c r="A84" s="5">
        <v>8</v>
      </c>
      <c r="B84" s="5" t="s">
        <v>21</v>
      </c>
      <c r="C84" s="5" t="s">
        <v>240</v>
      </c>
      <c r="D84" s="5">
        <v>3</v>
      </c>
      <c r="E84" s="5" t="s">
        <v>455</v>
      </c>
      <c r="F84" s="5" t="s">
        <v>489</v>
      </c>
      <c r="G84" s="5" t="s">
        <v>491</v>
      </c>
      <c r="H84" s="5">
        <v>1.9</v>
      </c>
      <c r="I84" s="5">
        <v>500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4.25" customHeight="1" x14ac:dyDescent="0.3">
      <c r="A85" s="5">
        <v>8</v>
      </c>
      <c r="B85" s="5" t="s">
        <v>21</v>
      </c>
      <c r="C85" s="5" t="s">
        <v>240</v>
      </c>
      <c r="D85" s="5">
        <v>4</v>
      </c>
      <c r="E85" s="5" t="s">
        <v>456</v>
      </c>
      <c r="F85" s="5"/>
      <c r="G85" s="5" t="s">
        <v>488</v>
      </c>
      <c r="H85" s="5">
        <v>0</v>
      </c>
      <c r="I85" s="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4.25" customHeight="1" x14ac:dyDescent="0.3">
      <c r="A86" s="5">
        <v>8</v>
      </c>
      <c r="B86" s="5" t="s">
        <v>21</v>
      </c>
      <c r="C86" s="5" t="s">
        <v>240</v>
      </c>
      <c r="D86" s="5">
        <v>5</v>
      </c>
      <c r="E86" s="5" t="s">
        <v>457</v>
      </c>
      <c r="F86" s="5"/>
      <c r="G86" s="5" t="s">
        <v>488</v>
      </c>
      <c r="H86" s="5">
        <v>0</v>
      </c>
      <c r="I86" s="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4.25" customHeight="1" x14ac:dyDescent="0.3">
      <c r="A87" s="5">
        <v>8</v>
      </c>
      <c r="B87" s="5" t="s">
        <v>21</v>
      </c>
      <c r="C87" s="5" t="s">
        <v>240</v>
      </c>
      <c r="D87" s="5">
        <v>6</v>
      </c>
      <c r="E87" s="5" t="s">
        <v>458</v>
      </c>
      <c r="F87" s="5"/>
      <c r="G87" s="5" t="s">
        <v>476</v>
      </c>
      <c r="H87" s="5">
        <v>0</v>
      </c>
      <c r="I87" s="5">
        <v>5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4.25" customHeight="1" x14ac:dyDescent="0.3">
      <c r="A88" s="5">
        <v>8</v>
      </c>
      <c r="B88" s="5" t="s">
        <v>21</v>
      </c>
      <c r="C88" s="5" t="s">
        <v>240</v>
      </c>
      <c r="D88" s="5">
        <v>7</v>
      </c>
      <c r="E88" s="5" t="s">
        <v>459</v>
      </c>
      <c r="F88" s="5"/>
      <c r="G88" s="5" t="s">
        <v>488</v>
      </c>
      <c r="H88" s="5">
        <v>0</v>
      </c>
      <c r="I88" s="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4.25" customHeight="1" x14ac:dyDescent="0.3">
      <c r="A89" s="5">
        <v>8</v>
      </c>
      <c r="B89" s="5" t="s">
        <v>21</v>
      </c>
      <c r="C89" s="5" t="s">
        <v>240</v>
      </c>
      <c r="D89" s="5">
        <v>8</v>
      </c>
      <c r="E89" s="5" t="s">
        <v>460</v>
      </c>
      <c r="F89" s="5"/>
      <c r="G89" s="5" t="s">
        <v>488</v>
      </c>
      <c r="H89" s="5">
        <v>0</v>
      </c>
      <c r="I89" s="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4.25" customHeight="1" x14ac:dyDescent="0.3">
      <c r="A90" s="5">
        <v>8</v>
      </c>
      <c r="B90" s="5" t="s">
        <v>21</v>
      </c>
      <c r="C90" s="5" t="s">
        <v>240</v>
      </c>
      <c r="D90" s="5">
        <v>9</v>
      </c>
      <c r="E90" s="5" t="s">
        <v>461</v>
      </c>
      <c r="F90" s="5"/>
      <c r="G90" s="5" t="s">
        <v>488</v>
      </c>
      <c r="H90" s="5">
        <v>0</v>
      </c>
      <c r="I90" s="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4.25" customHeight="1" x14ac:dyDescent="0.3">
      <c r="A91" s="5">
        <v>8</v>
      </c>
      <c r="B91" s="5" t="s">
        <v>21</v>
      </c>
      <c r="C91" s="5" t="s">
        <v>240</v>
      </c>
      <c r="D91" s="5">
        <v>10</v>
      </c>
      <c r="E91" s="5" t="s">
        <v>462</v>
      </c>
      <c r="F91" s="5"/>
      <c r="G91" s="5" t="s">
        <v>488</v>
      </c>
      <c r="H91" s="5">
        <v>0</v>
      </c>
      <c r="I91" s="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4.25" customHeight="1" x14ac:dyDescent="0.3">
      <c r="A92" s="4">
        <v>9</v>
      </c>
      <c r="B92" s="4" t="s">
        <v>22</v>
      </c>
      <c r="C92" s="4" t="s">
        <v>241</v>
      </c>
      <c r="D92" s="4">
        <v>1</v>
      </c>
      <c r="E92" s="4" t="s">
        <v>453</v>
      </c>
      <c r="F92" s="4"/>
      <c r="G92" s="4" t="s">
        <v>488</v>
      </c>
      <c r="H92" s="4">
        <v>0</v>
      </c>
      <c r="I92" s="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 ht="14.25" customHeight="1" x14ac:dyDescent="0.3">
      <c r="A93" s="4">
        <v>9</v>
      </c>
      <c r="B93" s="4" t="s">
        <v>22</v>
      </c>
      <c r="C93" s="4" t="s">
        <v>241</v>
      </c>
      <c r="D93" s="4">
        <v>2</v>
      </c>
      <c r="E93" s="4" t="s">
        <v>454</v>
      </c>
      <c r="F93" s="4"/>
      <c r="G93" s="4" t="s">
        <v>488</v>
      </c>
      <c r="H93" s="4">
        <v>0</v>
      </c>
      <c r="I93" s="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 ht="14.25" customHeight="1" x14ac:dyDescent="0.3">
      <c r="A94" s="4">
        <v>9</v>
      </c>
      <c r="B94" s="4" t="s">
        <v>22</v>
      </c>
      <c r="C94" s="4" t="s">
        <v>241</v>
      </c>
      <c r="D94" s="4">
        <v>3</v>
      </c>
      <c r="E94" s="4" t="s">
        <v>455</v>
      </c>
      <c r="F94" s="4"/>
      <c r="G94" s="4" t="s">
        <v>488</v>
      </c>
      <c r="H94" s="4">
        <v>0</v>
      </c>
      <c r="I94" s="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 ht="14.25" customHeight="1" x14ac:dyDescent="0.3">
      <c r="A95" s="4">
        <v>9</v>
      </c>
      <c r="B95" s="4" t="s">
        <v>22</v>
      </c>
      <c r="C95" s="4" t="s">
        <v>241</v>
      </c>
      <c r="D95" s="4">
        <v>4</v>
      </c>
      <c r="E95" s="4" t="s">
        <v>456</v>
      </c>
      <c r="F95" s="4"/>
      <c r="G95" s="4" t="s">
        <v>488</v>
      </c>
      <c r="H95" s="4">
        <v>0</v>
      </c>
      <c r="I95" s="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 ht="14.25" customHeight="1" x14ac:dyDescent="0.3">
      <c r="A96" s="4">
        <v>9</v>
      </c>
      <c r="B96" s="4" t="s">
        <v>22</v>
      </c>
      <c r="C96" s="4" t="s">
        <v>241</v>
      </c>
      <c r="D96" s="4">
        <v>5</v>
      </c>
      <c r="E96" s="4" t="s">
        <v>457</v>
      </c>
      <c r="F96" s="4"/>
      <c r="G96" s="4" t="s">
        <v>488</v>
      </c>
      <c r="H96" s="4">
        <v>0</v>
      </c>
      <c r="I96" s="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2" ht="14.25" customHeight="1" x14ac:dyDescent="0.3">
      <c r="A97" s="4">
        <v>9</v>
      </c>
      <c r="B97" s="4" t="s">
        <v>22</v>
      </c>
      <c r="C97" s="4" t="s">
        <v>241</v>
      </c>
      <c r="D97" s="4">
        <v>6</v>
      </c>
      <c r="E97" s="4" t="s">
        <v>458</v>
      </c>
      <c r="F97" s="4"/>
      <c r="G97" s="4" t="s">
        <v>488</v>
      </c>
      <c r="H97" s="4">
        <v>0</v>
      </c>
      <c r="I97" s="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2" ht="14.25" customHeight="1" x14ac:dyDescent="0.3">
      <c r="A98" s="4">
        <v>9</v>
      </c>
      <c r="B98" s="4" t="s">
        <v>22</v>
      </c>
      <c r="C98" s="4" t="s">
        <v>241</v>
      </c>
      <c r="D98" s="4">
        <v>7</v>
      </c>
      <c r="E98" s="4" t="s">
        <v>459</v>
      </c>
      <c r="F98" s="4"/>
      <c r="G98" s="4" t="s">
        <v>488</v>
      </c>
      <c r="H98" s="4">
        <v>0</v>
      </c>
      <c r="I98" s="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2" ht="14.25" customHeight="1" x14ac:dyDescent="0.3">
      <c r="A99" s="4">
        <v>9</v>
      </c>
      <c r="B99" s="4" t="s">
        <v>22</v>
      </c>
      <c r="C99" s="4" t="s">
        <v>241</v>
      </c>
      <c r="D99" s="4">
        <v>8</v>
      </c>
      <c r="E99" s="4" t="s">
        <v>460</v>
      </c>
      <c r="F99" s="4"/>
      <c r="G99" s="4" t="s">
        <v>488</v>
      </c>
      <c r="H99" s="4">
        <v>0</v>
      </c>
      <c r="I99" s="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2" ht="14.25" customHeight="1" x14ac:dyDescent="0.3">
      <c r="A100" s="4">
        <v>9</v>
      </c>
      <c r="B100" s="4" t="s">
        <v>22</v>
      </c>
      <c r="C100" s="4" t="s">
        <v>241</v>
      </c>
      <c r="D100" s="4">
        <v>9</v>
      </c>
      <c r="E100" s="4" t="s">
        <v>461</v>
      </c>
      <c r="F100" s="4"/>
      <c r="G100" s="4" t="s">
        <v>488</v>
      </c>
      <c r="H100" s="4">
        <v>0</v>
      </c>
      <c r="I100" s="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2" ht="14.25" customHeight="1" x14ac:dyDescent="0.3">
      <c r="A101" s="4">
        <v>9</v>
      </c>
      <c r="B101" s="4" t="s">
        <v>22</v>
      </c>
      <c r="C101" s="4" t="s">
        <v>241</v>
      </c>
      <c r="D101" s="4">
        <v>10</v>
      </c>
      <c r="E101" s="4" t="s">
        <v>462</v>
      </c>
      <c r="F101" s="4"/>
      <c r="G101" s="4" t="s">
        <v>488</v>
      </c>
      <c r="H101" s="4">
        <v>0</v>
      </c>
      <c r="I101" s="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2" ht="14.25" customHeight="1" x14ac:dyDescent="0.3">
      <c r="A102" s="5">
        <v>10</v>
      </c>
      <c r="B102" s="5" t="s">
        <v>23</v>
      </c>
      <c r="C102" s="5" t="s">
        <v>242</v>
      </c>
      <c r="D102" s="5">
        <v>1</v>
      </c>
      <c r="E102" s="5" t="s">
        <v>453</v>
      </c>
      <c r="F102" s="5"/>
      <c r="G102" s="5" t="s">
        <v>488</v>
      </c>
      <c r="H102" s="5">
        <v>0</v>
      </c>
      <c r="I102" s="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2" ht="14.25" customHeight="1" x14ac:dyDescent="0.3">
      <c r="A103" s="5">
        <v>10</v>
      </c>
      <c r="B103" s="5" t="s">
        <v>23</v>
      </c>
      <c r="C103" s="5" t="s">
        <v>242</v>
      </c>
      <c r="D103" s="5">
        <v>2</v>
      </c>
      <c r="E103" s="5" t="s">
        <v>454</v>
      </c>
      <c r="F103" s="5"/>
      <c r="G103" s="5" t="s">
        <v>488</v>
      </c>
      <c r="H103" s="5">
        <v>0</v>
      </c>
      <c r="I103" s="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2" ht="14.25" customHeight="1" x14ac:dyDescent="0.3">
      <c r="A104" s="5">
        <v>10</v>
      </c>
      <c r="B104" s="5" t="s">
        <v>23</v>
      </c>
      <c r="C104" s="5" t="s">
        <v>242</v>
      </c>
      <c r="D104" s="5">
        <v>3</v>
      </c>
      <c r="E104" s="5" t="s">
        <v>455</v>
      </c>
      <c r="F104" s="5"/>
      <c r="G104" s="5" t="s">
        <v>488</v>
      </c>
      <c r="H104" s="5">
        <v>0</v>
      </c>
      <c r="I104" s="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2" ht="14.25" customHeight="1" x14ac:dyDescent="0.3">
      <c r="A105" s="5">
        <v>10</v>
      </c>
      <c r="B105" s="5" t="s">
        <v>23</v>
      </c>
      <c r="C105" s="5" t="s">
        <v>242</v>
      </c>
      <c r="D105" s="5">
        <v>4</v>
      </c>
      <c r="E105" s="5" t="s">
        <v>456</v>
      </c>
      <c r="F105" s="5"/>
      <c r="G105" s="5" t="s">
        <v>488</v>
      </c>
      <c r="H105" s="5">
        <v>0</v>
      </c>
      <c r="I105" s="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2" ht="14.25" customHeight="1" x14ac:dyDescent="0.3">
      <c r="A106" s="5">
        <v>10</v>
      </c>
      <c r="B106" s="5" t="s">
        <v>23</v>
      </c>
      <c r="C106" s="5" t="s">
        <v>242</v>
      </c>
      <c r="D106" s="5">
        <v>5</v>
      </c>
      <c r="E106" s="5" t="s">
        <v>457</v>
      </c>
      <c r="F106" s="5"/>
      <c r="G106" s="5" t="s">
        <v>488</v>
      </c>
      <c r="H106" s="5">
        <v>0</v>
      </c>
      <c r="I106" s="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2" ht="14.25" customHeight="1" x14ac:dyDescent="0.3">
      <c r="A107" s="5">
        <v>10</v>
      </c>
      <c r="B107" s="5" t="s">
        <v>23</v>
      </c>
      <c r="C107" s="5" t="s">
        <v>242</v>
      </c>
      <c r="D107" s="5">
        <v>6</v>
      </c>
      <c r="E107" s="5" t="s">
        <v>458</v>
      </c>
      <c r="F107" s="5"/>
      <c r="G107" s="5" t="s">
        <v>488</v>
      </c>
      <c r="H107" s="5">
        <v>0</v>
      </c>
      <c r="I107" s="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2" ht="14.25" customHeight="1" x14ac:dyDescent="0.3">
      <c r="A108" s="5">
        <v>10</v>
      </c>
      <c r="B108" s="5" t="s">
        <v>23</v>
      </c>
      <c r="C108" s="5" t="s">
        <v>242</v>
      </c>
      <c r="D108" s="5">
        <v>7</v>
      </c>
      <c r="E108" s="5" t="s">
        <v>459</v>
      </c>
      <c r="F108" s="5"/>
      <c r="G108" s="5" t="s">
        <v>488</v>
      </c>
      <c r="H108" s="5">
        <v>0</v>
      </c>
      <c r="I108" s="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2" ht="14.25" customHeight="1" x14ac:dyDescent="0.3">
      <c r="A109" s="5">
        <v>10</v>
      </c>
      <c r="B109" s="5" t="s">
        <v>23</v>
      </c>
      <c r="C109" s="5" t="s">
        <v>242</v>
      </c>
      <c r="D109" s="5">
        <v>8</v>
      </c>
      <c r="E109" s="5" t="s">
        <v>460</v>
      </c>
      <c r="F109" s="5"/>
      <c r="G109" s="5" t="s">
        <v>488</v>
      </c>
      <c r="H109" s="5">
        <v>0</v>
      </c>
      <c r="I109" s="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2" ht="14.25" customHeight="1" x14ac:dyDescent="0.3">
      <c r="A110" s="5">
        <v>10</v>
      </c>
      <c r="B110" s="5" t="s">
        <v>23</v>
      </c>
      <c r="C110" s="5" t="s">
        <v>242</v>
      </c>
      <c r="D110" s="5">
        <v>9</v>
      </c>
      <c r="E110" s="5" t="s">
        <v>461</v>
      </c>
      <c r="F110" s="5"/>
      <c r="G110" s="5" t="s">
        <v>488</v>
      </c>
      <c r="H110" s="5">
        <v>0</v>
      </c>
      <c r="I110" s="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2" ht="14.25" customHeight="1" x14ac:dyDescent="0.3">
      <c r="A111" s="5">
        <v>10</v>
      </c>
      <c r="B111" s="5" t="s">
        <v>23</v>
      </c>
      <c r="C111" s="5" t="s">
        <v>242</v>
      </c>
      <c r="D111" s="5">
        <v>10</v>
      </c>
      <c r="E111" s="5" t="s">
        <v>462</v>
      </c>
      <c r="F111" s="5"/>
      <c r="G111" s="5" t="s">
        <v>488</v>
      </c>
      <c r="H111" s="5">
        <v>0</v>
      </c>
      <c r="I111" s="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2" ht="14.25" customHeight="1" x14ac:dyDescent="0.3">
      <c r="A112" s="4">
        <v>11</v>
      </c>
      <c r="B112" s="4" t="s">
        <v>24</v>
      </c>
      <c r="C112" s="4" t="s">
        <v>243</v>
      </c>
      <c r="D112" s="4">
        <v>1</v>
      </c>
      <c r="E112" s="4" t="s">
        <v>453</v>
      </c>
      <c r="F112" s="4" t="s">
        <v>492</v>
      </c>
      <c r="G112" s="4" t="s">
        <v>476</v>
      </c>
      <c r="H112" s="4">
        <v>0</v>
      </c>
      <c r="I112" s="4">
        <v>3058.04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14" t="s">
        <v>493</v>
      </c>
    </row>
    <row r="113" spans="1:42" ht="14.25" customHeight="1" x14ac:dyDescent="0.3">
      <c r="A113" s="4">
        <v>11</v>
      </c>
      <c r="B113" s="4" t="s">
        <v>24</v>
      </c>
      <c r="C113" s="4" t="s">
        <v>243</v>
      </c>
      <c r="D113" s="4">
        <v>2</v>
      </c>
      <c r="E113" s="4" t="s">
        <v>454</v>
      </c>
      <c r="F113" s="4" t="s">
        <v>492</v>
      </c>
      <c r="G113" s="4" t="s">
        <v>476</v>
      </c>
      <c r="H113" s="4">
        <v>0</v>
      </c>
      <c r="I113" s="4">
        <v>40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14" t="s">
        <v>493</v>
      </c>
    </row>
    <row r="114" spans="1:42" ht="14.25" customHeight="1" x14ac:dyDescent="0.3">
      <c r="A114" s="4">
        <v>11</v>
      </c>
      <c r="B114" s="4" t="s">
        <v>24</v>
      </c>
      <c r="C114" s="4" t="s">
        <v>243</v>
      </c>
      <c r="D114" s="4">
        <v>3</v>
      </c>
      <c r="E114" s="4" t="s">
        <v>455</v>
      </c>
      <c r="F114" s="4" t="s">
        <v>494</v>
      </c>
      <c r="G114" s="4" t="s">
        <v>490</v>
      </c>
      <c r="H114" s="4">
        <v>0</v>
      </c>
      <c r="I114" s="4">
        <v>0.01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14" t="s">
        <v>493</v>
      </c>
    </row>
    <row r="115" spans="1:42" ht="14.25" customHeight="1" x14ac:dyDescent="0.3">
      <c r="A115" s="4">
        <v>11</v>
      </c>
      <c r="B115" s="4" t="s">
        <v>24</v>
      </c>
      <c r="C115" s="4" t="s">
        <v>243</v>
      </c>
      <c r="D115" s="4">
        <v>4</v>
      </c>
      <c r="E115" s="4" t="s">
        <v>456</v>
      </c>
      <c r="F115" s="4" t="s">
        <v>495</v>
      </c>
      <c r="G115" s="4" t="s">
        <v>476</v>
      </c>
      <c r="H115" s="4">
        <v>0</v>
      </c>
      <c r="I115" s="4">
        <v>0.32900000000000001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14"/>
    </row>
    <row r="116" spans="1:42" ht="14.25" customHeight="1" x14ac:dyDescent="0.3">
      <c r="A116" s="4">
        <v>11</v>
      </c>
      <c r="B116" s="4" t="s">
        <v>24</v>
      </c>
      <c r="C116" s="4" t="s">
        <v>243</v>
      </c>
      <c r="D116" s="4">
        <v>5</v>
      </c>
      <c r="E116" s="4" t="s">
        <v>457</v>
      </c>
      <c r="F116" s="4" t="s">
        <v>495</v>
      </c>
      <c r="G116" s="4" t="s">
        <v>480</v>
      </c>
      <c r="H116" s="4">
        <v>0</v>
      </c>
      <c r="I116" s="4">
        <v>0.32900000000000001</v>
      </c>
      <c r="J116" s="9">
        <v>0.32900000000000001</v>
      </c>
      <c r="K116" s="9">
        <v>0.433</v>
      </c>
      <c r="L116" s="9">
        <v>0.433</v>
      </c>
      <c r="M116" s="9">
        <v>0.49462</v>
      </c>
      <c r="N116" s="9">
        <v>99999999</v>
      </c>
      <c r="O116" s="9">
        <v>99999999</v>
      </c>
      <c r="P116" s="9">
        <v>99999999</v>
      </c>
      <c r="Q116" s="9">
        <v>99999999</v>
      </c>
      <c r="R116" s="9">
        <v>99999999</v>
      </c>
      <c r="S116" s="9">
        <v>99999999</v>
      </c>
      <c r="T116" s="9">
        <v>99999999</v>
      </c>
      <c r="U116" s="9">
        <v>99999999</v>
      </c>
      <c r="V116" s="9">
        <v>99999999</v>
      </c>
      <c r="W116" s="9">
        <v>99999999</v>
      </c>
      <c r="X116" s="9">
        <v>99999999</v>
      </c>
      <c r="Y116" s="9">
        <v>99999999</v>
      </c>
      <c r="Z116" s="9">
        <v>99999999</v>
      </c>
      <c r="AA116" s="9">
        <v>99999999</v>
      </c>
      <c r="AB116" s="9">
        <v>99999999</v>
      </c>
      <c r="AC116" s="9">
        <v>99999999</v>
      </c>
      <c r="AD116" s="9">
        <v>99999999</v>
      </c>
      <c r="AE116" s="9">
        <v>99999999</v>
      </c>
      <c r="AF116" s="9">
        <v>99999999</v>
      </c>
      <c r="AG116" s="9">
        <v>99999999</v>
      </c>
      <c r="AH116" s="9">
        <v>99999999</v>
      </c>
      <c r="AI116" s="9">
        <v>99999999</v>
      </c>
      <c r="AJ116" s="9">
        <v>99999999</v>
      </c>
      <c r="AK116" s="9">
        <v>99999999</v>
      </c>
      <c r="AL116" s="9">
        <v>99999999</v>
      </c>
      <c r="AM116" s="9">
        <v>99999999</v>
      </c>
      <c r="AN116" s="9">
        <v>99999999</v>
      </c>
      <c r="AO116" s="9">
        <v>99999999</v>
      </c>
      <c r="AP116" s="14"/>
    </row>
    <row r="117" spans="1:42" ht="14.25" customHeight="1" x14ac:dyDescent="0.3">
      <c r="A117" s="4">
        <v>11</v>
      </c>
      <c r="B117" s="4" t="s">
        <v>24</v>
      </c>
      <c r="C117" s="4" t="s">
        <v>243</v>
      </c>
      <c r="D117" s="4">
        <v>6</v>
      </c>
      <c r="E117" s="4" t="s">
        <v>458</v>
      </c>
      <c r="F117" s="4"/>
      <c r="G117" s="4" t="s">
        <v>488</v>
      </c>
      <c r="H117" s="4">
        <v>0</v>
      </c>
      <c r="I117" s="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14" t="s">
        <v>493</v>
      </c>
    </row>
    <row r="118" spans="1:42" ht="14.25" customHeight="1" x14ac:dyDescent="0.3">
      <c r="A118" s="4">
        <v>11</v>
      </c>
      <c r="B118" s="4" t="s">
        <v>24</v>
      </c>
      <c r="C118" s="4" t="s">
        <v>243</v>
      </c>
      <c r="D118" s="4">
        <v>7</v>
      </c>
      <c r="E118" s="4" t="s">
        <v>459</v>
      </c>
      <c r="F118" s="4"/>
      <c r="G118" s="4" t="s">
        <v>488</v>
      </c>
      <c r="H118" s="4">
        <v>0</v>
      </c>
      <c r="I118" s="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14" t="s">
        <v>493</v>
      </c>
    </row>
    <row r="119" spans="1:42" ht="14.25" customHeight="1" x14ac:dyDescent="0.3">
      <c r="A119" s="4">
        <v>11</v>
      </c>
      <c r="B119" s="4" t="s">
        <v>24</v>
      </c>
      <c r="C119" s="4" t="s">
        <v>243</v>
      </c>
      <c r="D119" s="4">
        <v>8</v>
      </c>
      <c r="E119" s="4" t="s">
        <v>460</v>
      </c>
      <c r="F119" s="4" t="s">
        <v>495</v>
      </c>
      <c r="G119" s="4" t="s">
        <v>476</v>
      </c>
      <c r="H119" s="4">
        <v>0</v>
      </c>
      <c r="I119" s="4">
        <v>0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14"/>
    </row>
    <row r="120" spans="1:42" ht="14.25" customHeight="1" x14ac:dyDescent="0.3">
      <c r="A120" s="4">
        <v>11</v>
      </c>
      <c r="B120" s="4" t="s">
        <v>24</v>
      </c>
      <c r="C120" s="4" t="s">
        <v>243</v>
      </c>
      <c r="D120" s="4">
        <v>9</v>
      </c>
      <c r="E120" s="4" t="s">
        <v>461</v>
      </c>
      <c r="F120" s="4" t="s">
        <v>496</v>
      </c>
      <c r="G120" s="4" t="s">
        <v>480</v>
      </c>
      <c r="H120" s="4">
        <v>0</v>
      </c>
      <c r="I120" s="4">
        <v>0.59456787553260892</v>
      </c>
      <c r="J120" s="9">
        <v>0.41709344769677026</v>
      </c>
      <c r="K120" s="9">
        <v>0.31473300172682889</v>
      </c>
      <c r="L120" s="9">
        <v>0.53189673278971172</v>
      </c>
      <c r="M120" s="9">
        <v>0.47377329389805084</v>
      </c>
      <c r="N120" s="9">
        <v>0.47377329389805084</v>
      </c>
      <c r="O120" s="9">
        <v>0.47377329389805084</v>
      </c>
      <c r="P120" s="9">
        <v>0.47377329389805084</v>
      </c>
      <c r="Q120" s="9">
        <v>0.47377329389805084</v>
      </c>
      <c r="R120" s="9">
        <v>0.47377329389805084</v>
      </c>
      <c r="S120" s="9">
        <v>0.47377329389805084</v>
      </c>
      <c r="T120" s="9">
        <v>0.47377329389805084</v>
      </c>
      <c r="U120" s="9">
        <v>0.47377329389805084</v>
      </c>
      <c r="V120" s="9">
        <v>0.47377329389805084</v>
      </c>
      <c r="W120" s="9">
        <v>0.47377329389805084</v>
      </c>
      <c r="X120" s="9">
        <v>0.47377329389805084</v>
      </c>
      <c r="Y120" s="9">
        <v>0.47377329389805084</v>
      </c>
      <c r="Z120" s="9">
        <v>0.47377329389805084</v>
      </c>
      <c r="AA120" s="9">
        <v>0.47377329389805084</v>
      </c>
      <c r="AB120" s="9">
        <v>0.47377329389805084</v>
      </c>
      <c r="AC120" s="9">
        <v>0.47377329389805084</v>
      </c>
      <c r="AD120" s="9">
        <v>0.47377329389805084</v>
      </c>
      <c r="AE120" s="9">
        <v>0.47377329389805084</v>
      </c>
      <c r="AF120" s="9">
        <v>0.47377329389805084</v>
      </c>
      <c r="AG120" s="9">
        <v>0.47377329389805084</v>
      </c>
      <c r="AH120" s="9">
        <v>0.47377329389805084</v>
      </c>
      <c r="AI120" s="9">
        <v>0.47377329389805084</v>
      </c>
      <c r="AJ120" s="9">
        <v>0.47377329389805084</v>
      </c>
      <c r="AK120" s="9">
        <v>0.47377329389805084</v>
      </c>
      <c r="AL120" s="9">
        <v>0.47377329389805084</v>
      </c>
      <c r="AM120" s="9">
        <v>0.47377329389805084</v>
      </c>
      <c r="AN120" s="9">
        <v>0.47377329389805084</v>
      </c>
      <c r="AO120" s="9">
        <v>0.47377329389805084</v>
      </c>
      <c r="AP120" s="14"/>
    </row>
    <row r="121" spans="1:42" ht="14.25" customHeight="1" x14ac:dyDescent="0.3">
      <c r="A121" s="4">
        <v>11</v>
      </c>
      <c r="B121" s="4" t="s">
        <v>24</v>
      </c>
      <c r="C121" s="4" t="s">
        <v>243</v>
      </c>
      <c r="D121" s="4">
        <v>10</v>
      </c>
      <c r="E121" s="4" t="s">
        <v>462</v>
      </c>
      <c r="F121" s="4" t="s">
        <v>496</v>
      </c>
      <c r="G121" s="4" t="s">
        <v>476</v>
      </c>
      <c r="H121" s="4">
        <v>0</v>
      </c>
      <c r="I121" s="4">
        <v>1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14" t="s">
        <v>497</v>
      </c>
    </row>
    <row r="122" spans="1:42" ht="14.25" customHeight="1" x14ac:dyDescent="0.3">
      <c r="A122" s="5">
        <v>12</v>
      </c>
      <c r="B122" s="5" t="s">
        <v>25</v>
      </c>
      <c r="C122" s="5" t="s">
        <v>244</v>
      </c>
      <c r="D122" s="5">
        <v>1</v>
      </c>
      <c r="E122" s="5" t="s">
        <v>453</v>
      </c>
      <c r="F122" s="5" t="s">
        <v>492</v>
      </c>
      <c r="G122" s="5" t="s">
        <v>476</v>
      </c>
      <c r="H122" s="5">
        <v>0</v>
      </c>
      <c r="I122" s="5">
        <v>451.24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14" t="s">
        <v>498</v>
      </c>
    </row>
    <row r="123" spans="1:42" ht="14.25" customHeight="1" x14ac:dyDescent="0.3">
      <c r="A123" s="5">
        <v>12</v>
      </c>
      <c r="B123" s="5" t="s">
        <v>25</v>
      </c>
      <c r="C123" s="5" t="s">
        <v>244</v>
      </c>
      <c r="D123" s="5">
        <v>2</v>
      </c>
      <c r="E123" s="5" t="s">
        <v>454</v>
      </c>
      <c r="F123" s="5" t="s">
        <v>492</v>
      </c>
      <c r="G123" s="5" t="s">
        <v>476</v>
      </c>
      <c r="H123" s="5">
        <v>0</v>
      </c>
      <c r="I123" s="5">
        <v>54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14" t="s">
        <v>498</v>
      </c>
    </row>
    <row r="124" spans="1:42" ht="14.25" customHeight="1" x14ac:dyDescent="0.3">
      <c r="A124" s="5">
        <v>12</v>
      </c>
      <c r="B124" s="5" t="s">
        <v>25</v>
      </c>
      <c r="C124" s="5" t="s">
        <v>244</v>
      </c>
      <c r="D124" s="5">
        <v>3</v>
      </c>
      <c r="E124" s="5" t="s">
        <v>455</v>
      </c>
      <c r="F124" s="5" t="s">
        <v>494</v>
      </c>
      <c r="G124" s="5" t="s">
        <v>490</v>
      </c>
      <c r="H124" s="5">
        <v>0</v>
      </c>
      <c r="I124" s="5">
        <v>0.01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4" t="s">
        <v>498</v>
      </c>
    </row>
    <row r="125" spans="1:42" ht="14.25" customHeight="1" x14ac:dyDescent="0.3">
      <c r="A125" s="5">
        <v>12</v>
      </c>
      <c r="B125" s="5" t="s">
        <v>25</v>
      </c>
      <c r="C125" s="5" t="s">
        <v>244</v>
      </c>
      <c r="D125" s="5">
        <v>4</v>
      </c>
      <c r="E125" s="5" t="s">
        <v>456</v>
      </c>
      <c r="F125" s="5" t="s">
        <v>495</v>
      </c>
      <c r="G125" s="5" t="s">
        <v>476</v>
      </c>
      <c r="H125" s="5">
        <v>0</v>
      </c>
      <c r="I125" s="15">
        <v>0.3953488456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14"/>
    </row>
    <row r="126" spans="1:42" ht="14.25" customHeight="1" x14ac:dyDescent="0.3">
      <c r="A126" s="5">
        <v>12</v>
      </c>
      <c r="B126" s="5" t="s">
        <v>25</v>
      </c>
      <c r="C126" s="5" t="s">
        <v>244</v>
      </c>
      <c r="D126" s="5">
        <v>5</v>
      </c>
      <c r="E126" s="5" t="s">
        <v>457</v>
      </c>
      <c r="F126" s="5" t="s">
        <v>495</v>
      </c>
      <c r="G126" s="5" t="s">
        <v>480</v>
      </c>
      <c r="H126" s="5">
        <v>0</v>
      </c>
      <c r="I126" s="5">
        <v>0.3953488456</v>
      </c>
      <c r="J126" s="9">
        <v>0.4014791800000001</v>
      </c>
      <c r="K126" s="9">
        <v>0.40722917999999997</v>
      </c>
      <c r="L126" s="9">
        <v>0.41982918000000002</v>
      </c>
      <c r="M126" s="9">
        <v>0.41982918000000002</v>
      </c>
      <c r="N126" s="9">
        <v>1</v>
      </c>
      <c r="O126" s="9">
        <v>1.2</v>
      </c>
      <c r="P126" s="9">
        <v>1.25</v>
      </c>
      <c r="Q126" s="9">
        <v>1.55</v>
      </c>
      <c r="R126" s="9">
        <v>1.6</v>
      </c>
      <c r="S126" s="9">
        <v>1.625</v>
      </c>
      <c r="T126" s="9">
        <v>1.65</v>
      </c>
      <c r="U126" s="9">
        <v>1.7</v>
      </c>
      <c r="V126" s="9">
        <v>1.7149999999999999</v>
      </c>
      <c r="W126" s="9">
        <v>1.7299999999999998</v>
      </c>
      <c r="X126" s="9">
        <v>1.7449999999999997</v>
      </c>
      <c r="Y126" s="9">
        <v>1.7599999999999996</v>
      </c>
      <c r="Z126" s="9">
        <v>1.7749999999999995</v>
      </c>
      <c r="AA126" s="9">
        <v>1.7899999999999994</v>
      </c>
      <c r="AB126" s="9">
        <v>1.8049999999999993</v>
      </c>
      <c r="AC126" s="9">
        <v>1.8199999999999992</v>
      </c>
      <c r="AD126" s="9">
        <v>1.8349999999999991</v>
      </c>
      <c r="AE126" s="9">
        <v>1.849999999999999</v>
      </c>
      <c r="AF126" s="9">
        <v>1.8649999999999989</v>
      </c>
      <c r="AG126" s="9">
        <v>1.8799999999999988</v>
      </c>
      <c r="AH126" s="9">
        <v>1.8949999999999987</v>
      </c>
      <c r="AI126" s="9">
        <v>1.9099999999999986</v>
      </c>
      <c r="AJ126" s="9">
        <v>1.9249999999999985</v>
      </c>
      <c r="AK126" s="9">
        <v>1.9399999999999984</v>
      </c>
      <c r="AL126" s="9">
        <v>1.9549999999999983</v>
      </c>
      <c r="AM126" s="9">
        <v>1.9699999999999982</v>
      </c>
      <c r="AN126" s="9">
        <v>1.9849999999999981</v>
      </c>
      <c r="AO126" s="9">
        <v>2</v>
      </c>
      <c r="AP126" s="14"/>
    </row>
    <row r="127" spans="1:42" ht="14.25" customHeight="1" x14ac:dyDescent="0.3">
      <c r="A127" s="5">
        <v>12</v>
      </c>
      <c r="B127" s="5" t="s">
        <v>25</v>
      </c>
      <c r="C127" s="5" t="s">
        <v>244</v>
      </c>
      <c r="D127" s="5">
        <v>6</v>
      </c>
      <c r="E127" s="5" t="s">
        <v>458</v>
      </c>
      <c r="F127" s="5"/>
      <c r="G127" s="5" t="s">
        <v>488</v>
      </c>
      <c r="H127" s="5">
        <v>0</v>
      </c>
      <c r="I127" s="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14" t="s">
        <v>498</v>
      </c>
    </row>
    <row r="128" spans="1:42" ht="14.25" customHeight="1" x14ac:dyDescent="0.3">
      <c r="A128" s="5">
        <v>12</v>
      </c>
      <c r="B128" s="5" t="s">
        <v>25</v>
      </c>
      <c r="C128" s="5" t="s">
        <v>244</v>
      </c>
      <c r="D128" s="5">
        <v>7</v>
      </c>
      <c r="E128" s="5" t="s">
        <v>459</v>
      </c>
      <c r="F128" s="5"/>
      <c r="G128" s="5" t="s">
        <v>488</v>
      </c>
      <c r="H128" s="5">
        <v>0</v>
      </c>
      <c r="I128" s="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14" t="s">
        <v>498</v>
      </c>
    </row>
    <row r="129" spans="1:42" ht="14.25" customHeight="1" x14ac:dyDescent="0.3">
      <c r="A129" s="5">
        <v>12</v>
      </c>
      <c r="B129" s="5" t="s">
        <v>25</v>
      </c>
      <c r="C129" s="5" t="s">
        <v>244</v>
      </c>
      <c r="D129" s="5">
        <v>8</v>
      </c>
      <c r="E129" s="5" t="s">
        <v>460</v>
      </c>
      <c r="F129" s="5" t="s">
        <v>495</v>
      </c>
      <c r="G129" s="5" t="s">
        <v>480</v>
      </c>
      <c r="H129" s="5">
        <v>0</v>
      </c>
      <c r="I129" s="5">
        <v>0</v>
      </c>
      <c r="J129" s="9">
        <v>6.0690310559998809E-3</v>
      </c>
      <c r="K129" s="9">
        <v>5.6349999999998693E-3</v>
      </c>
      <c r="L129" s="9">
        <v>1.2600000000000056E-2</v>
      </c>
      <c r="M129" s="9">
        <v>0</v>
      </c>
      <c r="N129" s="71">
        <v>0</v>
      </c>
      <c r="O129" s="71">
        <v>0.19800000000000001</v>
      </c>
      <c r="P129" s="71">
        <v>4.0000000000000001E-3</v>
      </c>
      <c r="Q129" s="71">
        <v>0.27100000000000002</v>
      </c>
      <c r="R129" s="71">
        <v>0</v>
      </c>
      <c r="S129" s="71">
        <v>0</v>
      </c>
      <c r="T129" s="71">
        <v>0</v>
      </c>
      <c r="U129" s="71">
        <v>0</v>
      </c>
      <c r="V129" s="9">
        <v>0</v>
      </c>
      <c r="W129" s="9">
        <v>0</v>
      </c>
      <c r="X129" s="9">
        <v>0</v>
      </c>
      <c r="Y129" s="9">
        <v>0.14000000000000001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14"/>
    </row>
    <row r="130" spans="1:42" ht="14.25" customHeight="1" x14ac:dyDescent="0.3">
      <c r="A130" s="5">
        <v>12</v>
      </c>
      <c r="B130" s="5" t="s">
        <v>25</v>
      </c>
      <c r="C130" s="5" t="s">
        <v>244</v>
      </c>
      <c r="D130" s="5">
        <v>9</v>
      </c>
      <c r="E130" s="5" t="s">
        <v>461</v>
      </c>
      <c r="F130" s="5" t="s">
        <v>496</v>
      </c>
      <c r="G130" s="5" t="s">
        <v>480</v>
      </c>
      <c r="H130" s="5">
        <v>0</v>
      </c>
      <c r="I130" s="5">
        <v>0.41610508729234319</v>
      </c>
      <c r="J130" s="9">
        <v>0.34916526311799584</v>
      </c>
      <c r="K130" s="9">
        <v>0.42239813182947122</v>
      </c>
      <c r="L130" s="9">
        <v>0.47521244407690466</v>
      </c>
      <c r="M130" s="9">
        <v>0.49751255282828905</v>
      </c>
      <c r="N130" s="9">
        <v>0.49751255282828905</v>
      </c>
      <c r="O130" s="9">
        <v>0.49751255282828905</v>
      </c>
      <c r="P130" s="9">
        <v>0.49751255282828905</v>
      </c>
      <c r="Q130" s="9">
        <v>0.49751255282828905</v>
      </c>
      <c r="R130" s="9">
        <v>0.49751255282828905</v>
      </c>
      <c r="S130" s="9">
        <v>0.49751255282828905</v>
      </c>
      <c r="T130" s="9">
        <v>0.49751255282828905</v>
      </c>
      <c r="U130" s="9">
        <v>0.49751255282828905</v>
      </c>
      <c r="V130" s="9">
        <v>0.49751255282828905</v>
      </c>
      <c r="W130" s="9">
        <v>0.49751255282828905</v>
      </c>
      <c r="X130" s="9">
        <v>0.49751255282828905</v>
      </c>
      <c r="Y130" s="9">
        <v>0.49751255282828905</v>
      </c>
      <c r="Z130" s="9">
        <v>0.49751255282828905</v>
      </c>
      <c r="AA130" s="9">
        <v>0.49751255282828905</v>
      </c>
      <c r="AB130" s="9">
        <v>0.49751255282828905</v>
      </c>
      <c r="AC130" s="9">
        <v>0.49751255282828905</v>
      </c>
      <c r="AD130" s="9">
        <v>0.49751255282828905</v>
      </c>
      <c r="AE130" s="9">
        <v>0.49751255282828905</v>
      </c>
      <c r="AF130" s="9">
        <v>0.49751255282828905</v>
      </c>
      <c r="AG130" s="9">
        <v>0.49751255282828905</v>
      </c>
      <c r="AH130" s="9">
        <v>0.49751255282828905</v>
      </c>
      <c r="AI130" s="9">
        <v>0.49751255282828905</v>
      </c>
      <c r="AJ130" s="9">
        <v>0.49751255282828905</v>
      </c>
      <c r="AK130" s="9">
        <v>0.49751255282828905</v>
      </c>
      <c r="AL130" s="9">
        <v>0.49751255282828905</v>
      </c>
      <c r="AM130" s="9">
        <v>0.49751255282828905</v>
      </c>
      <c r="AN130" s="9">
        <v>0.49751255282828905</v>
      </c>
      <c r="AO130" s="9">
        <v>0.49751255282828905</v>
      </c>
      <c r="AP130" s="14"/>
    </row>
    <row r="131" spans="1:42" ht="14.25" customHeight="1" x14ac:dyDescent="0.3">
      <c r="A131" s="5">
        <v>12</v>
      </c>
      <c r="B131" s="5" t="s">
        <v>25</v>
      </c>
      <c r="C131" s="5" t="s">
        <v>244</v>
      </c>
      <c r="D131" s="5">
        <v>10</v>
      </c>
      <c r="E131" s="5" t="s">
        <v>462</v>
      </c>
      <c r="F131" s="5" t="s">
        <v>496</v>
      </c>
      <c r="G131" s="5" t="s">
        <v>476</v>
      </c>
      <c r="H131" s="5">
        <v>0</v>
      </c>
      <c r="I131" s="5">
        <v>1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14" t="s">
        <v>497</v>
      </c>
    </row>
    <row r="132" spans="1:42" ht="14.25" customHeight="1" x14ac:dyDescent="0.3">
      <c r="A132" s="4">
        <v>13</v>
      </c>
      <c r="B132" s="4" t="s">
        <v>26</v>
      </c>
      <c r="C132" s="4" t="s">
        <v>245</v>
      </c>
      <c r="D132" s="4">
        <v>1</v>
      </c>
      <c r="E132" s="4" t="s">
        <v>453</v>
      </c>
      <c r="F132" s="4" t="s">
        <v>492</v>
      </c>
      <c r="G132" s="4" t="s">
        <v>476</v>
      </c>
      <c r="H132" s="4">
        <v>0</v>
      </c>
      <c r="I132" s="4">
        <v>4000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2" ht="14.25" customHeight="1" x14ac:dyDescent="0.3">
      <c r="A133" s="4">
        <v>13</v>
      </c>
      <c r="B133" s="4" t="s">
        <v>26</v>
      </c>
      <c r="C133" s="4" t="s">
        <v>245</v>
      </c>
      <c r="D133" s="4">
        <v>2</v>
      </c>
      <c r="E133" s="4" t="s">
        <v>454</v>
      </c>
      <c r="F133" s="4" t="s">
        <v>492</v>
      </c>
      <c r="G133" s="4" t="s">
        <v>476</v>
      </c>
      <c r="H133" s="4">
        <v>0</v>
      </c>
      <c r="I133" s="4">
        <v>120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2" ht="14.25" customHeight="1" x14ac:dyDescent="0.3">
      <c r="A134" s="4">
        <v>13</v>
      </c>
      <c r="B134" s="4" t="s">
        <v>26</v>
      </c>
      <c r="C134" s="4" t="s">
        <v>245</v>
      </c>
      <c r="D134" s="4">
        <v>3</v>
      </c>
      <c r="E134" s="4" t="s">
        <v>455</v>
      </c>
      <c r="F134" s="4" t="s">
        <v>494</v>
      </c>
      <c r="G134" s="4" t="s">
        <v>476</v>
      </c>
      <c r="H134" s="4">
        <v>0</v>
      </c>
      <c r="I134" s="4">
        <v>1E-3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2" ht="14.25" customHeight="1" x14ac:dyDescent="0.3">
      <c r="A135" s="4">
        <v>13</v>
      </c>
      <c r="B135" s="4" t="s">
        <v>26</v>
      </c>
      <c r="C135" s="4" t="s">
        <v>245</v>
      </c>
      <c r="D135" s="4">
        <v>4</v>
      </c>
      <c r="E135" s="4" t="s">
        <v>456</v>
      </c>
      <c r="F135" s="4" t="s">
        <v>495</v>
      </c>
      <c r="G135" s="4" t="s">
        <v>476</v>
      </c>
      <c r="H135" s="4">
        <v>0</v>
      </c>
      <c r="I135" s="4">
        <v>3.9E-2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2" ht="14.25" customHeight="1" x14ac:dyDescent="0.3">
      <c r="A136" s="4">
        <v>13</v>
      </c>
      <c r="B136" s="4" t="s">
        <v>26</v>
      </c>
      <c r="C136" s="4" t="s">
        <v>245</v>
      </c>
      <c r="D136" s="4">
        <v>5</v>
      </c>
      <c r="E136" s="4" t="s">
        <v>457</v>
      </c>
      <c r="F136" s="4" t="s">
        <v>495</v>
      </c>
      <c r="G136" s="4" t="s">
        <v>480</v>
      </c>
      <c r="H136" s="4">
        <v>0</v>
      </c>
      <c r="I136" s="4">
        <v>3.9E-2</v>
      </c>
      <c r="J136" s="9">
        <v>3.9E-2</v>
      </c>
      <c r="K136" s="9">
        <v>3.9E-2</v>
      </c>
      <c r="L136" s="9">
        <v>4.3999999999999997E-2</v>
      </c>
      <c r="M136" s="9">
        <v>4.3999999999999997E-2</v>
      </c>
      <c r="N136" s="9">
        <v>0.05</v>
      </c>
      <c r="O136" s="9">
        <v>0.05</v>
      </c>
      <c r="P136" s="9">
        <v>0.05</v>
      </c>
      <c r="Q136" s="9">
        <v>0.05</v>
      </c>
      <c r="R136" s="9">
        <f>(Q136+R139)*1.01</f>
        <v>6.565E-2</v>
      </c>
      <c r="S136" s="9">
        <f>(R136+S139)*1.01</f>
        <v>0.1067065</v>
      </c>
      <c r="T136" s="9">
        <v>0.11</v>
      </c>
      <c r="U136" s="9">
        <v>0.11</v>
      </c>
      <c r="V136" s="9">
        <f>U136+(($AO136-$U136)/(2050-2030))</f>
        <v>0.112</v>
      </c>
      <c r="W136" s="9">
        <f t="shared" ref="W136:AN136" si="0">V136+(($AO$136-$U$136)/(2050-2030))</f>
        <v>0.114</v>
      </c>
      <c r="X136" s="9">
        <f t="shared" si="0"/>
        <v>0.11600000000000001</v>
      </c>
      <c r="Y136" s="9">
        <f t="shared" si="0"/>
        <v>0.11800000000000001</v>
      </c>
      <c r="Z136" s="9">
        <f t="shared" si="0"/>
        <v>0.12000000000000001</v>
      </c>
      <c r="AA136" s="9">
        <f t="shared" si="0"/>
        <v>0.12200000000000001</v>
      </c>
      <c r="AB136" s="9">
        <f t="shared" si="0"/>
        <v>0.12400000000000001</v>
      </c>
      <c r="AC136" s="9">
        <f t="shared" si="0"/>
        <v>0.126</v>
      </c>
      <c r="AD136" s="9">
        <f t="shared" si="0"/>
        <v>0.128</v>
      </c>
      <c r="AE136" s="9">
        <f t="shared" si="0"/>
        <v>0.13</v>
      </c>
      <c r="AF136" s="9">
        <f t="shared" si="0"/>
        <v>0.13200000000000001</v>
      </c>
      <c r="AG136" s="9">
        <f t="shared" si="0"/>
        <v>0.13400000000000001</v>
      </c>
      <c r="AH136" s="9">
        <f t="shared" si="0"/>
        <v>0.13600000000000001</v>
      </c>
      <c r="AI136" s="9">
        <f t="shared" si="0"/>
        <v>0.13800000000000001</v>
      </c>
      <c r="AJ136" s="9">
        <f t="shared" si="0"/>
        <v>0.14000000000000001</v>
      </c>
      <c r="AK136" s="9">
        <f t="shared" si="0"/>
        <v>0.14200000000000002</v>
      </c>
      <c r="AL136" s="9">
        <f t="shared" si="0"/>
        <v>0.14400000000000002</v>
      </c>
      <c r="AM136" s="9">
        <f t="shared" si="0"/>
        <v>0.14600000000000002</v>
      </c>
      <c r="AN136" s="9">
        <f t="shared" si="0"/>
        <v>0.14800000000000002</v>
      </c>
      <c r="AO136" s="9">
        <v>0.15</v>
      </c>
    </row>
    <row r="137" spans="1:42" ht="14.25" customHeight="1" x14ac:dyDescent="0.3">
      <c r="A137" s="4">
        <v>13</v>
      </c>
      <c r="B137" s="4" t="s">
        <v>26</v>
      </c>
      <c r="C137" s="4" t="s">
        <v>245</v>
      </c>
      <c r="D137" s="4">
        <v>6</v>
      </c>
      <c r="E137" s="4" t="s">
        <v>458</v>
      </c>
      <c r="F137" s="4"/>
      <c r="G137" s="4" t="s">
        <v>488</v>
      </c>
      <c r="H137" s="4">
        <v>0</v>
      </c>
      <c r="I137" s="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2" ht="14.25" customHeight="1" x14ac:dyDescent="0.3">
      <c r="A138" s="4">
        <v>13</v>
      </c>
      <c r="B138" s="4" t="s">
        <v>26</v>
      </c>
      <c r="C138" s="4" t="s">
        <v>245</v>
      </c>
      <c r="D138" s="4">
        <v>7</v>
      </c>
      <c r="E138" s="4" t="s">
        <v>459</v>
      </c>
      <c r="F138" s="4"/>
      <c r="G138" s="4" t="s">
        <v>488</v>
      </c>
      <c r="H138" s="4">
        <v>0</v>
      </c>
      <c r="I138" s="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2" ht="14.25" customHeight="1" x14ac:dyDescent="0.3">
      <c r="A139" s="4">
        <v>13</v>
      </c>
      <c r="B139" s="4" t="s">
        <v>26</v>
      </c>
      <c r="C139" s="4" t="s">
        <v>245</v>
      </c>
      <c r="D139" s="4">
        <v>8</v>
      </c>
      <c r="E139" s="4" t="s">
        <v>460</v>
      </c>
      <c r="F139" s="4" t="s">
        <v>495</v>
      </c>
      <c r="G139" s="4" t="s">
        <v>480</v>
      </c>
      <c r="H139" s="4">
        <v>0</v>
      </c>
      <c r="I139" s="4">
        <v>0</v>
      </c>
      <c r="J139" s="9">
        <v>0</v>
      </c>
      <c r="K139" s="9">
        <v>0</v>
      </c>
      <c r="L139" s="9">
        <v>4.9999999999999975E-3</v>
      </c>
      <c r="M139" s="9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1.4999999999999999E-2</v>
      </c>
      <c r="S139" s="71">
        <v>0.04</v>
      </c>
      <c r="T139" s="71">
        <v>0</v>
      </c>
      <c r="U139" s="71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</row>
    <row r="140" spans="1:42" ht="14.25" customHeight="1" x14ac:dyDescent="0.3">
      <c r="A140" s="4">
        <v>13</v>
      </c>
      <c r="B140" s="4" t="s">
        <v>26</v>
      </c>
      <c r="C140" s="4" t="s">
        <v>245</v>
      </c>
      <c r="D140" s="4">
        <v>9</v>
      </c>
      <c r="E140" s="4" t="s">
        <v>461</v>
      </c>
      <c r="F140" s="4" t="s">
        <v>496</v>
      </c>
      <c r="G140" s="4" t="s">
        <v>480</v>
      </c>
      <c r="H140" s="4">
        <v>0</v>
      </c>
      <c r="I140" s="4">
        <v>0.86953631887366822</v>
      </c>
      <c r="J140" s="9">
        <v>0.86616949075049765</v>
      </c>
      <c r="K140" s="9">
        <v>0.89857260332513755</v>
      </c>
      <c r="L140" s="9">
        <v>0.77399044025010388</v>
      </c>
      <c r="M140" s="9">
        <v>0.72041709477480287</v>
      </c>
      <c r="N140" s="9">
        <f>M140</f>
        <v>0.72041709477480287</v>
      </c>
      <c r="O140" s="9">
        <f t="shared" ref="O140:AO140" si="1">N140</f>
        <v>0.72041709477480287</v>
      </c>
      <c r="P140" s="9">
        <f t="shared" si="1"/>
        <v>0.72041709477480287</v>
      </c>
      <c r="Q140" s="9">
        <f t="shared" si="1"/>
        <v>0.72041709477480287</v>
      </c>
      <c r="R140" s="9">
        <f t="shared" si="1"/>
        <v>0.72041709477480287</v>
      </c>
      <c r="S140" s="9">
        <f t="shared" si="1"/>
        <v>0.72041709477480287</v>
      </c>
      <c r="T140" s="9">
        <f t="shared" si="1"/>
        <v>0.72041709477480287</v>
      </c>
      <c r="U140" s="9">
        <f t="shared" si="1"/>
        <v>0.72041709477480287</v>
      </c>
      <c r="V140" s="9">
        <f t="shared" si="1"/>
        <v>0.72041709477480287</v>
      </c>
      <c r="W140" s="9">
        <f t="shared" si="1"/>
        <v>0.72041709477480287</v>
      </c>
      <c r="X140" s="9">
        <f t="shared" si="1"/>
        <v>0.72041709477480287</v>
      </c>
      <c r="Y140" s="9">
        <f t="shared" si="1"/>
        <v>0.72041709477480287</v>
      </c>
      <c r="Z140" s="9">
        <f t="shared" si="1"/>
        <v>0.72041709477480287</v>
      </c>
      <c r="AA140" s="9">
        <f t="shared" si="1"/>
        <v>0.72041709477480287</v>
      </c>
      <c r="AB140" s="9">
        <f t="shared" si="1"/>
        <v>0.72041709477480287</v>
      </c>
      <c r="AC140" s="9">
        <f t="shared" si="1"/>
        <v>0.72041709477480287</v>
      </c>
      <c r="AD140" s="9">
        <f t="shared" si="1"/>
        <v>0.72041709477480287</v>
      </c>
      <c r="AE140" s="9">
        <f t="shared" si="1"/>
        <v>0.72041709477480287</v>
      </c>
      <c r="AF140" s="9">
        <f t="shared" si="1"/>
        <v>0.72041709477480287</v>
      </c>
      <c r="AG140" s="9">
        <f t="shared" si="1"/>
        <v>0.72041709477480287</v>
      </c>
      <c r="AH140" s="9">
        <f t="shared" si="1"/>
        <v>0.72041709477480287</v>
      </c>
      <c r="AI140" s="9">
        <f t="shared" si="1"/>
        <v>0.72041709477480287</v>
      </c>
      <c r="AJ140" s="9">
        <f t="shared" si="1"/>
        <v>0.72041709477480287</v>
      </c>
      <c r="AK140" s="9">
        <f t="shared" si="1"/>
        <v>0.72041709477480287</v>
      </c>
      <c r="AL140" s="9">
        <f t="shared" si="1"/>
        <v>0.72041709477480287</v>
      </c>
      <c r="AM140" s="9">
        <f t="shared" si="1"/>
        <v>0.72041709477480287</v>
      </c>
      <c r="AN140" s="9">
        <f t="shared" si="1"/>
        <v>0.72041709477480287</v>
      </c>
      <c r="AO140" s="9">
        <f t="shared" si="1"/>
        <v>0.72041709477480287</v>
      </c>
    </row>
    <row r="141" spans="1:42" ht="14.25" customHeight="1" x14ac:dyDescent="0.3">
      <c r="A141" s="4">
        <v>13</v>
      </c>
      <c r="B141" s="4" t="s">
        <v>26</v>
      </c>
      <c r="C141" s="4" t="s">
        <v>245</v>
      </c>
      <c r="D141" s="4">
        <v>10</v>
      </c>
      <c r="E141" s="4" t="s">
        <v>462</v>
      </c>
      <c r="F141" s="4" t="s">
        <v>496</v>
      </c>
      <c r="G141" s="4" t="s">
        <v>476</v>
      </c>
      <c r="H141" s="4">
        <v>0</v>
      </c>
      <c r="I141" s="4">
        <v>1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4" t="s">
        <v>497</v>
      </c>
    </row>
    <row r="142" spans="1:42" ht="14.25" customHeight="1" x14ac:dyDescent="0.3">
      <c r="A142" s="5">
        <v>14</v>
      </c>
      <c r="B142" s="5" t="s">
        <v>27</v>
      </c>
      <c r="C142" s="5" t="s">
        <v>246</v>
      </c>
      <c r="D142" s="5">
        <v>1</v>
      </c>
      <c r="E142" s="5" t="s">
        <v>453</v>
      </c>
      <c r="F142" s="5" t="s">
        <v>492</v>
      </c>
      <c r="G142" s="5" t="s">
        <v>476</v>
      </c>
      <c r="H142" s="5">
        <v>0</v>
      </c>
      <c r="I142" s="5">
        <v>1500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2" ht="14.25" customHeight="1" x14ac:dyDescent="0.3">
      <c r="A143" s="5">
        <v>14</v>
      </c>
      <c r="B143" s="5" t="s">
        <v>27</v>
      </c>
      <c r="C143" s="5" t="s">
        <v>246</v>
      </c>
      <c r="D143" s="5">
        <v>2</v>
      </c>
      <c r="E143" s="5" t="s">
        <v>454</v>
      </c>
      <c r="F143" s="5" t="s">
        <v>492</v>
      </c>
      <c r="G143" s="5" t="s">
        <v>476</v>
      </c>
      <c r="H143" s="5">
        <v>0</v>
      </c>
      <c r="I143" s="5">
        <v>48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2" ht="14.25" customHeight="1" x14ac:dyDescent="0.3">
      <c r="A144" s="5">
        <v>14</v>
      </c>
      <c r="B144" s="5" t="s">
        <v>27</v>
      </c>
      <c r="C144" s="5" t="s">
        <v>246</v>
      </c>
      <c r="D144" s="5">
        <v>3</v>
      </c>
      <c r="E144" s="5" t="s">
        <v>455</v>
      </c>
      <c r="F144" s="5" t="s">
        <v>494</v>
      </c>
      <c r="G144" s="5" t="s">
        <v>476</v>
      </c>
      <c r="H144" s="5">
        <v>0</v>
      </c>
      <c r="I144" s="5">
        <v>9.7000000000000003E-3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2" ht="14.25" customHeight="1" x14ac:dyDescent="0.3">
      <c r="A145" s="5">
        <v>14</v>
      </c>
      <c r="B145" s="5" t="s">
        <v>27</v>
      </c>
      <c r="C145" s="5" t="s">
        <v>246</v>
      </c>
      <c r="D145" s="5">
        <v>4</v>
      </c>
      <c r="E145" s="5" t="s">
        <v>456</v>
      </c>
      <c r="F145" s="5" t="s">
        <v>495</v>
      </c>
      <c r="G145" s="5" t="s">
        <v>476</v>
      </c>
      <c r="H145" s="5">
        <v>0</v>
      </c>
      <c r="I145" s="4">
        <v>0.2288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2" ht="14.25" customHeight="1" x14ac:dyDescent="0.3">
      <c r="A146" s="5">
        <v>14</v>
      </c>
      <c r="B146" s="5" t="s">
        <v>27</v>
      </c>
      <c r="C146" s="5" t="s">
        <v>246</v>
      </c>
      <c r="D146" s="5">
        <v>5</v>
      </c>
      <c r="E146" s="5" t="s">
        <v>457</v>
      </c>
      <c r="F146" s="5" t="s">
        <v>495</v>
      </c>
      <c r="G146" s="5" t="s">
        <v>480</v>
      </c>
      <c r="H146" s="5">
        <v>0</v>
      </c>
      <c r="I146" s="5">
        <v>0.2288</v>
      </c>
      <c r="J146" s="9">
        <v>0.23880000000000001</v>
      </c>
      <c r="K146" s="9">
        <v>0.23880000000000001</v>
      </c>
      <c r="L146" s="9">
        <v>0.23880000000000001</v>
      </c>
      <c r="M146" s="9">
        <v>0.23880000000000001</v>
      </c>
      <c r="N146" s="9">
        <v>0.3</v>
      </c>
      <c r="O146" s="9">
        <v>0.35</v>
      </c>
      <c r="P146" s="9">
        <v>0.45</v>
      </c>
      <c r="Q146" s="9">
        <v>0.5</v>
      </c>
      <c r="R146" s="9">
        <v>0.55000000000000004</v>
      </c>
      <c r="S146" s="9">
        <v>0.6</v>
      </c>
      <c r="T146" s="9">
        <v>0.65</v>
      </c>
      <c r="U146" s="9">
        <v>0.7</v>
      </c>
      <c r="V146" s="9">
        <v>0.75</v>
      </c>
      <c r="W146" s="9">
        <v>0.8</v>
      </c>
      <c r="X146" s="9">
        <v>0.85</v>
      </c>
      <c r="Y146" s="9">
        <v>0.9</v>
      </c>
      <c r="Z146" s="9">
        <v>0.95</v>
      </c>
      <c r="AA146" s="9">
        <v>1</v>
      </c>
      <c r="AB146" s="9">
        <v>1.05</v>
      </c>
      <c r="AC146" s="9">
        <v>1.1000000000000001</v>
      </c>
      <c r="AD146" s="9">
        <v>1.1499999999999999</v>
      </c>
      <c r="AE146" s="9">
        <v>1.2</v>
      </c>
      <c r="AF146" s="9">
        <v>1.25</v>
      </c>
      <c r="AG146" s="9">
        <v>1.3</v>
      </c>
      <c r="AH146" s="9">
        <v>1.35</v>
      </c>
      <c r="AI146" s="9">
        <v>1.4</v>
      </c>
      <c r="AJ146" s="9">
        <v>1.45</v>
      </c>
      <c r="AK146" s="9">
        <v>1.5</v>
      </c>
      <c r="AL146" s="9">
        <v>1.55</v>
      </c>
      <c r="AM146" s="9">
        <v>1.6</v>
      </c>
      <c r="AN146" s="9">
        <v>1.65</v>
      </c>
      <c r="AO146" s="9">
        <v>1.7</v>
      </c>
    </row>
    <row r="147" spans="1:42" ht="14.25" customHeight="1" x14ac:dyDescent="0.3">
      <c r="A147" s="5">
        <v>14</v>
      </c>
      <c r="B147" s="5" t="s">
        <v>27</v>
      </c>
      <c r="C147" s="5" t="s">
        <v>246</v>
      </c>
      <c r="D147" s="5">
        <v>6</v>
      </c>
      <c r="E147" s="5" t="s">
        <v>458</v>
      </c>
      <c r="F147" s="5"/>
      <c r="G147" s="5" t="s">
        <v>488</v>
      </c>
      <c r="H147" s="5">
        <v>0</v>
      </c>
      <c r="I147" s="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2" ht="14.25" customHeight="1" x14ac:dyDescent="0.3">
      <c r="A148" s="5">
        <v>14</v>
      </c>
      <c r="B148" s="5" t="s">
        <v>27</v>
      </c>
      <c r="C148" s="5" t="s">
        <v>246</v>
      </c>
      <c r="D148" s="5">
        <v>7</v>
      </c>
      <c r="E148" s="5" t="s">
        <v>459</v>
      </c>
      <c r="F148" s="5"/>
      <c r="G148" s="5" t="s">
        <v>488</v>
      </c>
      <c r="H148" s="5">
        <v>0</v>
      </c>
      <c r="I148" s="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2" ht="14.25" customHeight="1" x14ac:dyDescent="0.3">
      <c r="A149" s="5">
        <v>14</v>
      </c>
      <c r="B149" s="5" t="s">
        <v>27</v>
      </c>
      <c r="C149" s="5" t="s">
        <v>246</v>
      </c>
      <c r="D149" s="5">
        <v>8</v>
      </c>
      <c r="E149" s="5" t="s">
        <v>460</v>
      </c>
      <c r="F149" s="5" t="s">
        <v>495</v>
      </c>
      <c r="G149" s="5" t="s">
        <v>480</v>
      </c>
      <c r="H149" s="5">
        <v>0</v>
      </c>
      <c r="I149" s="5">
        <v>0</v>
      </c>
      <c r="J149" s="9">
        <v>0</v>
      </c>
      <c r="K149" s="9">
        <v>0</v>
      </c>
      <c r="L149" s="9">
        <v>0</v>
      </c>
      <c r="M149" s="9">
        <v>0</v>
      </c>
      <c r="N149" s="71">
        <v>0</v>
      </c>
      <c r="O149" s="71">
        <v>0.04</v>
      </c>
      <c r="P149" s="71">
        <v>0.08</v>
      </c>
      <c r="Q149" s="71">
        <v>0.04</v>
      </c>
      <c r="R149" s="71">
        <v>0</v>
      </c>
      <c r="S149" s="71">
        <v>0</v>
      </c>
      <c r="T149" s="71">
        <v>0</v>
      </c>
      <c r="U149" s="71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</row>
    <row r="150" spans="1:42" ht="14.25" customHeight="1" x14ac:dyDescent="0.3">
      <c r="A150" s="5">
        <v>14</v>
      </c>
      <c r="B150" s="5" t="s">
        <v>27</v>
      </c>
      <c r="C150" s="5" t="s">
        <v>246</v>
      </c>
      <c r="D150" s="5">
        <v>9</v>
      </c>
      <c r="E150" s="5" t="s">
        <v>461</v>
      </c>
      <c r="F150" s="5" t="s">
        <v>496</v>
      </c>
      <c r="G150" s="5" t="s">
        <v>480</v>
      </c>
      <c r="H150" s="5">
        <v>0</v>
      </c>
      <c r="I150" s="5">
        <v>0.46426920631665702</v>
      </c>
      <c r="J150" s="9">
        <v>0.39169130657090628</v>
      </c>
      <c r="K150" s="9">
        <v>0.33887132062041558</v>
      </c>
      <c r="L150" s="9">
        <v>0.37109962821759679</v>
      </c>
      <c r="M150" s="9">
        <v>0.32720325330036792</v>
      </c>
      <c r="N150" s="9">
        <f>M150</f>
        <v>0.32720325330036792</v>
      </c>
      <c r="O150" s="9">
        <f t="shared" ref="O150:AO150" si="2">N150</f>
        <v>0.32720325330036792</v>
      </c>
      <c r="P150" s="9">
        <f t="shared" si="2"/>
        <v>0.32720325330036792</v>
      </c>
      <c r="Q150" s="9">
        <f t="shared" si="2"/>
        <v>0.32720325330036792</v>
      </c>
      <c r="R150" s="9">
        <f t="shared" si="2"/>
        <v>0.32720325330036792</v>
      </c>
      <c r="S150" s="9">
        <f t="shared" si="2"/>
        <v>0.32720325330036792</v>
      </c>
      <c r="T150" s="9">
        <f t="shared" si="2"/>
        <v>0.32720325330036792</v>
      </c>
      <c r="U150" s="9">
        <f t="shared" si="2"/>
        <v>0.32720325330036792</v>
      </c>
      <c r="V150" s="9">
        <f t="shared" si="2"/>
        <v>0.32720325330036792</v>
      </c>
      <c r="W150" s="9">
        <f t="shared" si="2"/>
        <v>0.32720325330036792</v>
      </c>
      <c r="X150" s="9">
        <f t="shared" si="2"/>
        <v>0.32720325330036792</v>
      </c>
      <c r="Y150" s="9">
        <f t="shared" si="2"/>
        <v>0.32720325330036792</v>
      </c>
      <c r="Z150" s="9">
        <f t="shared" si="2"/>
        <v>0.32720325330036792</v>
      </c>
      <c r="AA150" s="9">
        <f t="shared" si="2"/>
        <v>0.32720325330036792</v>
      </c>
      <c r="AB150" s="9">
        <f t="shared" si="2"/>
        <v>0.32720325330036792</v>
      </c>
      <c r="AC150" s="9">
        <f t="shared" si="2"/>
        <v>0.32720325330036792</v>
      </c>
      <c r="AD150" s="9">
        <f t="shared" si="2"/>
        <v>0.32720325330036792</v>
      </c>
      <c r="AE150" s="9">
        <f t="shared" si="2"/>
        <v>0.32720325330036792</v>
      </c>
      <c r="AF150" s="9">
        <f t="shared" si="2"/>
        <v>0.32720325330036792</v>
      </c>
      <c r="AG150" s="9">
        <f t="shared" si="2"/>
        <v>0.32720325330036792</v>
      </c>
      <c r="AH150" s="9">
        <f t="shared" si="2"/>
        <v>0.32720325330036792</v>
      </c>
      <c r="AI150" s="9">
        <f t="shared" si="2"/>
        <v>0.32720325330036792</v>
      </c>
      <c r="AJ150" s="9">
        <f t="shared" si="2"/>
        <v>0.32720325330036792</v>
      </c>
      <c r="AK150" s="9">
        <f t="shared" si="2"/>
        <v>0.32720325330036792</v>
      </c>
      <c r="AL150" s="9">
        <f t="shared" si="2"/>
        <v>0.32720325330036792</v>
      </c>
      <c r="AM150" s="9">
        <f t="shared" si="2"/>
        <v>0.32720325330036792</v>
      </c>
      <c r="AN150" s="9">
        <f t="shared" si="2"/>
        <v>0.32720325330036792</v>
      </c>
      <c r="AO150" s="9">
        <f t="shared" si="2"/>
        <v>0.32720325330036792</v>
      </c>
    </row>
    <row r="151" spans="1:42" ht="14.25" customHeight="1" x14ac:dyDescent="0.3">
      <c r="A151" s="5">
        <v>14</v>
      </c>
      <c r="B151" s="5" t="s">
        <v>27</v>
      </c>
      <c r="C151" s="5" t="s">
        <v>246</v>
      </c>
      <c r="D151" s="5">
        <v>10</v>
      </c>
      <c r="E151" s="5" t="s">
        <v>462</v>
      </c>
      <c r="F151" s="5" t="s">
        <v>496</v>
      </c>
      <c r="G151" s="5" t="s">
        <v>476</v>
      </c>
      <c r="H151" s="5">
        <v>0</v>
      </c>
      <c r="I151" s="5">
        <v>1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14" t="s">
        <v>497</v>
      </c>
    </row>
    <row r="152" spans="1:42" s="79" customFormat="1" x14ac:dyDescent="0.3">
      <c r="A152" s="83">
        <v>16</v>
      </c>
      <c r="B152" s="83" t="s">
        <v>602</v>
      </c>
      <c r="C152" s="83" t="s">
        <v>603</v>
      </c>
      <c r="D152" s="83">
        <v>1</v>
      </c>
      <c r="E152" s="83" t="s">
        <v>453</v>
      </c>
      <c r="F152" s="81"/>
      <c r="G152" s="81" t="s">
        <v>476</v>
      </c>
      <c r="H152" s="81">
        <v>0</v>
      </c>
      <c r="I152" s="81">
        <v>0</v>
      </c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2"/>
    </row>
    <row r="153" spans="1:42" s="79" customFormat="1" x14ac:dyDescent="0.3">
      <c r="A153" s="83">
        <v>16</v>
      </c>
      <c r="B153" s="83" t="s">
        <v>602</v>
      </c>
      <c r="C153" s="83" t="s">
        <v>603</v>
      </c>
      <c r="D153" s="83">
        <v>2</v>
      </c>
      <c r="E153" s="83" t="s">
        <v>454</v>
      </c>
      <c r="F153" s="81"/>
      <c r="G153" s="81" t="s">
        <v>476</v>
      </c>
      <c r="H153" s="81">
        <v>0</v>
      </c>
      <c r="I153" s="81">
        <v>0</v>
      </c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2"/>
    </row>
    <row r="154" spans="1:42" s="79" customFormat="1" x14ac:dyDescent="0.3">
      <c r="A154" s="83">
        <v>16</v>
      </c>
      <c r="B154" s="83" t="s">
        <v>602</v>
      </c>
      <c r="C154" s="83" t="s">
        <v>603</v>
      </c>
      <c r="D154" s="83">
        <v>3</v>
      </c>
      <c r="E154" s="83" t="s">
        <v>455</v>
      </c>
      <c r="F154" s="81"/>
      <c r="G154" s="81" t="s">
        <v>476</v>
      </c>
      <c r="H154" s="81">
        <v>0</v>
      </c>
      <c r="I154" s="81">
        <v>0</v>
      </c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2"/>
    </row>
    <row r="155" spans="1:42" s="79" customFormat="1" x14ac:dyDescent="0.3">
      <c r="A155" s="83">
        <v>16</v>
      </c>
      <c r="B155" s="83" t="s">
        <v>602</v>
      </c>
      <c r="C155" s="83" t="s">
        <v>603</v>
      </c>
      <c r="D155" s="83">
        <v>4</v>
      </c>
      <c r="E155" s="83" t="s">
        <v>456</v>
      </c>
      <c r="F155" s="81"/>
      <c r="G155" s="81" t="s">
        <v>476</v>
      </c>
      <c r="H155" s="81">
        <v>0</v>
      </c>
      <c r="I155" s="81">
        <v>0</v>
      </c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2"/>
    </row>
    <row r="156" spans="1:42" s="79" customFormat="1" x14ac:dyDescent="0.3">
      <c r="A156" s="83">
        <v>16</v>
      </c>
      <c r="B156" s="83" t="s">
        <v>602</v>
      </c>
      <c r="C156" s="83" t="s">
        <v>603</v>
      </c>
      <c r="D156" s="83">
        <v>5</v>
      </c>
      <c r="E156" s="83" t="s">
        <v>457</v>
      </c>
      <c r="F156" s="81"/>
      <c r="G156" s="81" t="s">
        <v>488</v>
      </c>
      <c r="H156" s="81">
        <v>0</v>
      </c>
      <c r="I156" s="81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2"/>
    </row>
    <row r="157" spans="1:42" s="79" customFormat="1" x14ac:dyDescent="0.3">
      <c r="A157" s="83">
        <v>16</v>
      </c>
      <c r="B157" s="83" t="s">
        <v>602</v>
      </c>
      <c r="C157" s="83" t="s">
        <v>603</v>
      </c>
      <c r="D157" s="83">
        <v>6</v>
      </c>
      <c r="E157" s="83" t="s">
        <v>458</v>
      </c>
      <c r="F157" s="81"/>
      <c r="G157" s="81" t="s">
        <v>488</v>
      </c>
      <c r="H157" s="81">
        <v>0</v>
      </c>
      <c r="I157" s="81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2"/>
    </row>
    <row r="158" spans="1:42" s="79" customFormat="1" x14ac:dyDescent="0.3">
      <c r="A158" s="83">
        <v>16</v>
      </c>
      <c r="B158" s="83" t="s">
        <v>602</v>
      </c>
      <c r="C158" s="83" t="s">
        <v>603</v>
      </c>
      <c r="D158" s="83">
        <v>7</v>
      </c>
      <c r="E158" s="83" t="s">
        <v>459</v>
      </c>
      <c r="F158" s="81"/>
      <c r="G158" s="81" t="s">
        <v>488</v>
      </c>
      <c r="H158" s="81">
        <v>0</v>
      </c>
      <c r="I158" s="81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2"/>
    </row>
    <row r="159" spans="1:42" s="79" customFormat="1" x14ac:dyDescent="0.3">
      <c r="A159" s="83">
        <v>16</v>
      </c>
      <c r="B159" s="83" t="s">
        <v>602</v>
      </c>
      <c r="C159" s="83" t="s">
        <v>603</v>
      </c>
      <c r="D159" s="83">
        <v>8</v>
      </c>
      <c r="E159" s="83" t="s">
        <v>460</v>
      </c>
      <c r="F159" s="81"/>
      <c r="G159" s="81" t="s">
        <v>488</v>
      </c>
      <c r="H159" s="81">
        <v>0</v>
      </c>
      <c r="I159" s="81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2"/>
    </row>
    <row r="160" spans="1:42" s="79" customFormat="1" x14ac:dyDescent="0.3">
      <c r="A160" s="83">
        <v>16</v>
      </c>
      <c r="B160" s="83" t="s">
        <v>602</v>
      </c>
      <c r="C160" s="83" t="s">
        <v>603</v>
      </c>
      <c r="D160" s="83">
        <v>9</v>
      </c>
      <c r="E160" s="83" t="s">
        <v>461</v>
      </c>
      <c r="F160" s="81"/>
      <c r="G160" s="81" t="s">
        <v>476</v>
      </c>
      <c r="H160" s="81">
        <v>0</v>
      </c>
      <c r="I160" s="81">
        <v>0.5</v>
      </c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2"/>
    </row>
    <row r="161" spans="1:42" s="79" customFormat="1" x14ac:dyDescent="0.3">
      <c r="A161" s="83">
        <v>16</v>
      </c>
      <c r="B161" s="83" t="s">
        <v>602</v>
      </c>
      <c r="C161" s="83" t="s">
        <v>603</v>
      </c>
      <c r="D161" s="83">
        <v>10</v>
      </c>
      <c r="E161" s="83" t="s">
        <v>462</v>
      </c>
      <c r="F161" s="81"/>
      <c r="G161" s="81" t="s">
        <v>476</v>
      </c>
      <c r="H161" s="81">
        <v>0</v>
      </c>
      <c r="I161" s="81">
        <v>1</v>
      </c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2"/>
    </row>
    <row r="162" spans="1:42" ht="14.25" customHeight="1" x14ac:dyDescent="0.3">
      <c r="A162" s="4">
        <v>15</v>
      </c>
      <c r="B162" s="4" t="s">
        <v>28</v>
      </c>
      <c r="C162" s="4" t="s">
        <v>247</v>
      </c>
      <c r="D162" s="4">
        <v>1</v>
      </c>
      <c r="E162" s="4" t="s">
        <v>453</v>
      </c>
      <c r="F162" s="4" t="s">
        <v>492</v>
      </c>
      <c r="G162" s="4" t="s">
        <v>480</v>
      </c>
      <c r="H162" s="4">
        <v>0</v>
      </c>
      <c r="I162" s="4">
        <v>1375.886267834177</v>
      </c>
      <c r="J162" s="9">
        <v>1361.5780062748431</v>
      </c>
      <c r="K162" s="9">
        <v>1347.2697447155092</v>
      </c>
      <c r="L162" s="9">
        <v>1288.4839564959086</v>
      </c>
      <c r="M162" s="9">
        <v>1229.6981682763078</v>
      </c>
      <c r="N162" s="9">
        <v>1170.912380056707</v>
      </c>
      <c r="O162" s="9">
        <v>1112.1265918371062</v>
      </c>
      <c r="P162" s="9">
        <v>1053.3408036175053</v>
      </c>
      <c r="Q162" s="9">
        <v>994.55501539790464</v>
      </c>
      <c r="R162" s="9">
        <v>935.76922717830405</v>
      </c>
      <c r="S162" s="9">
        <v>876.98343895870335</v>
      </c>
      <c r="T162" s="9">
        <v>818.19765073910264</v>
      </c>
      <c r="U162" s="9">
        <v>759.41186251950239</v>
      </c>
      <c r="V162" s="9">
        <v>752.6448526443445</v>
      </c>
      <c r="W162" s="9">
        <v>745.87784276918649</v>
      </c>
      <c r="X162" s="9">
        <v>739.11083289402848</v>
      </c>
      <c r="Y162" s="9">
        <v>732.34382301887047</v>
      </c>
      <c r="Z162" s="9">
        <v>725.57681314371246</v>
      </c>
      <c r="AA162" s="9">
        <v>718.80980326855445</v>
      </c>
      <c r="AB162" s="9">
        <v>712.04279339339644</v>
      </c>
      <c r="AC162" s="9">
        <v>705.27578351823854</v>
      </c>
      <c r="AD162" s="9">
        <v>698.50877364308053</v>
      </c>
      <c r="AE162" s="9">
        <v>691.74176376792252</v>
      </c>
      <c r="AF162" s="9">
        <v>684.97475389276451</v>
      </c>
      <c r="AG162" s="9">
        <v>678.2077440176065</v>
      </c>
      <c r="AH162" s="9">
        <v>671.44073414244849</v>
      </c>
      <c r="AI162" s="9">
        <v>664.67372426729059</v>
      </c>
      <c r="AJ162" s="9">
        <v>657.90671439213259</v>
      </c>
      <c r="AK162" s="9">
        <v>651.13970451697458</v>
      </c>
      <c r="AL162" s="9">
        <v>644.37269464181657</v>
      </c>
      <c r="AM162" s="9">
        <v>637.60568476665856</v>
      </c>
      <c r="AN162" s="9">
        <v>630.83867489150055</v>
      </c>
      <c r="AO162" s="9">
        <v>624.07166501634231</v>
      </c>
    </row>
    <row r="163" spans="1:42" ht="14.25" customHeight="1" x14ac:dyDescent="0.3">
      <c r="A163" s="4">
        <v>15</v>
      </c>
      <c r="B163" s="4" t="s">
        <v>28</v>
      </c>
      <c r="C163" s="4" t="s">
        <v>247</v>
      </c>
      <c r="D163" s="4">
        <v>2</v>
      </c>
      <c r="E163" s="4" t="s">
        <v>454</v>
      </c>
      <c r="F163" s="4" t="s">
        <v>492</v>
      </c>
      <c r="G163" s="4" t="s">
        <v>480</v>
      </c>
      <c r="H163" s="4">
        <v>0</v>
      </c>
      <c r="I163" s="4">
        <v>22.378937231500242</v>
      </c>
      <c r="J163" s="9">
        <v>22.887668615750123</v>
      </c>
      <c r="K163" s="9">
        <v>23.396400000000003</v>
      </c>
      <c r="L163" s="9">
        <v>22.710378654528096</v>
      </c>
      <c r="M163" s="9">
        <v>22.026963369662248</v>
      </c>
      <c r="N163" s="9">
        <v>21.346039172140426</v>
      </c>
      <c r="O163" s="9">
        <v>20.667497753817244</v>
      </c>
      <c r="P163" s="9">
        <v>19.991236995584185</v>
      </c>
      <c r="Q163" s="9">
        <v>19.317160531521946</v>
      </c>
      <c r="R163" s="9">
        <v>18.645177349373412</v>
      </c>
      <c r="S163" s="9">
        <v>17.975201423854461</v>
      </c>
      <c r="T163" s="9">
        <v>17.307151379696318</v>
      </c>
      <c r="U163" s="9">
        <v>16.640950181644566</v>
      </c>
      <c r="V163" s="9">
        <v>16.555605115149937</v>
      </c>
      <c r="W163" s="9">
        <v>16.470563232028109</v>
      </c>
      <c r="X163" s="9">
        <v>16.385819562059851</v>
      </c>
      <c r="Y163" s="9">
        <v>16.301369243074177</v>
      </c>
      <c r="Z163" s="9">
        <v>16.217207518028133</v>
      </c>
      <c r="AA163" s="9">
        <v>16.133329732180755</v>
      </c>
      <c r="AB163" s="9">
        <v>16.049731330357737</v>
      </c>
      <c r="AC163" s="9">
        <v>15.966407854303359</v>
      </c>
      <c r="AD163" s="9">
        <v>15.883354940116543</v>
      </c>
      <c r="AE163" s="9">
        <v>15.800568315767796</v>
      </c>
      <c r="AF163" s="9">
        <v>15.71804379869422</v>
      </c>
      <c r="AG163" s="9">
        <v>15.635777293469637</v>
      </c>
      <c r="AH163" s="9">
        <v>15.55376478954717</v>
      </c>
      <c r="AI163" s="9">
        <v>15.472002359071638</v>
      </c>
      <c r="AJ163" s="9">
        <v>15.390486154759238</v>
      </c>
      <c r="AK163" s="9">
        <v>15.309212407842166</v>
      </c>
      <c r="AL163" s="9">
        <v>15.228177426075824</v>
      </c>
      <c r="AM163" s="9">
        <v>15.147377591806414</v>
      </c>
      <c r="AN163" s="9">
        <v>15.066809360096796</v>
      </c>
      <c r="AO163" s="9">
        <v>14.986469256908581</v>
      </c>
      <c r="AP163" s="14" t="s">
        <v>499</v>
      </c>
    </row>
    <row r="164" spans="1:42" ht="14.25" customHeight="1" x14ac:dyDescent="0.3">
      <c r="A164" s="4">
        <v>15</v>
      </c>
      <c r="B164" s="4" t="s">
        <v>28</v>
      </c>
      <c r="C164" s="4" t="s">
        <v>247</v>
      </c>
      <c r="D164" s="4">
        <v>3</v>
      </c>
      <c r="E164" s="4" t="s">
        <v>455</v>
      </c>
      <c r="F164" s="4" t="s">
        <v>494</v>
      </c>
      <c r="G164" s="4" t="s">
        <v>476</v>
      </c>
      <c r="H164" s="4">
        <v>0</v>
      </c>
      <c r="I164" s="4">
        <v>1.375E-2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2" ht="14.25" customHeight="1" x14ac:dyDescent="0.3">
      <c r="A165" s="4">
        <v>15</v>
      </c>
      <c r="B165" s="4" t="s">
        <v>28</v>
      </c>
      <c r="C165" s="4" t="s">
        <v>247</v>
      </c>
      <c r="D165" s="4">
        <v>4</v>
      </c>
      <c r="E165" s="4" t="s">
        <v>456</v>
      </c>
      <c r="F165" s="4" t="s">
        <v>495</v>
      </c>
      <c r="G165" s="4" t="s">
        <v>476</v>
      </c>
      <c r="H165" s="4">
        <v>0</v>
      </c>
      <c r="I165" s="4">
        <v>0.51092999999999988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2" ht="14.25" customHeight="1" x14ac:dyDescent="0.3">
      <c r="A166" s="4">
        <v>15</v>
      </c>
      <c r="B166" s="4" t="s">
        <v>28</v>
      </c>
      <c r="C166" s="4" t="s">
        <v>247</v>
      </c>
      <c r="D166" s="4">
        <v>5</v>
      </c>
      <c r="E166" s="4" t="s">
        <v>457</v>
      </c>
      <c r="F166" s="4" t="s">
        <v>495</v>
      </c>
      <c r="G166" s="4" t="s">
        <v>480</v>
      </c>
      <c r="H166" s="4">
        <v>0</v>
      </c>
      <c r="I166" s="4">
        <v>0.51092999999999988</v>
      </c>
      <c r="J166" s="9">
        <v>0.51273000000000002</v>
      </c>
      <c r="K166" s="9">
        <v>0.51273000000000002</v>
      </c>
      <c r="L166" s="9">
        <v>0.52373000000000003</v>
      </c>
      <c r="M166" s="9">
        <v>0.52373000000000003</v>
      </c>
      <c r="N166" s="9">
        <v>0.6</v>
      </c>
      <c r="O166" s="9">
        <v>0.8</v>
      </c>
      <c r="P166" s="9">
        <v>1</v>
      </c>
      <c r="Q166" s="9">
        <v>1.2</v>
      </c>
      <c r="R166" s="9">
        <v>1.4</v>
      </c>
      <c r="S166" s="9">
        <v>1.6</v>
      </c>
      <c r="T166" s="9">
        <v>1.8</v>
      </c>
      <c r="U166" s="9">
        <v>2</v>
      </c>
      <c r="V166" s="9">
        <v>2.2000000000000002</v>
      </c>
      <c r="W166" s="9">
        <v>2.4</v>
      </c>
      <c r="X166" s="9">
        <v>2.6</v>
      </c>
      <c r="Y166" s="9">
        <v>2.8</v>
      </c>
      <c r="Z166" s="9">
        <v>3</v>
      </c>
      <c r="AA166" s="9">
        <v>3.2</v>
      </c>
      <c r="AB166" s="9">
        <v>3.4</v>
      </c>
      <c r="AC166" s="9">
        <v>3.6</v>
      </c>
      <c r="AD166" s="9">
        <v>3.8</v>
      </c>
      <c r="AE166" s="9">
        <v>4</v>
      </c>
      <c r="AF166" s="9">
        <v>4.2</v>
      </c>
      <c r="AG166" s="9">
        <v>4.4000000000000004</v>
      </c>
      <c r="AH166" s="9">
        <v>4.5999999999999996</v>
      </c>
      <c r="AI166" s="9">
        <v>4.8</v>
      </c>
      <c r="AJ166" s="9">
        <v>5</v>
      </c>
      <c r="AK166" s="9">
        <v>5.2</v>
      </c>
      <c r="AL166" s="9">
        <v>5.4</v>
      </c>
      <c r="AM166" s="9">
        <v>5.6</v>
      </c>
      <c r="AN166" s="9">
        <v>5.8</v>
      </c>
      <c r="AO166" s="9">
        <v>6</v>
      </c>
    </row>
    <row r="167" spans="1:42" ht="14.25" customHeight="1" x14ac:dyDescent="0.3">
      <c r="A167" s="4">
        <v>15</v>
      </c>
      <c r="B167" s="4" t="s">
        <v>28</v>
      </c>
      <c r="C167" s="4" t="s">
        <v>247</v>
      </c>
      <c r="D167" s="4">
        <v>6</v>
      </c>
      <c r="E167" s="4" t="s">
        <v>458</v>
      </c>
      <c r="F167" s="4"/>
      <c r="G167" s="4" t="s">
        <v>488</v>
      </c>
      <c r="H167" s="4">
        <v>0</v>
      </c>
      <c r="I167" s="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2" ht="14.25" customHeight="1" x14ac:dyDescent="0.3">
      <c r="A168" s="4">
        <v>15</v>
      </c>
      <c r="B168" s="4" t="s">
        <v>28</v>
      </c>
      <c r="C168" s="4" t="s">
        <v>247</v>
      </c>
      <c r="D168" s="4">
        <v>7</v>
      </c>
      <c r="E168" s="4" t="s">
        <v>459</v>
      </c>
      <c r="F168" s="4"/>
      <c r="G168" s="4" t="s">
        <v>488</v>
      </c>
      <c r="H168" s="4">
        <v>0</v>
      </c>
      <c r="I168" s="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1:42" ht="14.25" customHeight="1" x14ac:dyDescent="0.3">
      <c r="A169" s="4">
        <v>15</v>
      </c>
      <c r="B169" s="4" t="s">
        <v>28</v>
      </c>
      <c r="C169" s="4" t="s">
        <v>247</v>
      </c>
      <c r="D169" s="4">
        <v>8</v>
      </c>
      <c r="E169" s="4" t="s">
        <v>460</v>
      </c>
      <c r="F169" s="4" t="s">
        <v>495</v>
      </c>
      <c r="G169" s="4" t="s">
        <v>480</v>
      </c>
      <c r="H169" s="4">
        <v>0</v>
      </c>
      <c r="I169" s="4">
        <v>0</v>
      </c>
      <c r="J169" s="9">
        <v>1.7820000000001335E-3</v>
      </c>
      <c r="K169" s="9">
        <v>0</v>
      </c>
      <c r="L169" s="9">
        <v>1.0890000000000009E-2</v>
      </c>
      <c r="M169" s="9">
        <v>0</v>
      </c>
      <c r="N169" s="71">
        <v>0</v>
      </c>
      <c r="O169" s="71">
        <v>0.04</v>
      </c>
      <c r="P169" s="71">
        <v>0</v>
      </c>
      <c r="Q169" s="71">
        <v>0.04</v>
      </c>
      <c r="R169" s="71">
        <v>0</v>
      </c>
      <c r="S169" s="71">
        <v>0.04</v>
      </c>
      <c r="T169" s="71">
        <v>0.08</v>
      </c>
      <c r="U169" s="71">
        <v>0.04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</row>
    <row r="170" spans="1:42" ht="14.25" customHeight="1" x14ac:dyDescent="0.3">
      <c r="A170" s="4">
        <v>15</v>
      </c>
      <c r="B170" s="4" t="s">
        <v>28</v>
      </c>
      <c r="C170" s="4" t="s">
        <v>247</v>
      </c>
      <c r="D170" s="4">
        <v>9</v>
      </c>
      <c r="E170" s="4" t="s">
        <v>461</v>
      </c>
      <c r="F170" s="4" t="s">
        <v>496</v>
      </c>
      <c r="G170" s="4" t="s">
        <v>480</v>
      </c>
      <c r="H170" s="4">
        <v>0</v>
      </c>
      <c r="I170" s="4">
        <v>0.20271652080727545</v>
      </c>
      <c r="J170" s="9">
        <v>0.22357825547205068</v>
      </c>
      <c r="K170" s="9">
        <v>0.20613007754874496</v>
      </c>
      <c r="L170" s="9">
        <v>0.20638421969675672</v>
      </c>
      <c r="M170" s="9">
        <v>0.18211392548692462</v>
      </c>
      <c r="N170" s="9">
        <v>0.18211392548692462</v>
      </c>
      <c r="O170" s="9">
        <v>0.18211392548692462</v>
      </c>
      <c r="P170" s="9">
        <v>0.18211392548692462</v>
      </c>
      <c r="Q170" s="9">
        <v>0.18211392548692462</v>
      </c>
      <c r="R170" s="9">
        <v>0.18211392548692462</v>
      </c>
      <c r="S170" s="9">
        <v>0.18211392548692462</v>
      </c>
      <c r="T170" s="9">
        <v>0.18211392548692462</v>
      </c>
      <c r="U170" s="9">
        <v>0.18211392548692462</v>
      </c>
      <c r="V170" s="9">
        <v>0.18211392548692462</v>
      </c>
      <c r="W170" s="9">
        <v>0.18211392548692462</v>
      </c>
      <c r="X170" s="9">
        <v>0.18211392548692462</v>
      </c>
      <c r="Y170" s="9">
        <v>0.18211392548692462</v>
      </c>
      <c r="Z170" s="9">
        <v>0.18211392548692462</v>
      </c>
      <c r="AA170" s="9">
        <v>0.18211392548692462</v>
      </c>
      <c r="AB170" s="9">
        <v>0.18211392548692462</v>
      </c>
      <c r="AC170" s="9">
        <v>0.18211392548692462</v>
      </c>
      <c r="AD170" s="9">
        <v>0.18211392548692462</v>
      </c>
      <c r="AE170" s="9">
        <v>0.18211392548692462</v>
      </c>
      <c r="AF170" s="9">
        <v>0.18211392548692462</v>
      </c>
      <c r="AG170" s="9">
        <v>0.18211392548692462</v>
      </c>
      <c r="AH170" s="9">
        <v>0.18211392548692462</v>
      </c>
      <c r="AI170" s="9">
        <v>0.18211392548692462</v>
      </c>
      <c r="AJ170" s="9">
        <v>0.18211392548692462</v>
      </c>
      <c r="AK170" s="9">
        <v>0.18211392548692462</v>
      </c>
      <c r="AL170" s="9">
        <v>0.18211392548692462</v>
      </c>
      <c r="AM170" s="9">
        <v>0.18211392548692462</v>
      </c>
      <c r="AN170" s="9">
        <v>0.18211392548692462</v>
      </c>
      <c r="AO170" s="9">
        <v>0.18211392548692462</v>
      </c>
    </row>
    <row r="171" spans="1:42" ht="14.25" customHeight="1" x14ac:dyDescent="0.3">
      <c r="A171" s="7">
        <v>15</v>
      </c>
      <c r="B171" s="7" t="s">
        <v>28</v>
      </c>
      <c r="C171" s="7" t="s">
        <v>247</v>
      </c>
      <c r="D171" s="7">
        <v>10</v>
      </c>
      <c r="E171" s="7" t="s">
        <v>462</v>
      </c>
      <c r="F171" s="7" t="s">
        <v>496</v>
      </c>
      <c r="G171" s="7" t="s">
        <v>476</v>
      </c>
      <c r="H171" s="7">
        <v>0</v>
      </c>
      <c r="I171" s="7">
        <v>1</v>
      </c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4" t="s">
        <v>497</v>
      </c>
    </row>
    <row r="172" spans="1:42" ht="14.25" customHeight="1" x14ac:dyDescent="0.3">
      <c r="A172" s="10">
        <v>16</v>
      </c>
      <c r="B172" s="10" t="s">
        <v>515</v>
      </c>
      <c r="C172" s="10" t="s">
        <v>247</v>
      </c>
      <c r="D172" s="10">
        <v>1</v>
      </c>
      <c r="E172" s="10" t="s">
        <v>453</v>
      </c>
      <c r="F172" s="10" t="s">
        <v>492</v>
      </c>
      <c r="G172" s="10" t="s">
        <v>480</v>
      </c>
      <c r="H172" s="10">
        <v>0</v>
      </c>
      <c r="I172" s="10">
        <v>1375.886267834177</v>
      </c>
      <c r="J172" s="13">
        <v>1361.5780062748431</v>
      </c>
      <c r="K172" s="13">
        <v>1347.2697447155092</v>
      </c>
      <c r="L172" s="13">
        <v>1288.4839564959086</v>
      </c>
      <c r="M172" s="13">
        <v>1229.6981682763078</v>
      </c>
      <c r="N172" s="13">
        <v>1170.912380056707</v>
      </c>
      <c r="O172" s="13">
        <v>1112.1265918371062</v>
      </c>
      <c r="P172" s="13">
        <v>1053.3408036175053</v>
      </c>
      <c r="Q172" s="13">
        <v>994.55501539790464</v>
      </c>
      <c r="R172" s="13">
        <v>935.76922717830405</v>
      </c>
      <c r="S172" s="13">
        <v>876.98343895870335</v>
      </c>
      <c r="T172" s="13">
        <v>818.19765073910264</v>
      </c>
      <c r="U172" s="13">
        <v>759.41186251950239</v>
      </c>
      <c r="V172" s="13">
        <v>752.6448526443445</v>
      </c>
      <c r="W172" s="13">
        <v>745.87784276918649</v>
      </c>
      <c r="X172" s="13">
        <v>739.11083289402848</v>
      </c>
      <c r="Y172" s="13">
        <v>732.34382301887047</v>
      </c>
      <c r="Z172" s="13">
        <v>725.57681314371246</v>
      </c>
      <c r="AA172" s="13">
        <v>718.80980326855445</v>
      </c>
      <c r="AB172" s="13">
        <v>712.04279339339644</v>
      </c>
      <c r="AC172" s="13">
        <v>705.27578351823854</v>
      </c>
      <c r="AD172" s="13">
        <v>698.50877364308053</v>
      </c>
      <c r="AE172" s="13">
        <v>691.74176376792252</v>
      </c>
      <c r="AF172" s="13">
        <v>684.97475389276451</v>
      </c>
      <c r="AG172" s="13">
        <v>678.2077440176065</v>
      </c>
      <c r="AH172" s="13">
        <v>671.44073414244849</v>
      </c>
      <c r="AI172" s="13">
        <v>664.67372426729059</v>
      </c>
      <c r="AJ172" s="13">
        <v>657.90671439213259</v>
      </c>
      <c r="AK172" s="13">
        <v>651.13970451697458</v>
      </c>
      <c r="AL172" s="13">
        <v>644.37269464181657</v>
      </c>
      <c r="AM172" s="13">
        <v>637.60568476665856</v>
      </c>
      <c r="AN172" s="13">
        <v>630.83867489150055</v>
      </c>
      <c r="AO172" s="13">
        <v>624.07166501634231</v>
      </c>
      <c r="AP172" s="14" t="s">
        <v>500</v>
      </c>
    </row>
    <row r="173" spans="1:42" ht="14.25" customHeight="1" x14ac:dyDescent="0.3">
      <c r="A173" s="10">
        <v>16</v>
      </c>
      <c r="B173" s="5" t="s">
        <v>515</v>
      </c>
      <c r="C173" s="5" t="s">
        <v>247</v>
      </c>
      <c r="D173" s="5">
        <v>2</v>
      </c>
      <c r="E173" s="5" t="s">
        <v>454</v>
      </c>
      <c r="F173" s="5" t="s">
        <v>492</v>
      </c>
      <c r="G173" s="5" t="s">
        <v>480</v>
      </c>
      <c r="H173" s="5">
        <v>0</v>
      </c>
      <c r="I173" s="5">
        <v>22.378937231500242</v>
      </c>
      <c r="J173" s="9">
        <v>22.887668615750123</v>
      </c>
      <c r="K173" s="9">
        <v>23.396400000000003</v>
      </c>
      <c r="L173" s="9">
        <v>22.710378654528096</v>
      </c>
      <c r="M173" s="9">
        <v>22.026963369662248</v>
      </c>
      <c r="N173" s="9">
        <v>21.346039172140426</v>
      </c>
      <c r="O173" s="9">
        <v>20.667497753817244</v>
      </c>
      <c r="P173" s="9">
        <v>19.991236995584185</v>
      </c>
      <c r="Q173" s="9">
        <v>19.317160531521946</v>
      </c>
      <c r="R173" s="9">
        <v>18.645177349373412</v>
      </c>
      <c r="S173" s="9">
        <v>17.975201423854461</v>
      </c>
      <c r="T173" s="9">
        <v>17.307151379696318</v>
      </c>
      <c r="U173" s="9">
        <v>16.640950181644566</v>
      </c>
      <c r="V173" s="9">
        <v>16.555605115149937</v>
      </c>
      <c r="W173" s="9">
        <v>16.470563232028109</v>
      </c>
      <c r="X173" s="9">
        <v>16.385819562059851</v>
      </c>
      <c r="Y173" s="9">
        <v>16.301369243074177</v>
      </c>
      <c r="Z173" s="9">
        <v>16.217207518028133</v>
      </c>
      <c r="AA173" s="9">
        <v>16.133329732180755</v>
      </c>
      <c r="AB173" s="9">
        <v>16.049731330357737</v>
      </c>
      <c r="AC173" s="9">
        <v>15.966407854303359</v>
      </c>
      <c r="AD173" s="9">
        <v>15.883354940116543</v>
      </c>
      <c r="AE173" s="9">
        <v>15.800568315767796</v>
      </c>
      <c r="AF173" s="9">
        <v>15.71804379869422</v>
      </c>
      <c r="AG173" s="9">
        <v>15.635777293469637</v>
      </c>
      <c r="AH173" s="9">
        <v>15.55376478954717</v>
      </c>
      <c r="AI173" s="9">
        <v>15.472002359071638</v>
      </c>
      <c r="AJ173" s="9">
        <v>15.390486154759238</v>
      </c>
      <c r="AK173" s="9">
        <v>15.309212407842166</v>
      </c>
      <c r="AL173" s="9">
        <v>15.228177426075824</v>
      </c>
      <c r="AM173" s="9">
        <v>15.147377591806414</v>
      </c>
      <c r="AN173" s="9">
        <v>15.066809360096796</v>
      </c>
      <c r="AO173" s="9">
        <v>14.986469256908581</v>
      </c>
      <c r="AP173" s="14" t="s">
        <v>499</v>
      </c>
    </row>
    <row r="174" spans="1:42" ht="14.25" customHeight="1" x14ac:dyDescent="0.3">
      <c r="A174" s="10">
        <v>16</v>
      </c>
      <c r="B174" s="5" t="s">
        <v>515</v>
      </c>
      <c r="C174" s="5" t="s">
        <v>247</v>
      </c>
      <c r="D174" s="5">
        <v>3</v>
      </c>
      <c r="E174" s="5" t="s">
        <v>455</v>
      </c>
      <c r="F174" s="5" t="s">
        <v>494</v>
      </c>
      <c r="G174" s="5" t="s">
        <v>476</v>
      </c>
      <c r="H174" s="5">
        <v>0</v>
      </c>
      <c r="I174" s="5">
        <v>1.375E-2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2" ht="14.25" customHeight="1" x14ac:dyDescent="0.3">
      <c r="A175" s="10">
        <v>16</v>
      </c>
      <c r="B175" s="5" t="s">
        <v>515</v>
      </c>
      <c r="C175" s="5" t="s">
        <v>247</v>
      </c>
      <c r="D175" s="5">
        <v>4</v>
      </c>
      <c r="E175" s="5" t="s">
        <v>456</v>
      </c>
      <c r="F175" s="5" t="s">
        <v>495</v>
      </c>
      <c r="G175" s="5" t="s">
        <v>476</v>
      </c>
      <c r="H175" s="5">
        <v>0</v>
      </c>
      <c r="I175" s="5">
        <v>0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1:42" ht="14.25" customHeight="1" x14ac:dyDescent="0.3">
      <c r="A176" s="10">
        <v>16</v>
      </c>
      <c r="B176" s="5" t="s">
        <v>515</v>
      </c>
      <c r="C176" s="5" t="s">
        <v>247</v>
      </c>
      <c r="D176" s="5">
        <v>5</v>
      </c>
      <c r="E176" s="5" t="s">
        <v>457</v>
      </c>
      <c r="F176" s="5" t="s">
        <v>495</v>
      </c>
      <c r="G176" s="5" t="s">
        <v>480</v>
      </c>
      <c r="H176" s="5">
        <v>0</v>
      </c>
      <c r="I176" s="5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0.1</v>
      </c>
      <c r="P176" s="9">
        <v>0.2</v>
      </c>
      <c r="Q176" s="9">
        <v>0.3</v>
      </c>
      <c r="R176" s="9">
        <v>0.4</v>
      </c>
      <c r="S176" s="9">
        <v>0.5</v>
      </c>
      <c r="T176" s="9">
        <v>0.6</v>
      </c>
      <c r="U176" s="9">
        <v>1</v>
      </c>
      <c r="V176" s="9">
        <v>1.2</v>
      </c>
      <c r="W176" s="9">
        <v>1.4</v>
      </c>
      <c r="X176" s="9">
        <v>1.6</v>
      </c>
      <c r="Y176" s="9">
        <v>1.8</v>
      </c>
      <c r="Z176" s="9">
        <v>2</v>
      </c>
      <c r="AA176" s="9">
        <v>2.2000000000000002</v>
      </c>
      <c r="AB176" s="9">
        <v>2.4</v>
      </c>
      <c r="AC176" s="9">
        <v>2.6</v>
      </c>
      <c r="AD176" s="9">
        <v>2.8</v>
      </c>
      <c r="AE176" s="9">
        <v>3</v>
      </c>
      <c r="AF176" s="9">
        <v>3.2</v>
      </c>
      <c r="AG176" s="9">
        <v>3.4</v>
      </c>
      <c r="AH176" s="9">
        <v>3.6</v>
      </c>
      <c r="AI176" s="9">
        <v>3.8</v>
      </c>
      <c r="AJ176" s="9">
        <v>4</v>
      </c>
      <c r="AK176" s="9">
        <v>4.2</v>
      </c>
      <c r="AL176" s="9">
        <v>4.4000000000000004</v>
      </c>
      <c r="AM176" s="9">
        <v>4.5999999999999996</v>
      </c>
      <c r="AN176" s="9">
        <v>4.8</v>
      </c>
      <c r="AO176" s="9">
        <v>5</v>
      </c>
    </row>
    <row r="177" spans="1:42" ht="14.25" customHeight="1" x14ac:dyDescent="0.3">
      <c r="A177" s="10">
        <v>16</v>
      </c>
      <c r="B177" s="5" t="s">
        <v>515</v>
      </c>
      <c r="C177" s="5" t="s">
        <v>247</v>
      </c>
      <c r="D177" s="5">
        <v>6</v>
      </c>
      <c r="E177" s="5" t="s">
        <v>458</v>
      </c>
      <c r="F177" s="5"/>
      <c r="G177" s="5" t="s">
        <v>488</v>
      </c>
      <c r="H177" s="5">
        <v>0</v>
      </c>
      <c r="I177" s="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1:42" ht="14.25" customHeight="1" x14ac:dyDescent="0.3">
      <c r="A178" s="10">
        <v>16</v>
      </c>
      <c r="B178" s="5" t="s">
        <v>515</v>
      </c>
      <c r="C178" s="5" t="s">
        <v>247</v>
      </c>
      <c r="D178" s="5">
        <v>7</v>
      </c>
      <c r="E178" s="5" t="s">
        <v>459</v>
      </c>
      <c r="F178" s="5"/>
      <c r="G178" s="5" t="s">
        <v>488</v>
      </c>
      <c r="H178" s="5">
        <v>0</v>
      </c>
      <c r="I178" s="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2" ht="14.25" customHeight="1" x14ac:dyDescent="0.3">
      <c r="A179" s="10">
        <v>16</v>
      </c>
      <c r="B179" s="5" t="s">
        <v>515</v>
      </c>
      <c r="C179" s="5" t="s">
        <v>247</v>
      </c>
      <c r="D179" s="5">
        <v>8</v>
      </c>
      <c r="E179" s="5" t="s">
        <v>460</v>
      </c>
      <c r="F179" s="5"/>
      <c r="G179" s="5" t="s">
        <v>488</v>
      </c>
      <c r="H179" s="5">
        <v>0</v>
      </c>
      <c r="I179" s="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2" ht="14.25" customHeight="1" x14ac:dyDescent="0.3">
      <c r="A180" s="10">
        <v>16</v>
      </c>
      <c r="B180" s="5" t="s">
        <v>515</v>
      </c>
      <c r="C180" s="5" t="s">
        <v>247</v>
      </c>
      <c r="D180" s="5">
        <v>9</v>
      </c>
      <c r="E180" s="5" t="s">
        <v>461</v>
      </c>
      <c r="F180" s="5" t="s">
        <v>496</v>
      </c>
      <c r="G180" s="5" t="s">
        <v>476</v>
      </c>
      <c r="H180" s="5">
        <v>0</v>
      </c>
      <c r="I180" s="5">
        <v>0.18211392548692462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2" ht="14.25" customHeight="1" x14ac:dyDescent="0.3">
      <c r="A181" s="10">
        <v>16</v>
      </c>
      <c r="B181" s="5" t="s">
        <v>515</v>
      </c>
      <c r="C181" s="5" t="s">
        <v>247</v>
      </c>
      <c r="D181" s="5">
        <v>10</v>
      </c>
      <c r="E181" s="5" t="s">
        <v>462</v>
      </c>
      <c r="F181" s="5" t="s">
        <v>496</v>
      </c>
      <c r="G181" s="5" t="s">
        <v>476</v>
      </c>
      <c r="H181" s="5">
        <v>0</v>
      </c>
      <c r="I181" s="5">
        <v>1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4" t="s">
        <v>497</v>
      </c>
    </row>
    <row r="182" spans="1:42" ht="14.25" customHeight="1" x14ac:dyDescent="0.3">
      <c r="A182" s="4">
        <v>17</v>
      </c>
      <c r="B182" s="4" t="s">
        <v>29</v>
      </c>
      <c r="C182" s="4" t="s">
        <v>248</v>
      </c>
      <c r="D182" s="4">
        <v>1</v>
      </c>
      <c r="E182" s="4" t="s">
        <v>453</v>
      </c>
      <c r="F182" s="4" t="s">
        <v>492</v>
      </c>
      <c r="G182" s="4" t="s">
        <v>480</v>
      </c>
      <c r="H182" s="4">
        <v>0</v>
      </c>
      <c r="I182" s="4">
        <v>2015.8860339963876</v>
      </c>
      <c r="J182" s="9">
        <v>2015.8860339963876</v>
      </c>
      <c r="K182" s="9">
        <v>2015.8860339963876</v>
      </c>
      <c r="L182" s="9">
        <v>1917.7012635995734</v>
      </c>
      <c r="M182" s="9">
        <v>1819.5164932027592</v>
      </c>
      <c r="N182" s="9">
        <v>1721.331722805945</v>
      </c>
      <c r="O182" s="9">
        <v>1623.1469524091308</v>
      </c>
      <c r="P182" s="9">
        <v>1524.9621820123168</v>
      </c>
      <c r="Q182" s="9">
        <v>1426.7774116155028</v>
      </c>
      <c r="R182" s="9">
        <v>1328.5926412186886</v>
      </c>
      <c r="S182" s="9">
        <v>1230.4078708218744</v>
      </c>
      <c r="T182" s="9">
        <v>1132.2231004250605</v>
      </c>
      <c r="U182" s="9">
        <v>1034.0383300282472</v>
      </c>
      <c r="V182" s="9">
        <v>1023.721584036788</v>
      </c>
      <c r="W182" s="9">
        <v>1013.4048380453288</v>
      </c>
      <c r="X182" s="9">
        <v>1003.0880920538697</v>
      </c>
      <c r="Y182" s="9">
        <v>992.77134606241054</v>
      </c>
      <c r="Z182" s="9">
        <v>982.45460007095141</v>
      </c>
      <c r="AA182" s="9">
        <v>972.13785407949217</v>
      </c>
      <c r="AB182" s="9">
        <v>961.82110808803304</v>
      </c>
      <c r="AC182" s="9">
        <v>951.50436209657391</v>
      </c>
      <c r="AD182" s="9">
        <v>941.18761610511478</v>
      </c>
      <c r="AE182" s="9">
        <v>930.87087011365554</v>
      </c>
      <c r="AF182" s="9">
        <v>920.55412412219641</v>
      </c>
      <c r="AG182" s="9">
        <v>910.23737813073728</v>
      </c>
      <c r="AH182" s="9">
        <v>899.92063213927815</v>
      </c>
      <c r="AI182" s="9">
        <v>889.60388614781903</v>
      </c>
      <c r="AJ182" s="9">
        <v>879.28714015635978</v>
      </c>
      <c r="AK182" s="9">
        <v>868.97039416490065</v>
      </c>
      <c r="AL182" s="9">
        <v>858.65364817344152</v>
      </c>
      <c r="AM182" s="9">
        <v>848.3369021819824</v>
      </c>
      <c r="AN182" s="9">
        <v>838.02015619052315</v>
      </c>
      <c r="AO182" s="9">
        <v>827.70341019906436</v>
      </c>
      <c r="AP182" s="14" t="s">
        <v>501</v>
      </c>
    </row>
    <row r="183" spans="1:42" ht="14.25" customHeight="1" x14ac:dyDescent="0.3">
      <c r="A183" s="4">
        <v>17</v>
      </c>
      <c r="B183" s="4" t="s">
        <v>29</v>
      </c>
      <c r="C183" s="4" t="s">
        <v>248</v>
      </c>
      <c r="D183" s="4">
        <v>2</v>
      </c>
      <c r="E183" s="4" t="s">
        <v>454</v>
      </c>
      <c r="F183" s="4" t="s">
        <v>492</v>
      </c>
      <c r="G183" s="4" t="s">
        <v>480</v>
      </c>
      <c r="H183" s="4">
        <v>0</v>
      </c>
      <c r="I183" s="4">
        <v>36.3964</v>
      </c>
      <c r="J183" s="9">
        <v>36.3964</v>
      </c>
      <c r="K183" s="9">
        <v>36.3964</v>
      </c>
      <c r="L183" s="9">
        <v>35.007607641238138</v>
      </c>
      <c r="M183" s="9">
        <v>33.621421343082332</v>
      </c>
      <c r="N183" s="9">
        <v>32.237726132270552</v>
      </c>
      <c r="O183" s="9">
        <v>30.856413700657413</v>
      </c>
      <c r="P183" s="9">
        <v>29.477381929134392</v>
      </c>
      <c r="Q183" s="9">
        <v>28.100534451782199</v>
      </c>
      <c r="R183" s="9">
        <v>26.725780256343707</v>
      </c>
      <c r="S183" s="9">
        <v>25.353033317534795</v>
      </c>
      <c r="T183" s="9">
        <v>23.982212260086698</v>
      </c>
      <c r="U183" s="9">
        <v>22.613240048744967</v>
      </c>
      <c r="V183" s="9">
        <v>22.448896619279356</v>
      </c>
      <c r="W183" s="9">
        <v>22.284856373186546</v>
      </c>
      <c r="X183" s="9">
        <v>22.121114340247299</v>
      </c>
      <c r="Y183" s="9">
        <v>21.957665658290644</v>
      </c>
      <c r="Z183" s="9">
        <v>21.794505570273618</v>
      </c>
      <c r="AA183" s="9">
        <v>21.631629421455255</v>
      </c>
      <c r="AB183" s="9">
        <v>21.469032656661252</v>
      </c>
      <c r="AC183" s="9">
        <v>21.306710817635892</v>
      </c>
      <c r="AD183" s="9">
        <v>21.144659540478091</v>
      </c>
      <c r="AE183" s="9">
        <v>20.982874553158361</v>
      </c>
      <c r="AF183" s="9">
        <v>20.821351673113799</v>
      </c>
      <c r="AG183" s="9">
        <v>20.660086804918233</v>
      </c>
      <c r="AH183" s="9">
        <v>20.499075938024784</v>
      </c>
      <c r="AI183" s="9">
        <v>20.338315144578267</v>
      </c>
      <c r="AJ183" s="9">
        <v>20.177800577294885</v>
      </c>
      <c r="AK183" s="9">
        <v>20.017528467406827</v>
      </c>
      <c r="AL183" s="9">
        <v>19.857495122669501</v>
      </c>
      <c r="AM183" s="9">
        <v>19.697696925429106</v>
      </c>
      <c r="AN183" s="9">
        <v>19.538130330748508</v>
      </c>
      <c r="AO183" s="9">
        <v>19.378791864589303</v>
      </c>
      <c r="AP183" s="14" t="s">
        <v>499</v>
      </c>
    </row>
    <row r="184" spans="1:42" ht="14.25" customHeight="1" x14ac:dyDescent="0.3">
      <c r="A184" s="4">
        <v>17</v>
      </c>
      <c r="B184" s="4" t="s">
        <v>29</v>
      </c>
      <c r="C184" s="4" t="s">
        <v>248</v>
      </c>
      <c r="D184" s="4">
        <v>3</v>
      </c>
      <c r="E184" s="4" t="s">
        <v>455</v>
      </c>
      <c r="F184" s="4" t="s">
        <v>494</v>
      </c>
      <c r="G184" s="4" t="s">
        <v>476</v>
      </c>
      <c r="H184" s="4">
        <v>0</v>
      </c>
      <c r="I184" s="4">
        <v>1.375E-2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2" ht="14.25" customHeight="1" x14ac:dyDescent="0.3">
      <c r="A185" s="4">
        <v>17</v>
      </c>
      <c r="B185" s="4" t="s">
        <v>29</v>
      </c>
      <c r="C185" s="4" t="s">
        <v>248</v>
      </c>
      <c r="D185" s="4">
        <v>4</v>
      </c>
      <c r="E185" s="4" t="s">
        <v>456</v>
      </c>
      <c r="F185" s="4" t="s">
        <v>495</v>
      </c>
      <c r="G185" s="4" t="s">
        <v>476</v>
      </c>
      <c r="H185" s="4">
        <v>0</v>
      </c>
      <c r="I185" s="4">
        <v>0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1:42" ht="14.25" customHeight="1" x14ac:dyDescent="0.3">
      <c r="A186" s="4">
        <v>17</v>
      </c>
      <c r="B186" s="4" t="s">
        <v>29</v>
      </c>
      <c r="C186" s="4" t="s">
        <v>248</v>
      </c>
      <c r="D186" s="4">
        <v>5</v>
      </c>
      <c r="E186" s="4" t="s">
        <v>457</v>
      </c>
      <c r="F186" s="4" t="s">
        <v>495</v>
      </c>
      <c r="G186" s="4" t="s">
        <v>480</v>
      </c>
      <c r="H186" s="4">
        <v>0</v>
      </c>
      <c r="I186" s="4">
        <v>10</v>
      </c>
      <c r="J186" s="9">
        <f>I186</f>
        <v>10</v>
      </c>
      <c r="K186" s="9">
        <f t="shared" ref="K186:AO186" si="3">J186</f>
        <v>10</v>
      </c>
      <c r="L186" s="9">
        <f t="shared" si="3"/>
        <v>10</v>
      </c>
      <c r="M186" s="9">
        <f t="shared" si="3"/>
        <v>10</v>
      </c>
      <c r="N186" s="9">
        <f t="shared" si="3"/>
        <v>10</v>
      </c>
      <c r="O186" s="9">
        <f t="shared" si="3"/>
        <v>10</v>
      </c>
      <c r="P186" s="9">
        <f t="shared" si="3"/>
        <v>10</v>
      </c>
      <c r="Q186" s="9">
        <f t="shared" si="3"/>
        <v>10</v>
      </c>
      <c r="R186" s="9">
        <f t="shared" si="3"/>
        <v>10</v>
      </c>
      <c r="S186" s="9">
        <f t="shared" si="3"/>
        <v>10</v>
      </c>
      <c r="T186" s="9">
        <f t="shared" si="3"/>
        <v>10</v>
      </c>
      <c r="U186" s="9">
        <f t="shared" si="3"/>
        <v>10</v>
      </c>
      <c r="V186" s="9">
        <f t="shared" si="3"/>
        <v>10</v>
      </c>
      <c r="W186" s="9">
        <f t="shared" si="3"/>
        <v>10</v>
      </c>
      <c r="X186" s="9">
        <f t="shared" si="3"/>
        <v>10</v>
      </c>
      <c r="Y186" s="9">
        <f t="shared" si="3"/>
        <v>10</v>
      </c>
      <c r="Z186" s="9">
        <f t="shared" si="3"/>
        <v>10</v>
      </c>
      <c r="AA186" s="9">
        <f t="shared" si="3"/>
        <v>10</v>
      </c>
      <c r="AB186" s="9">
        <f t="shared" si="3"/>
        <v>10</v>
      </c>
      <c r="AC186" s="9">
        <f t="shared" si="3"/>
        <v>10</v>
      </c>
      <c r="AD186" s="9">
        <f t="shared" si="3"/>
        <v>10</v>
      </c>
      <c r="AE186" s="9">
        <f t="shared" si="3"/>
        <v>10</v>
      </c>
      <c r="AF186" s="9">
        <f t="shared" si="3"/>
        <v>10</v>
      </c>
      <c r="AG186" s="9">
        <f t="shared" si="3"/>
        <v>10</v>
      </c>
      <c r="AH186" s="9">
        <f t="shared" si="3"/>
        <v>10</v>
      </c>
      <c r="AI186" s="9">
        <f t="shared" si="3"/>
        <v>10</v>
      </c>
      <c r="AJ186" s="9">
        <f t="shared" si="3"/>
        <v>10</v>
      </c>
      <c r="AK186" s="9">
        <f t="shared" si="3"/>
        <v>10</v>
      </c>
      <c r="AL186" s="9">
        <f t="shared" si="3"/>
        <v>10</v>
      </c>
      <c r="AM186" s="9">
        <f t="shared" si="3"/>
        <v>10</v>
      </c>
      <c r="AN186" s="9">
        <f t="shared" si="3"/>
        <v>10</v>
      </c>
      <c r="AO186" s="9">
        <f t="shared" si="3"/>
        <v>10</v>
      </c>
    </row>
    <row r="187" spans="1:42" ht="14.25" customHeight="1" x14ac:dyDescent="0.3">
      <c r="A187" s="4">
        <v>17</v>
      </c>
      <c r="B187" s="4" t="s">
        <v>29</v>
      </c>
      <c r="C187" s="4" t="s">
        <v>248</v>
      </c>
      <c r="D187" s="4">
        <v>6</v>
      </c>
      <c r="E187" s="4" t="s">
        <v>458</v>
      </c>
      <c r="F187" s="4"/>
      <c r="G187" s="4" t="s">
        <v>488</v>
      </c>
      <c r="H187" s="4">
        <v>0</v>
      </c>
      <c r="I187" s="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1:42" ht="14.25" customHeight="1" x14ac:dyDescent="0.3">
      <c r="A188" s="4">
        <v>17</v>
      </c>
      <c r="B188" s="4" t="s">
        <v>29</v>
      </c>
      <c r="C188" s="4" t="s">
        <v>248</v>
      </c>
      <c r="D188" s="4">
        <v>7</v>
      </c>
      <c r="E188" s="4" t="s">
        <v>459</v>
      </c>
      <c r="F188" s="4"/>
      <c r="G188" s="4" t="s">
        <v>488</v>
      </c>
      <c r="H188" s="4">
        <v>0</v>
      </c>
      <c r="I188" s="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1:42" ht="14.25" customHeight="1" x14ac:dyDescent="0.3">
      <c r="A189" s="4">
        <v>17</v>
      </c>
      <c r="B189" s="4" t="s">
        <v>29</v>
      </c>
      <c r="C189" s="4" t="s">
        <v>248</v>
      </c>
      <c r="D189" s="4">
        <v>8</v>
      </c>
      <c r="E189" s="4" t="s">
        <v>460</v>
      </c>
      <c r="F189" s="4"/>
      <c r="G189" s="4" t="s">
        <v>488</v>
      </c>
      <c r="H189" s="4">
        <v>0</v>
      </c>
      <c r="I189" s="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1:42" ht="14.25" customHeight="1" x14ac:dyDescent="0.3">
      <c r="A190" s="4">
        <v>17</v>
      </c>
      <c r="B190" s="4" t="s">
        <v>29</v>
      </c>
      <c r="C190" s="4" t="s">
        <v>248</v>
      </c>
      <c r="D190" s="4">
        <v>9</v>
      </c>
      <c r="E190" s="4" t="s">
        <v>461</v>
      </c>
      <c r="F190" s="4" t="s">
        <v>496</v>
      </c>
      <c r="G190" s="4" t="s">
        <v>476</v>
      </c>
      <c r="H190" s="4">
        <v>0</v>
      </c>
      <c r="I190" s="4">
        <v>0.18211392548692462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1:42" ht="14.25" customHeight="1" x14ac:dyDescent="0.3">
      <c r="A191" s="4">
        <v>17</v>
      </c>
      <c r="B191" s="4" t="s">
        <v>29</v>
      </c>
      <c r="C191" s="4" t="s">
        <v>248</v>
      </c>
      <c r="D191" s="4">
        <v>10</v>
      </c>
      <c r="E191" s="4" t="s">
        <v>462</v>
      </c>
      <c r="F191" s="4" t="s">
        <v>496</v>
      </c>
      <c r="G191" s="4" t="s">
        <v>476</v>
      </c>
      <c r="H191" s="4">
        <v>0</v>
      </c>
      <c r="I191" s="4">
        <v>1</v>
      </c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14" t="s">
        <v>497</v>
      </c>
    </row>
    <row r="192" spans="1:42" ht="14.25" customHeight="1" x14ac:dyDescent="0.3">
      <c r="A192" s="5">
        <v>18</v>
      </c>
      <c r="B192" s="5" t="s">
        <v>30</v>
      </c>
      <c r="C192" s="5" t="s">
        <v>249</v>
      </c>
      <c r="D192" s="5">
        <v>1</v>
      </c>
      <c r="E192" s="5" t="s">
        <v>453</v>
      </c>
      <c r="F192" s="5" t="s">
        <v>492</v>
      </c>
      <c r="G192" s="5" t="s">
        <v>480</v>
      </c>
      <c r="H192" s="5">
        <v>0</v>
      </c>
      <c r="I192" s="5">
        <v>2836.548555382401</v>
      </c>
      <c r="J192" s="9">
        <v>2773.3436221869811</v>
      </c>
      <c r="K192" s="9">
        <v>2710.1386889915611</v>
      </c>
      <c r="L192" s="9">
        <v>2539.5326653672018</v>
      </c>
      <c r="M192" s="9">
        <v>2368.9266417428421</v>
      </c>
      <c r="N192" s="9">
        <v>2198.3206181184823</v>
      </c>
      <c r="O192" s="9">
        <v>2027.7145944941228</v>
      </c>
      <c r="P192" s="9">
        <v>1857.1085708697635</v>
      </c>
      <c r="Q192" s="9">
        <v>1686.502547245404</v>
      </c>
      <c r="R192" s="9">
        <v>1515.8965236210447</v>
      </c>
      <c r="S192" s="9">
        <v>1345.2904999966852</v>
      </c>
      <c r="T192" s="9">
        <v>1174.6844763723259</v>
      </c>
      <c r="U192" s="9">
        <v>1004.0784527479665</v>
      </c>
      <c r="V192" s="9">
        <v>992.94789378716075</v>
      </c>
      <c r="W192" s="9">
        <v>981.81733482635502</v>
      </c>
      <c r="X192" s="9">
        <v>970.68677586554929</v>
      </c>
      <c r="Y192" s="9">
        <v>959.55621690474356</v>
      </c>
      <c r="Z192" s="9">
        <v>948.42565794393784</v>
      </c>
      <c r="AA192" s="9">
        <v>937.29509898313211</v>
      </c>
      <c r="AB192" s="9">
        <v>926.16454002232638</v>
      </c>
      <c r="AC192" s="9">
        <v>915.03398106152065</v>
      </c>
      <c r="AD192" s="9">
        <v>903.90342210071492</v>
      </c>
      <c r="AE192" s="9">
        <v>892.77286313990919</v>
      </c>
      <c r="AF192" s="9">
        <v>881.64230417910346</v>
      </c>
      <c r="AG192" s="9">
        <v>870.51174521829773</v>
      </c>
      <c r="AH192" s="9">
        <v>859.381186257492</v>
      </c>
      <c r="AI192" s="9">
        <v>848.25062729668628</v>
      </c>
      <c r="AJ192" s="9">
        <v>837.12006833588055</v>
      </c>
      <c r="AK192" s="9">
        <v>825.98950937507482</v>
      </c>
      <c r="AL192" s="9">
        <v>814.8589504142692</v>
      </c>
      <c r="AM192" s="9">
        <v>803.72839145346347</v>
      </c>
      <c r="AN192" s="9">
        <v>792.59783249265774</v>
      </c>
      <c r="AO192" s="9">
        <v>781.46727353185145</v>
      </c>
      <c r="AP192" s="14" t="s">
        <v>502</v>
      </c>
    </row>
    <row r="193" spans="1:42" ht="14.25" customHeight="1" x14ac:dyDescent="0.3">
      <c r="A193" s="5">
        <v>18</v>
      </c>
      <c r="B193" s="5" t="s">
        <v>30</v>
      </c>
      <c r="C193" s="5" t="s">
        <v>249</v>
      </c>
      <c r="D193" s="5">
        <v>2</v>
      </c>
      <c r="E193" s="5" t="s">
        <v>454</v>
      </c>
      <c r="F193" s="5" t="s">
        <v>492</v>
      </c>
      <c r="G193" s="5" t="s">
        <v>480</v>
      </c>
      <c r="H193" s="5">
        <v>0</v>
      </c>
      <c r="I193" s="5">
        <v>25.854059211315043</v>
      </c>
      <c r="J193" s="9">
        <v>27.397029605657522</v>
      </c>
      <c r="K193" s="9">
        <v>28.94</v>
      </c>
      <c r="L193" s="9">
        <v>27.388886605257674</v>
      </c>
      <c r="M193" s="9">
        <v>25.837773210515348</v>
      </c>
      <c r="N193" s="9">
        <v>24.286659815773017</v>
      </c>
      <c r="O193" s="9">
        <v>22.735546421030691</v>
      </c>
      <c r="P193" s="9">
        <v>21.184433026288367</v>
      </c>
      <c r="Q193" s="9">
        <v>19.633319631546041</v>
      </c>
      <c r="R193" s="9">
        <v>18.082206236803714</v>
      </c>
      <c r="S193" s="9">
        <v>16.531092842061391</v>
      </c>
      <c r="T193" s="9">
        <v>14.979979447319064</v>
      </c>
      <c r="U193" s="9">
        <v>13.42886605257674</v>
      </c>
      <c r="V193" s="9">
        <v>13.327669396513244</v>
      </c>
      <c r="W193" s="9">
        <v>13.226472740449747</v>
      </c>
      <c r="X193" s="9">
        <v>13.12527608438625</v>
      </c>
      <c r="Y193" s="9">
        <v>13.024079428322754</v>
      </c>
      <c r="Z193" s="9">
        <v>12.922882772259261</v>
      </c>
      <c r="AA193" s="9">
        <v>12.821686116195764</v>
      </c>
      <c r="AB193" s="9">
        <v>12.720489460132267</v>
      </c>
      <c r="AC193" s="9">
        <v>12.61929280406877</v>
      </c>
      <c r="AD193" s="9">
        <v>12.518096148005274</v>
      </c>
      <c r="AE193" s="9">
        <v>12.416899491941777</v>
      </c>
      <c r="AF193" s="9">
        <v>12.315702835878284</v>
      </c>
      <c r="AG193" s="9">
        <v>12.214506179814787</v>
      </c>
      <c r="AH193" s="9">
        <v>12.11330952375129</v>
      </c>
      <c r="AI193" s="9">
        <v>12.012112867687794</v>
      </c>
      <c r="AJ193" s="9">
        <v>11.910916211624297</v>
      </c>
      <c r="AK193" s="9">
        <v>11.809719555560802</v>
      </c>
      <c r="AL193" s="9">
        <v>11.708522899497307</v>
      </c>
      <c r="AM193" s="9">
        <v>11.60732624343381</v>
      </c>
      <c r="AN193" s="9">
        <v>11.506129587370314</v>
      </c>
      <c r="AO193" s="9">
        <v>11.404932931306814</v>
      </c>
      <c r="AP193" s="14" t="s">
        <v>499</v>
      </c>
    </row>
    <row r="194" spans="1:42" ht="14.25" customHeight="1" x14ac:dyDescent="0.3">
      <c r="A194" s="5">
        <v>18</v>
      </c>
      <c r="B194" s="5" t="s">
        <v>30</v>
      </c>
      <c r="C194" s="5" t="s">
        <v>249</v>
      </c>
      <c r="D194" s="5">
        <v>3</v>
      </c>
      <c r="E194" s="5" t="s">
        <v>455</v>
      </c>
      <c r="F194" s="5" t="s">
        <v>494</v>
      </c>
      <c r="G194" s="5" t="s">
        <v>476</v>
      </c>
      <c r="H194" s="5">
        <v>0</v>
      </c>
      <c r="I194" s="5">
        <v>1.375E-2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1:42" ht="14.25" customHeight="1" x14ac:dyDescent="0.3">
      <c r="A195" s="5">
        <v>18</v>
      </c>
      <c r="B195" s="5" t="s">
        <v>30</v>
      </c>
      <c r="C195" s="5" t="s">
        <v>249</v>
      </c>
      <c r="D195" s="5">
        <v>4</v>
      </c>
      <c r="E195" s="5" t="s">
        <v>456</v>
      </c>
      <c r="F195" s="5" t="s">
        <v>495</v>
      </c>
      <c r="G195" s="5" t="s">
        <v>476</v>
      </c>
      <c r="H195" s="5">
        <v>0</v>
      </c>
      <c r="I195" s="5">
        <v>4.8221105479999998E-2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1:42" ht="14.25" customHeight="1" x14ac:dyDescent="0.3">
      <c r="A196" s="5">
        <v>18</v>
      </c>
      <c r="B196" s="5" t="s">
        <v>30</v>
      </c>
      <c r="C196" s="5" t="s">
        <v>249</v>
      </c>
      <c r="D196" s="5">
        <v>5</v>
      </c>
      <c r="E196" s="5" t="s">
        <v>457</v>
      </c>
      <c r="F196" s="5" t="s">
        <v>495</v>
      </c>
      <c r="G196" s="5" t="s">
        <v>480</v>
      </c>
      <c r="H196" s="5">
        <v>0</v>
      </c>
      <c r="I196" s="5">
        <v>4.8221105479999998E-2</v>
      </c>
      <c r="J196" s="9">
        <v>5.6946631999999997E-2</v>
      </c>
      <c r="K196" s="9">
        <v>6.5447288999999992E-2</v>
      </c>
      <c r="L196" s="9">
        <v>6.5447288999999992E-2</v>
      </c>
      <c r="M196" s="9">
        <v>6.5447288999999992E-2</v>
      </c>
      <c r="N196" s="9">
        <v>8.2723644499999999E-2</v>
      </c>
      <c r="O196" s="9">
        <v>0.1</v>
      </c>
      <c r="P196" s="9">
        <v>0.2</v>
      </c>
      <c r="Q196" s="9">
        <v>0.3</v>
      </c>
      <c r="R196" s="9">
        <v>0.4</v>
      </c>
      <c r="S196" s="9">
        <v>0.5</v>
      </c>
      <c r="T196" s="9">
        <v>0.6</v>
      </c>
      <c r="U196" s="9">
        <v>1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1</v>
      </c>
      <c r="AJ196" s="9">
        <v>1</v>
      </c>
      <c r="AK196" s="9">
        <v>1</v>
      </c>
      <c r="AL196" s="9">
        <v>1</v>
      </c>
      <c r="AM196" s="9">
        <v>1</v>
      </c>
      <c r="AN196" s="9">
        <v>1</v>
      </c>
      <c r="AO196" s="9">
        <v>1</v>
      </c>
    </row>
    <row r="197" spans="1:42" ht="14.25" customHeight="1" x14ac:dyDescent="0.3">
      <c r="A197" s="5">
        <v>18</v>
      </c>
      <c r="B197" s="5" t="s">
        <v>30</v>
      </c>
      <c r="C197" s="5" t="s">
        <v>249</v>
      </c>
      <c r="D197" s="5">
        <v>6</v>
      </c>
      <c r="E197" s="5" t="s">
        <v>458</v>
      </c>
      <c r="F197" s="5"/>
      <c r="G197" s="5" t="s">
        <v>488</v>
      </c>
      <c r="H197" s="5">
        <v>0</v>
      </c>
      <c r="I197" s="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1:42" ht="14.25" customHeight="1" x14ac:dyDescent="0.3">
      <c r="A198" s="5">
        <v>18</v>
      </c>
      <c r="B198" s="5" t="s">
        <v>30</v>
      </c>
      <c r="C198" s="5" t="s">
        <v>249</v>
      </c>
      <c r="D198" s="5">
        <v>7</v>
      </c>
      <c r="E198" s="5" t="s">
        <v>459</v>
      </c>
      <c r="F198" s="5"/>
      <c r="G198" s="5" t="s">
        <v>488</v>
      </c>
      <c r="H198" s="5">
        <v>0</v>
      </c>
      <c r="I198" s="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1:42" ht="14.25" customHeight="1" x14ac:dyDescent="0.3">
      <c r="A199" s="5">
        <v>18</v>
      </c>
      <c r="B199" s="5" t="s">
        <v>30</v>
      </c>
      <c r="C199" s="5" t="s">
        <v>249</v>
      </c>
      <c r="D199" s="5">
        <v>8</v>
      </c>
      <c r="E199" s="5" t="s">
        <v>460</v>
      </c>
      <c r="F199" s="5"/>
      <c r="G199" s="5" t="s">
        <v>488</v>
      </c>
      <c r="H199" s="5">
        <v>0</v>
      </c>
      <c r="I199" s="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1:42" ht="14.25" customHeight="1" x14ac:dyDescent="0.3">
      <c r="A200" s="5">
        <v>18</v>
      </c>
      <c r="B200" s="5" t="s">
        <v>30</v>
      </c>
      <c r="C200" s="5" t="s">
        <v>249</v>
      </c>
      <c r="D200" s="5">
        <v>9</v>
      </c>
      <c r="E200" s="5" t="s">
        <v>461</v>
      </c>
      <c r="F200" s="5" t="s">
        <v>496</v>
      </c>
      <c r="G200" s="5" t="s">
        <v>476</v>
      </c>
      <c r="H200" s="5">
        <v>0</v>
      </c>
      <c r="I200" s="5">
        <v>0.18211392548692462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1:42" ht="14.25" customHeight="1" x14ac:dyDescent="0.3">
      <c r="A201" s="5">
        <v>18</v>
      </c>
      <c r="B201" s="5" t="s">
        <v>30</v>
      </c>
      <c r="C201" s="5" t="s">
        <v>249</v>
      </c>
      <c r="D201" s="5">
        <v>10</v>
      </c>
      <c r="E201" s="5" t="s">
        <v>462</v>
      </c>
      <c r="F201" s="5" t="s">
        <v>496</v>
      </c>
      <c r="G201" s="5" t="s">
        <v>476</v>
      </c>
      <c r="H201" s="5">
        <v>0</v>
      </c>
      <c r="I201" s="5">
        <v>1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14" t="s">
        <v>497</v>
      </c>
    </row>
    <row r="202" spans="1:42" ht="14.25" customHeight="1" x14ac:dyDescent="0.3">
      <c r="A202" s="4">
        <v>19</v>
      </c>
      <c r="B202" s="4" t="s">
        <v>31</v>
      </c>
      <c r="C202" s="4" t="s">
        <v>250</v>
      </c>
      <c r="D202" s="4">
        <v>1</v>
      </c>
      <c r="E202" s="4" t="s">
        <v>453</v>
      </c>
      <c r="F202" s="4" t="s">
        <v>492</v>
      </c>
      <c r="G202" s="4" t="s">
        <v>480</v>
      </c>
      <c r="H202" s="4">
        <v>0</v>
      </c>
      <c r="I202" s="4">
        <v>4157.0420331678288</v>
      </c>
      <c r="J202" s="9">
        <v>4106.0773967225514</v>
      </c>
      <c r="K202" s="9">
        <v>4055.1127602772744</v>
      </c>
      <c r="L202" s="9">
        <v>3779.6861782985966</v>
      </c>
      <c r="M202" s="9">
        <v>3505.1699734418239</v>
      </c>
      <c r="N202" s="9">
        <v>3231.7012624654776</v>
      </c>
      <c r="O202" s="9">
        <v>2959.4461534921443</v>
      </c>
      <c r="P202" s="9">
        <v>2688.6078358887044</v>
      </c>
      <c r="Q202" s="9">
        <v>2419.4375391883618</v>
      </c>
      <c r="R202" s="9">
        <v>2152.2496227033521</v>
      </c>
      <c r="S202" s="9">
        <v>1887.4427340420525</v>
      </c>
      <c r="T202" s="9">
        <v>1625.5300887970407</v>
      </c>
      <c r="U202" s="9">
        <v>1367.1838138691048</v>
      </c>
      <c r="V202" s="9">
        <v>1350.5734970782075</v>
      </c>
      <c r="W202" s="9">
        <v>1333.9696933425289</v>
      </c>
      <c r="X202" s="9">
        <v>1317.372581555032</v>
      </c>
      <c r="Y202" s="9">
        <v>1300.7823472207128</v>
      </c>
      <c r="Z202" s="9">
        <v>1284.1991827649335</v>
      </c>
      <c r="AA202" s="9">
        <v>1267.6232878591688</v>
      </c>
      <c r="AB202" s="9">
        <v>1251.0548697653301</v>
      </c>
      <c r="AC202" s="9">
        <v>1234.4941436999095</v>
      </c>
      <c r="AD202" s="9">
        <v>1217.9413332192935</v>
      </c>
      <c r="AE202" s="9">
        <v>1201.3966706276879</v>
      </c>
      <c r="AF202" s="9">
        <v>1184.8603974092289</v>
      </c>
      <c r="AG202" s="9">
        <v>1168.3327646859566</v>
      </c>
      <c r="AH202" s="9">
        <v>1151.8140337034881</v>
      </c>
      <c r="AI202" s="9">
        <v>1135.3044763463542</v>
      </c>
      <c r="AJ202" s="9">
        <v>1118.8043756851418</v>
      </c>
      <c r="AK202" s="9">
        <v>1102.3140265577529</v>
      </c>
      <c r="AL202" s="9">
        <v>1085.8337361872873</v>
      </c>
      <c r="AM202" s="9">
        <v>1069.3638248392747</v>
      </c>
      <c r="AN202" s="9">
        <v>1052.9046265212048</v>
      </c>
      <c r="AO202" s="9">
        <v>1036.4564897275707</v>
      </c>
    </row>
    <row r="203" spans="1:42" ht="14.25" customHeight="1" x14ac:dyDescent="0.3">
      <c r="A203" s="4">
        <v>19</v>
      </c>
      <c r="B203" s="4" t="s">
        <v>31</v>
      </c>
      <c r="C203" s="4" t="s">
        <v>250</v>
      </c>
      <c r="D203" s="4">
        <v>2</v>
      </c>
      <c r="E203" s="4" t="s">
        <v>454</v>
      </c>
      <c r="F203" s="4" t="s">
        <v>492</v>
      </c>
      <c r="G203" s="4" t="s">
        <v>480</v>
      </c>
      <c r="H203" s="4">
        <v>0</v>
      </c>
      <c r="I203" s="4">
        <v>42.114289218737589</v>
      </c>
      <c r="J203" s="9">
        <v>43.567270440693271</v>
      </c>
      <c r="K203" s="9">
        <v>45.020251662648953</v>
      </c>
      <c r="L203" s="9">
        <v>42.219436786715562</v>
      </c>
      <c r="M203" s="9">
        <v>39.438148831454747</v>
      </c>
      <c r="N203" s="9">
        <v>36.678780615673475</v>
      </c>
      <c r="O203" s="9">
        <v>33.943994306144361</v>
      </c>
      <c r="P203" s="9">
        <v>31.236767560006733</v>
      </c>
      <c r="Q203" s="9">
        <v>28.56044882004425</v>
      </c>
      <c r="R203" s="9">
        <v>25.91882401434729</v>
      </c>
      <c r="S203" s="9">
        <v>23.31619756114933</v>
      </c>
      <c r="T203" s="9">
        <v>20.757491448234255</v>
      </c>
      <c r="U203" s="9">
        <v>18.248367329668277</v>
      </c>
      <c r="V203" s="9">
        <v>18.071914036199786</v>
      </c>
      <c r="W203" s="9">
        <v>17.895565633822926</v>
      </c>
      <c r="X203" s="9">
        <v>17.719329320719215</v>
      </c>
      <c r="Y203" s="9">
        <v>17.543212311176458</v>
      </c>
      <c r="Z203" s="9">
        <v>17.36722183834047</v>
      </c>
      <c r="AA203" s="9">
        <v>17.191365156972743</v>
      </c>
      <c r="AB203" s="9">
        <v>17.015649546216284</v>
      </c>
      <c r="AC203" s="9">
        <v>16.840082312371717</v>
      </c>
      <c r="AD203" s="9">
        <v>16.664670791686007</v>
      </c>
      <c r="AE203" s="9">
        <v>16.489422353156009</v>
      </c>
      <c r="AF203" s="9">
        <v>16.314344401349079</v>
      </c>
      <c r="AG203" s="9">
        <v>16.139444379242988</v>
      </c>
      <c r="AH203" s="9">
        <v>15.964729771087521</v>
      </c>
      <c r="AI203" s="9">
        <v>15.790208105289945</v>
      </c>
      <c r="AJ203" s="9">
        <v>15.615886957326817</v>
      </c>
      <c r="AK203" s="9">
        <v>15.441773952684365</v>
      </c>
      <c r="AL203" s="9">
        <v>15.267876769829952</v>
      </c>
      <c r="AM203" s="9">
        <v>15.094203143216975</v>
      </c>
      <c r="AN203" s="9">
        <v>14.920760866325747</v>
      </c>
      <c r="AO203" s="9">
        <v>14.747557794742775</v>
      </c>
    </row>
    <row r="204" spans="1:42" ht="14.25" customHeight="1" x14ac:dyDescent="0.3">
      <c r="A204" s="4">
        <v>19</v>
      </c>
      <c r="B204" s="4" t="s">
        <v>31</v>
      </c>
      <c r="C204" s="4" t="s">
        <v>250</v>
      </c>
      <c r="D204" s="4">
        <v>3</v>
      </c>
      <c r="E204" s="4" t="s">
        <v>455</v>
      </c>
      <c r="F204" s="4" t="s">
        <v>494</v>
      </c>
      <c r="G204" s="4" t="s">
        <v>476</v>
      </c>
      <c r="H204" s="4">
        <v>0</v>
      </c>
      <c r="I204" s="4">
        <v>1.375E-2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1:42" ht="14.25" customHeight="1" x14ac:dyDescent="0.3">
      <c r="A205" s="4">
        <v>19</v>
      </c>
      <c r="B205" s="4" t="s">
        <v>31</v>
      </c>
      <c r="C205" s="4" t="s">
        <v>250</v>
      </c>
      <c r="D205" s="4">
        <v>4</v>
      </c>
      <c r="E205" s="4" t="s">
        <v>456</v>
      </c>
      <c r="F205" s="4" t="s">
        <v>495</v>
      </c>
      <c r="G205" s="4" t="s">
        <v>476</v>
      </c>
      <c r="H205" s="4">
        <v>0</v>
      </c>
      <c r="I205" s="4">
        <v>0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14"/>
    </row>
    <row r="206" spans="1:42" ht="14.25" customHeight="1" x14ac:dyDescent="0.3">
      <c r="A206" s="4">
        <v>19</v>
      </c>
      <c r="B206" s="4" t="s">
        <v>31</v>
      </c>
      <c r="C206" s="4" t="s">
        <v>250</v>
      </c>
      <c r="D206" s="4">
        <v>5</v>
      </c>
      <c r="E206" s="4" t="s">
        <v>457</v>
      </c>
      <c r="F206" s="4" t="s">
        <v>495</v>
      </c>
      <c r="G206" s="4" t="s">
        <v>480</v>
      </c>
      <c r="H206" s="4">
        <v>0</v>
      </c>
      <c r="I206" s="4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0.1</v>
      </c>
      <c r="P206" s="9">
        <v>0.2</v>
      </c>
      <c r="Q206" s="9">
        <v>0.3</v>
      </c>
      <c r="R206" s="9">
        <v>0.4</v>
      </c>
      <c r="S206" s="9">
        <v>0.5</v>
      </c>
      <c r="T206" s="9">
        <v>0.6</v>
      </c>
      <c r="U206" s="9">
        <v>1</v>
      </c>
      <c r="V206" s="9">
        <v>1.2</v>
      </c>
      <c r="W206" s="9">
        <v>1.4</v>
      </c>
      <c r="X206" s="9">
        <v>1.6</v>
      </c>
      <c r="Y206" s="9">
        <v>1.8</v>
      </c>
      <c r="Z206" s="9">
        <v>2</v>
      </c>
      <c r="AA206" s="9">
        <v>2.2000000000000002</v>
      </c>
      <c r="AB206" s="9">
        <v>2.4</v>
      </c>
      <c r="AC206" s="9">
        <v>2.6</v>
      </c>
      <c r="AD206" s="9">
        <v>2.8</v>
      </c>
      <c r="AE206" s="9">
        <v>3</v>
      </c>
      <c r="AF206" s="9">
        <v>3.2</v>
      </c>
      <c r="AG206" s="9">
        <v>3.4</v>
      </c>
      <c r="AH206" s="9">
        <v>3.6</v>
      </c>
      <c r="AI206" s="9">
        <v>3.8</v>
      </c>
      <c r="AJ206" s="9">
        <v>4</v>
      </c>
      <c r="AK206" s="9">
        <v>4.2</v>
      </c>
      <c r="AL206" s="9">
        <v>4.4000000000000004</v>
      </c>
      <c r="AM206" s="9">
        <v>4.5999999999999996</v>
      </c>
      <c r="AN206" s="9">
        <v>4.8</v>
      </c>
      <c r="AO206" s="9">
        <v>5</v>
      </c>
    </row>
    <row r="207" spans="1:42" ht="14.25" customHeight="1" x14ac:dyDescent="0.3">
      <c r="A207" s="4">
        <v>19</v>
      </c>
      <c r="B207" s="4" t="s">
        <v>31</v>
      </c>
      <c r="C207" s="4" t="s">
        <v>250</v>
      </c>
      <c r="D207" s="4">
        <v>6</v>
      </c>
      <c r="E207" s="4" t="s">
        <v>458</v>
      </c>
      <c r="F207" s="4"/>
      <c r="G207" s="4" t="s">
        <v>488</v>
      </c>
      <c r="H207" s="4">
        <v>0</v>
      </c>
      <c r="I207" s="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1:42" ht="14.25" customHeight="1" x14ac:dyDescent="0.3">
      <c r="A208" s="4">
        <v>19</v>
      </c>
      <c r="B208" s="4" t="s">
        <v>31</v>
      </c>
      <c r="C208" s="4" t="s">
        <v>250</v>
      </c>
      <c r="D208" s="4">
        <v>7</v>
      </c>
      <c r="E208" s="4" t="s">
        <v>459</v>
      </c>
      <c r="F208" s="4"/>
      <c r="G208" s="4" t="s">
        <v>488</v>
      </c>
      <c r="H208" s="4">
        <v>0</v>
      </c>
      <c r="I208" s="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1:42" ht="14.25" customHeight="1" x14ac:dyDescent="0.3">
      <c r="A209" s="4">
        <v>19</v>
      </c>
      <c r="B209" s="4" t="s">
        <v>31</v>
      </c>
      <c r="C209" s="4" t="s">
        <v>250</v>
      </c>
      <c r="D209" s="4">
        <v>8</v>
      </c>
      <c r="E209" s="4" t="s">
        <v>460</v>
      </c>
      <c r="F209" s="4"/>
      <c r="G209" s="4" t="s">
        <v>488</v>
      </c>
      <c r="H209" s="4">
        <v>0</v>
      </c>
      <c r="I209" s="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1:42" ht="14.25" customHeight="1" x14ac:dyDescent="0.3">
      <c r="A210" s="4">
        <v>19</v>
      </c>
      <c r="B210" s="4" t="s">
        <v>31</v>
      </c>
      <c r="C210" s="4" t="s">
        <v>250</v>
      </c>
      <c r="D210" s="4">
        <v>9</v>
      </c>
      <c r="E210" s="4" t="s">
        <v>461</v>
      </c>
      <c r="F210" s="4" t="s">
        <v>496</v>
      </c>
      <c r="G210" s="4" t="s">
        <v>476</v>
      </c>
      <c r="H210" s="4">
        <v>0</v>
      </c>
      <c r="I210" s="4">
        <v>0.18211392548692462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1:42" ht="14.25" customHeight="1" x14ac:dyDescent="0.3">
      <c r="A211" s="4">
        <v>19</v>
      </c>
      <c r="B211" s="4" t="s">
        <v>31</v>
      </c>
      <c r="C211" s="4" t="s">
        <v>250</v>
      </c>
      <c r="D211" s="4">
        <v>10</v>
      </c>
      <c r="E211" s="4" t="s">
        <v>462</v>
      </c>
      <c r="F211" s="4" t="s">
        <v>496</v>
      </c>
      <c r="G211" s="4" t="s">
        <v>476</v>
      </c>
      <c r="H211" s="4">
        <v>0</v>
      </c>
      <c r="I211" s="4">
        <v>1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14" t="s">
        <v>497</v>
      </c>
    </row>
    <row r="212" spans="1:42" ht="14.25" customHeight="1" x14ac:dyDescent="0.3">
      <c r="A212" s="4">
        <v>23</v>
      </c>
      <c r="B212" s="4" t="s">
        <v>35</v>
      </c>
      <c r="C212" s="4" t="s">
        <v>254</v>
      </c>
      <c r="D212" s="4">
        <v>1</v>
      </c>
      <c r="E212" s="4" t="s">
        <v>453</v>
      </c>
      <c r="F212" s="4" t="s">
        <v>492</v>
      </c>
      <c r="G212" s="4" t="s">
        <v>476</v>
      </c>
      <c r="H212" s="4">
        <v>0</v>
      </c>
      <c r="I212" s="4">
        <v>448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14" t="s">
        <v>503</v>
      </c>
    </row>
    <row r="213" spans="1:42" ht="14.25" customHeight="1" x14ac:dyDescent="0.3">
      <c r="A213" s="4">
        <v>23</v>
      </c>
      <c r="B213" s="4" t="s">
        <v>35</v>
      </c>
      <c r="C213" s="4" t="s">
        <v>254</v>
      </c>
      <c r="D213" s="4">
        <v>2</v>
      </c>
      <c r="E213" s="4" t="s">
        <v>454</v>
      </c>
      <c r="F213" s="4" t="s">
        <v>492</v>
      </c>
      <c r="G213" s="4" t="s">
        <v>476</v>
      </c>
      <c r="H213" s="4">
        <v>0</v>
      </c>
      <c r="I213" s="4">
        <v>31.6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1:42" ht="14.25" customHeight="1" x14ac:dyDescent="0.3">
      <c r="A214" s="4">
        <v>23</v>
      </c>
      <c r="B214" s="4" t="s">
        <v>35</v>
      </c>
      <c r="C214" s="4" t="s">
        <v>254</v>
      </c>
      <c r="D214" s="4">
        <v>3</v>
      </c>
      <c r="E214" s="4" t="s">
        <v>455</v>
      </c>
      <c r="F214" s="4" t="s">
        <v>494</v>
      </c>
      <c r="G214" s="4" t="s">
        <v>476</v>
      </c>
      <c r="H214" s="4">
        <v>0</v>
      </c>
      <c r="I214" s="4">
        <v>6.0000000000000001E-3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14" t="s">
        <v>504</v>
      </c>
    </row>
    <row r="215" spans="1:42" ht="14.25" customHeight="1" x14ac:dyDescent="0.3">
      <c r="A215" s="4">
        <v>23</v>
      </c>
      <c r="B215" s="4" t="s">
        <v>35</v>
      </c>
      <c r="C215" s="4" t="s">
        <v>254</v>
      </c>
      <c r="D215" s="4">
        <v>4</v>
      </c>
      <c r="E215" s="4" t="s">
        <v>456</v>
      </c>
      <c r="F215" s="4" t="s">
        <v>495</v>
      </c>
      <c r="G215" s="4" t="s">
        <v>476</v>
      </c>
      <c r="H215" s="4">
        <v>0</v>
      </c>
      <c r="I215" s="4">
        <v>6.7449999999999996E-2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1:42" ht="14.25" customHeight="1" x14ac:dyDescent="0.3">
      <c r="A216" s="4">
        <v>23</v>
      </c>
      <c r="B216" s="4" t="s">
        <v>35</v>
      </c>
      <c r="C216" s="4" t="s">
        <v>254</v>
      </c>
      <c r="D216" s="4">
        <v>5</v>
      </c>
      <c r="E216" s="4" t="s">
        <v>457</v>
      </c>
      <c r="F216" s="4" t="s">
        <v>495</v>
      </c>
      <c r="G216" s="4" t="s">
        <v>480</v>
      </c>
      <c r="H216" s="4">
        <v>0</v>
      </c>
      <c r="I216" s="4">
        <v>6.7449999999999996E-2</v>
      </c>
      <c r="J216" s="9">
        <v>6.7449999999999996E-2</v>
      </c>
      <c r="K216" s="9">
        <v>7.7450000000000005E-2</v>
      </c>
      <c r="L216" s="9">
        <v>7.7450000000000005E-2</v>
      </c>
      <c r="M216" s="9">
        <v>7.7450000000000005E-2</v>
      </c>
      <c r="N216" s="9">
        <v>7.7450000000000005E-2</v>
      </c>
      <c r="O216" s="9">
        <v>7.7450000000000005E-2</v>
      </c>
      <c r="P216" s="9">
        <v>7.7450000000000005E-2</v>
      </c>
      <c r="Q216" s="9">
        <v>7.7450000000000005E-2</v>
      </c>
      <c r="R216" s="9">
        <v>7.7450000000000005E-2</v>
      </c>
      <c r="S216" s="9">
        <v>7.7450000000000005E-2</v>
      </c>
      <c r="T216" s="9">
        <v>7.7450000000000005E-2</v>
      </c>
      <c r="U216" s="9">
        <v>7.7450000000000005E-2</v>
      </c>
      <c r="V216" s="9">
        <v>7.7450000000000005E-2</v>
      </c>
      <c r="W216" s="9">
        <v>7.7450000000000005E-2</v>
      </c>
      <c r="X216" s="9">
        <v>7.7450000000000005E-2</v>
      </c>
      <c r="Y216" s="9">
        <v>7.7450000000000005E-2</v>
      </c>
      <c r="Z216" s="9">
        <v>7.7450000000000005E-2</v>
      </c>
      <c r="AA216" s="9">
        <v>7.7450000000000005E-2</v>
      </c>
      <c r="AB216" s="9">
        <v>7.7450000000000005E-2</v>
      </c>
      <c r="AC216" s="9">
        <v>7.7450000000000005E-2</v>
      </c>
      <c r="AD216" s="9">
        <v>7.7450000000000005E-2</v>
      </c>
      <c r="AE216" s="9">
        <v>7.7450000000000005E-2</v>
      </c>
      <c r="AF216" s="9">
        <v>7.7450000000000005E-2</v>
      </c>
      <c r="AG216" s="9">
        <v>7.7450000000000005E-2</v>
      </c>
      <c r="AH216" s="9">
        <v>7.7450000000000005E-2</v>
      </c>
      <c r="AI216" s="9">
        <v>7.7450000000000005E-2</v>
      </c>
      <c r="AJ216" s="9">
        <v>7.7450000000000005E-2</v>
      </c>
      <c r="AK216" s="9">
        <v>7.7450000000000005E-2</v>
      </c>
      <c r="AL216" s="9">
        <v>7.7450000000000005E-2</v>
      </c>
      <c r="AM216" s="9">
        <v>7.7450000000000005E-2</v>
      </c>
      <c r="AN216" s="9">
        <v>7.7450000000000005E-2</v>
      </c>
      <c r="AO216" s="9">
        <v>7.7450000000000005E-2</v>
      </c>
    </row>
    <row r="217" spans="1:42" ht="14.25" customHeight="1" x14ac:dyDescent="0.3">
      <c r="A217" s="4">
        <v>23</v>
      </c>
      <c r="B217" s="4" t="s">
        <v>35</v>
      </c>
      <c r="C217" s="4" t="s">
        <v>254</v>
      </c>
      <c r="D217" s="4">
        <v>6</v>
      </c>
      <c r="E217" s="4" t="s">
        <v>458</v>
      </c>
      <c r="F217" s="4"/>
      <c r="G217" s="4" t="s">
        <v>488</v>
      </c>
      <c r="H217" s="4">
        <v>0</v>
      </c>
      <c r="I217" s="4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1:42" ht="14.25" customHeight="1" x14ac:dyDescent="0.3">
      <c r="A218" s="4">
        <v>23</v>
      </c>
      <c r="B218" s="4" t="s">
        <v>35</v>
      </c>
      <c r="C218" s="4" t="s">
        <v>254</v>
      </c>
      <c r="D218" s="4">
        <v>7</v>
      </c>
      <c r="E218" s="4" t="s">
        <v>459</v>
      </c>
      <c r="F218" s="4"/>
      <c r="G218" s="4" t="s">
        <v>488</v>
      </c>
      <c r="H218" s="4">
        <v>0</v>
      </c>
      <c r="I218" s="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1:42" ht="14.25" customHeight="1" x14ac:dyDescent="0.3">
      <c r="A219" s="4">
        <v>23</v>
      </c>
      <c r="B219" s="4" t="s">
        <v>35</v>
      </c>
      <c r="C219" s="4" t="s">
        <v>254</v>
      </c>
      <c r="D219" s="4">
        <v>8</v>
      </c>
      <c r="E219" s="4" t="s">
        <v>460</v>
      </c>
      <c r="F219" s="4"/>
      <c r="G219" s="4" t="s">
        <v>480</v>
      </c>
      <c r="H219" s="4">
        <v>0</v>
      </c>
      <c r="I219" s="4">
        <v>0</v>
      </c>
      <c r="J219" s="9">
        <v>0</v>
      </c>
      <c r="K219" s="9">
        <v>1.0000000000000009E-2</v>
      </c>
      <c r="L219" s="9">
        <v>0</v>
      </c>
      <c r="M219" s="9">
        <v>0</v>
      </c>
      <c r="N219" s="71">
        <v>0</v>
      </c>
      <c r="O219" s="71">
        <v>0</v>
      </c>
      <c r="P219" s="71">
        <v>0</v>
      </c>
      <c r="Q219" s="71">
        <v>0</v>
      </c>
      <c r="R219" s="71">
        <v>0</v>
      </c>
      <c r="S219" s="71">
        <v>0</v>
      </c>
      <c r="T219" s="71">
        <v>0</v>
      </c>
      <c r="U219" s="71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</row>
    <row r="220" spans="1:42" ht="14.25" customHeight="1" x14ac:dyDescent="0.3">
      <c r="A220" s="4">
        <v>23</v>
      </c>
      <c r="B220" s="4" t="s">
        <v>35</v>
      </c>
      <c r="C220" s="4" t="s">
        <v>254</v>
      </c>
      <c r="D220" s="4">
        <v>9</v>
      </c>
      <c r="E220" s="4" t="s">
        <v>461</v>
      </c>
      <c r="F220" s="4" t="s">
        <v>496</v>
      </c>
      <c r="G220" s="4" t="s">
        <v>480</v>
      </c>
      <c r="H220" s="4">
        <v>0</v>
      </c>
      <c r="I220" s="4">
        <v>0.18343636228764076</v>
      </c>
      <c r="J220" s="9">
        <v>0.35468068473959385</v>
      </c>
      <c r="K220" s="9">
        <v>0.27556522284072937</v>
      </c>
      <c r="L220" s="9">
        <v>0.32644027433710637</v>
      </c>
      <c r="M220" s="9">
        <v>0.31953100082732727</v>
      </c>
      <c r="N220" s="9">
        <f>M220</f>
        <v>0.31953100082732727</v>
      </c>
      <c r="O220" s="9">
        <f t="shared" ref="O220:AO220" si="4">N220</f>
        <v>0.31953100082732727</v>
      </c>
      <c r="P220" s="9">
        <f t="shared" si="4"/>
        <v>0.31953100082732727</v>
      </c>
      <c r="Q220" s="9">
        <f t="shared" si="4"/>
        <v>0.31953100082732727</v>
      </c>
      <c r="R220" s="9">
        <f t="shared" si="4"/>
        <v>0.31953100082732727</v>
      </c>
      <c r="S220" s="9">
        <f t="shared" si="4"/>
        <v>0.31953100082732727</v>
      </c>
      <c r="T220" s="9">
        <f t="shared" si="4"/>
        <v>0.31953100082732727</v>
      </c>
      <c r="U220" s="9">
        <f t="shared" si="4"/>
        <v>0.31953100082732727</v>
      </c>
      <c r="V220" s="9">
        <f t="shared" si="4"/>
        <v>0.31953100082732727</v>
      </c>
      <c r="W220" s="9">
        <f t="shared" si="4"/>
        <v>0.31953100082732727</v>
      </c>
      <c r="X220" s="9">
        <f t="shared" si="4"/>
        <v>0.31953100082732727</v>
      </c>
      <c r="Y220" s="9">
        <f t="shared" si="4"/>
        <v>0.31953100082732727</v>
      </c>
      <c r="Z220" s="9">
        <f t="shared" si="4"/>
        <v>0.31953100082732727</v>
      </c>
      <c r="AA220" s="9">
        <f t="shared" si="4"/>
        <v>0.31953100082732727</v>
      </c>
      <c r="AB220" s="9">
        <f t="shared" si="4"/>
        <v>0.31953100082732727</v>
      </c>
      <c r="AC220" s="9">
        <f t="shared" si="4"/>
        <v>0.31953100082732727</v>
      </c>
      <c r="AD220" s="9">
        <f t="shared" si="4"/>
        <v>0.31953100082732727</v>
      </c>
      <c r="AE220" s="9">
        <f t="shared" si="4"/>
        <v>0.31953100082732727</v>
      </c>
      <c r="AF220" s="9">
        <f t="shared" si="4"/>
        <v>0.31953100082732727</v>
      </c>
      <c r="AG220" s="9">
        <f t="shared" si="4"/>
        <v>0.31953100082732727</v>
      </c>
      <c r="AH220" s="9">
        <f t="shared" si="4"/>
        <v>0.31953100082732727</v>
      </c>
      <c r="AI220" s="9">
        <f t="shared" si="4"/>
        <v>0.31953100082732727</v>
      </c>
      <c r="AJ220" s="9">
        <f t="shared" si="4"/>
        <v>0.31953100082732727</v>
      </c>
      <c r="AK220" s="9">
        <f t="shared" si="4"/>
        <v>0.31953100082732727</v>
      </c>
      <c r="AL220" s="9">
        <f t="shared" si="4"/>
        <v>0.31953100082732727</v>
      </c>
      <c r="AM220" s="9">
        <f t="shared" si="4"/>
        <v>0.31953100082732727</v>
      </c>
      <c r="AN220" s="9">
        <f t="shared" si="4"/>
        <v>0.31953100082732727</v>
      </c>
      <c r="AO220" s="9">
        <f t="shared" si="4"/>
        <v>0.31953100082732727</v>
      </c>
    </row>
    <row r="221" spans="1:42" ht="14.25" customHeight="1" x14ac:dyDescent="0.3">
      <c r="A221" s="4">
        <v>23</v>
      </c>
      <c r="B221" s="4" t="s">
        <v>35</v>
      </c>
      <c r="C221" s="4" t="s">
        <v>254</v>
      </c>
      <c r="D221" s="4">
        <v>10</v>
      </c>
      <c r="E221" s="4" t="s">
        <v>462</v>
      </c>
      <c r="F221" s="4" t="s">
        <v>496</v>
      </c>
      <c r="G221" s="4" t="s">
        <v>476</v>
      </c>
      <c r="H221" s="4">
        <v>0</v>
      </c>
      <c r="I221" s="4">
        <v>1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14" t="s">
        <v>497</v>
      </c>
    </row>
    <row r="222" spans="1:42" ht="14.25" customHeight="1" x14ac:dyDescent="0.3">
      <c r="A222" s="4">
        <v>25</v>
      </c>
      <c r="B222" s="4" t="s">
        <v>37</v>
      </c>
      <c r="C222" s="4" t="s">
        <v>256</v>
      </c>
      <c r="D222" s="4">
        <v>1</v>
      </c>
      <c r="E222" s="4" t="s">
        <v>453</v>
      </c>
      <c r="F222" s="4"/>
      <c r="G222" s="4" t="s">
        <v>488</v>
      </c>
      <c r="H222" s="4">
        <v>0</v>
      </c>
      <c r="I222" s="4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1:42" ht="14.25" customHeight="1" x14ac:dyDescent="0.3">
      <c r="A223" s="4">
        <v>25</v>
      </c>
      <c r="B223" s="4" t="s">
        <v>37</v>
      </c>
      <c r="C223" s="4" t="s">
        <v>256</v>
      </c>
      <c r="D223" s="4">
        <v>2</v>
      </c>
      <c r="E223" s="4" t="s">
        <v>454</v>
      </c>
      <c r="F223" s="4"/>
      <c r="G223" s="4" t="s">
        <v>488</v>
      </c>
      <c r="H223" s="4">
        <v>0</v>
      </c>
      <c r="I223" s="4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1:42" ht="14.25" customHeight="1" x14ac:dyDescent="0.3">
      <c r="A224" s="4">
        <v>25</v>
      </c>
      <c r="B224" s="4" t="s">
        <v>37</v>
      </c>
      <c r="C224" s="4" t="s">
        <v>256</v>
      </c>
      <c r="D224" s="4">
        <v>3</v>
      </c>
      <c r="E224" s="4" t="s">
        <v>455</v>
      </c>
      <c r="F224" s="4"/>
      <c r="G224" s="4" t="s">
        <v>488</v>
      </c>
      <c r="H224" s="4">
        <v>0</v>
      </c>
      <c r="I224" s="4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1:41" ht="14.25" customHeight="1" x14ac:dyDescent="0.3">
      <c r="A225" s="4">
        <v>25</v>
      </c>
      <c r="B225" s="4" t="s">
        <v>37</v>
      </c>
      <c r="C225" s="4" t="s">
        <v>256</v>
      </c>
      <c r="D225" s="4">
        <v>4</v>
      </c>
      <c r="E225" s="4" t="s">
        <v>456</v>
      </c>
      <c r="F225" s="4"/>
      <c r="G225" s="4" t="s">
        <v>488</v>
      </c>
      <c r="H225" s="4">
        <v>0</v>
      </c>
      <c r="I225" s="4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1:41" ht="14.25" customHeight="1" x14ac:dyDescent="0.3">
      <c r="A226" s="4">
        <v>25</v>
      </c>
      <c r="B226" s="4" t="s">
        <v>37</v>
      </c>
      <c r="C226" s="4" t="s">
        <v>256</v>
      </c>
      <c r="D226" s="4">
        <v>5</v>
      </c>
      <c r="E226" s="4" t="s">
        <v>457</v>
      </c>
      <c r="F226" s="4"/>
      <c r="G226" s="4" t="s">
        <v>488</v>
      </c>
      <c r="H226" s="4">
        <v>0</v>
      </c>
      <c r="I226" s="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1:41" ht="14.25" customHeight="1" x14ac:dyDescent="0.3">
      <c r="A227" s="4">
        <v>25</v>
      </c>
      <c r="B227" s="4" t="s">
        <v>37</v>
      </c>
      <c r="C227" s="4" t="s">
        <v>256</v>
      </c>
      <c r="D227" s="4">
        <v>6</v>
      </c>
      <c r="E227" s="4" t="s">
        <v>458</v>
      </c>
      <c r="F227" s="4"/>
      <c r="G227" s="4" t="s">
        <v>488</v>
      </c>
      <c r="H227" s="4">
        <v>0</v>
      </c>
      <c r="I227" s="4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1:41" ht="14.25" customHeight="1" x14ac:dyDescent="0.3">
      <c r="A228" s="4">
        <v>25</v>
      </c>
      <c r="B228" s="4" t="s">
        <v>37</v>
      </c>
      <c r="C228" s="4" t="s">
        <v>256</v>
      </c>
      <c r="D228" s="4">
        <v>7</v>
      </c>
      <c r="E228" s="4" t="s">
        <v>459</v>
      </c>
      <c r="F228" s="4"/>
      <c r="G228" s="4" t="s">
        <v>488</v>
      </c>
      <c r="H228" s="4">
        <v>0</v>
      </c>
      <c r="I228" s="4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1:41" ht="14.25" customHeight="1" x14ac:dyDescent="0.3">
      <c r="A229" s="4">
        <v>25</v>
      </c>
      <c r="B229" s="4" t="s">
        <v>37</v>
      </c>
      <c r="C229" s="4" t="s">
        <v>256</v>
      </c>
      <c r="D229" s="4">
        <v>8</v>
      </c>
      <c r="E229" s="4" t="s">
        <v>460</v>
      </c>
      <c r="F229" s="4"/>
      <c r="G229" s="4" t="s">
        <v>488</v>
      </c>
      <c r="H229" s="4">
        <v>0</v>
      </c>
      <c r="I229" s="4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1:41" ht="14.25" customHeight="1" x14ac:dyDescent="0.3">
      <c r="A230" s="4">
        <v>25</v>
      </c>
      <c r="B230" s="4" t="s">
        <v>37</v>
      </c>
      <c r="C230" s="4" t="s">
        <v>256</v>
      </c>
      <c r="D230" s="4">
        <v>9</v>
      </c>
      <c r="E230" s="4" t="s">
        <v>461</v>
      </c>
      <c r="F230" s="4"/>
      <c r="G230" s="4" t="s">
        <v>488</v>
      </c>
      <c r="H230" s="4">
        <v>0</v>
      </c>
      <c r="I230" s="4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1:41" ht="14.25" customHeight="1" x14ac:dyDescent="0.3">
      <c r="A231" s="4">
        <v>25</v>
      </c>
      <c r="B231" s="4" t="s">
        <v>37</v>
      </c>
      <c r="C231" s="4" t="s">
        <v>256</v>
      </c>
      <c r="D231" s="4">
        <v>10</v>
      </c>
      <c r="E231" s="4" t="s">
        <v>462</v>
      </c>
      <c r="F231" s="4"/>
      <c r="G231" s="4" t="s">
        <v>488</v>
      </c>
      <c r="H231" s="4">
        <v>0</v>
      </c>
      <c r="I231" s="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1:41" ht="14.25" customHeight="1" x14ac:dyDescent="0.3">
      <c r="A232" s="5">
        <v>26</v>
      </c>
      <c r="B232" s="5" t="s">
        <v>38</v>
      </c>
      <c r="C232" s="5" t="s">
        <v>257</v>
      </c>
      <c r="D232" s="5">
        <v>1</v>
      </c>
      <c r="E232" s="5" t="s">
        <v>453</v>
      </c>
      <c r="F232" s="5"/>
      <c r="G232" s="5" t="s">
        <v>488</v>
      </c>
      <c r="H232" s="5">
        <v>0</v>
      </c>
      <c r="I232" s="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1:41" ht="14.25" customHeight="1" x14ac:dyDescent="0.3">
      <c r="A233" s="5">
        <v>26</v>
      </c>
      <c r="B233" s="5" t="s">
        <v>38</v>
      </c>
      <c r="C233" s="5" t="s">
        <v>257</v>
      </c>
      <c r="D233" s="5">
        <v>2</v>
      </c>
      <c r="E233" s="5" t="s">
        <v>454</v>
      </c>
      <c r="F233" s="5"/>
      <c r="G233" s="5" t="s">
        <v>488</v>
      </c>
      <c r="H233" s="5">
        <v>0</v>
      </c>
      <c r="I233" s="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1:41" ht="14.25" customHeight="1" x14ac:dyDescent="0.3">
      <c r="A234" s="5">
        <v>26</v>
      </c>
      <c r="B234" s="5" t="s">
        <v>38</v>
      </c>
      <c r="C234" s="5" t="s">
        <v>257</v>
      </c>
      <c r="D234" s="5">
        <v>3</v>
      </c>
      <c r="E234" s="5" t="s">
        <v>455</v>
      </c>
      <c r="F234" s="5"/>
      <c r="G234" s="5" t="s">
        <v>488</v>
      </c>
      <c r="H234" s="5">
        <v>0</v>
      </c>
      <c r="I234" s="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1:41" ht="14.25" customHeight="1" x14ac:dyDescent="0.3">
      <c r="A235" s="5">
        <v>26</v>
      </c>
      <c r="B235" s="5" t="s">
        <v>38</v>
      </c>
      <c r="C235" s="5" t="s">
        <v>257</v>
      </c>
      <c r="D235" s="5">
        <v>4</v>
      </c>
      <c r="E235" s="5" t="s">
        <v>456</v>
      </c>
      <c r="F235" s="5"/>
      <c r="G235" s="5" t="s">
        <v>488</v>
      </c>
      <c r="H235" s="5">
        <v>0</v>
      </c>
      <c r="I235" s="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1:41" ht="14.25" customHeight="1" x14ac:dyDescent="0.3">
      <c r="A236" s="5">
        <v>26</v>
      </c>
      <c r="B236" s="5" t="s">
        <v>38</v>
      </c>
      <c r="C236" s="5" t="s">
        <v>257</v>
      </c>
      <c r="D236" s="5">
        <v>5</v>
      </c>
      <c r="E236" s="5" t="s">
        <v>457</v>
      </c>
      <c r="F236" s="5"/>
      <c r="G236" s="5" t="s">
        <v>488</v>
      </c>
      <c r="H236" s="5">
        <v>0</v>
      </c>
      <c r="I236" s="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1:41" ht="14.25" customHeight="1" x14ac:dyDescent="0.3">
      <c r="A237" s="5">
        <v>26</v>
      </c>
      <c r="B237" s="5" t="s">
        <v>38</v>
      </c>
      <c r="C237" s="5" t="s">
        <v>257</v>
      </c>
      <c r="D237" s="5">
        <v>6</v>
      </c>
      <c r="E237" s="5" t="s">
        <v>458</v>
      </c>
      <c r="F237" s="5"/>
      <c r="G237" s="5" t="s">
        <v>488</v>
      </c>
      <c r="H237" s="5">
        <v>0</v>
      </c>
      <c r="I237" s="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1:41" ht="14.25" customHeight="1" x14ac:dyDescent="0.3">
      <c r="A238" s="5">
        <v>26</v>
      </c>
      <c r="B238" s="5" t="s">
        <v>38</v>
      </c>
      <c r="C238" s="5" t="s">
        <v>257</v>
      </c>
      <c r="D238" s="5">
        <v>7</v>
      </c>
      <c r="E238" s="5" t="s">
        <v>459</v>
      </c>
      <c r="F238" s="5"/>
      <c r="G238" s="5" t="s">
        <v>488</v>
      </c>
      <c r="H238" s="5">
        <v>0</v>
      </c>
      <c r="I238" s="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1:41" ht="14.25" customHeight="1" x14ac:dyDescent="0.3">
      <c r="A239" s="5">
        <v>26</v>
      </c>
      <c r="B239" s="5" t="s">
        <v>38</v>
      </c>
      <c r="C239" s="5" t="s">
        <v>257</v>
      </c>
      <c r="D239" s="5">
        <v>8</v>
      </c>
      <c r="E239" s="5" t="s">
        <v>460</v>
      </c>
      <c r="F239" s="5"/>
      <c r="G239" s="5" t="s">
        <v>488</v>
      </c>
      <c r="H239" s="5">
        <v>0</v>
      </c>
      <c r="I239" s="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1:41" ht="14.25" customHeight="1" x14ac:dyDescent="0.3">
      <c r="A240" s="5">
        <v>26</v>
      </c>
      <c r="B240" s="5" t="s">
        <v>38</v>
      </c>
      <c r="C240" s="5" t="s">
        <v>257</v>
      </c>
      <c r="D240" s="5">
        <v>9</v>
      </c>
      <c r="E240" s="5" t="s">
        <v>461</v>
      </c>
      <c r="F240" s="5"/>
      <c r="G240" s="5" t="s">
        <v>488</v>
      </c>
      <c r="H240" s="5">
        <v>0</v>
      </c>
      <c r="I240" s="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1:41" ht="14.25" customHeight="1" x14ac:dyDescent="0.3">
      <c r="A241" s="5">
        <v>26</v>
      </c>
      <c r="B241" s="5" t="s">
        <v>38</v>
      </c>
      <c r="C241" s="5" t="s">
        <v>257</v>
      </c>
      <c r="D241" s="5">
        <v>10</v>
      </c>
      <c r="E241" s="5" t="s">
        <v>462</v>
      </c>
      <c r="F241" s="5"/>
      <c r="G241" s="5" t="s">
        <v>488</v>
      </c>
      <c r="H241" s="5">
        <v>0</v>
      </c>
      <c r="I241" s="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3">
      <c r="A242" s="4">
        <f>A232+1</f>
        <v>27</v>
      </c>
      <c r="B242" s="4" t="s">
        <v>39</v>
      </c>
      <c r="C242" s="4" t="s">
        <v>258</v>
      </c>
      <c r="D242" s="4">
        <v>1</v>
      </c>
      <c r="E242" s="4" t="s">
        <v>453</v>
      </c>
      <c r="F242" s="4"/>
      <c r="G242" s="4" t="s">
        <v>488</v>
      </c>
      <c r="H242" s="4">
        <v>0</v>
      </c>
      <c r="I242" s="28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</row>
    <row r="243" spans="1:41" x14ac:dyDescent="0.3">
      <c r="A243" s="4">
        <f>A242</f>
        <v>27</v>
      </c>
      <c r="B243" s="4" t="s">
        <v>39</v>
      </c>
      <c r="C243" s="4" t="s">
        <v>258</v>
      </c>
      <c r="D243" s="4">
        <v>2</v>
      </c>
      <c r="E243" s="4" t="s">
        <v>454</v>
      </c>
      <c r="F243" s="4"/>
      <c r="G243" s="4" t="s">
        <v>488</v>
      </c>
      <c r="H243" s="4">
        <v>0</v>
      </c>
      <c r="I243" s="28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</row>
    <row r="244" spans="1:41" x14ac:dyDescent="0.3">
      <c r="A244" s="4">
        <f t="shared" ref="A244:A251" si="5">A243</f>
        <v>27</v>
      </c>
      <c r="B244" s="4" t="s">
        <v>39</v>
      </c>
      <c r="C244" s="4" t="s">
        <v>258</v>
      </c>
      <c r="D244" s="4">
        <v>3</v>
      </c>
      <c r="E244" s="4" t="s">
        <v>455</v>
      </c>
      <c r="F244" s="4"/>
      <c r="G244" s="4" t="s">
        <v>488</v>
      </c>
      <c r="H244" s="4">
        <v>0</v>
      </c>
      <c r="I244" s="28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</row>
    <row r="245" spans="1:41" x14ac:dyDescent="0.3">
      <c r="A245" s="4">
        <f t="shared" si="5"/>
        <v>27</v>
      </c>
      <c r="B245" s="4" t="s">
        <v>39</v>
      </c>
      <c r="C245" s="4" t="s">
        <v>258</v>
      </c>
      <c r="D245" s="4">
        <v>4</v>
      </c>
      <c r="E245" s="4" t="s">
        <v>456</v>
      </c>
      <c r="F245" s="4"/>
      <c r="G245" s="4" t="s">
        <v>488</v>
      </c>
      <c r="H245" s="4">
        <v>0</v>
      </c>
      <c r="I245" s="28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</row>
    <row r="246" spans="1:41" x14ac:dyDescent="0.3">
      <c r="A246" s="4">
        <f t="shared" si="5"/>
        <v>27</v>
      </c>
      <c r="B246" s="4" t="s">
        <v>39</v>
      </c>
      <c r="C246" s="4" t="s">
        <v>258</v>
      </c>
      <c r="D246" s="4">
        <v>5</v>
      </c>
      <c r="E246" s="4" t="s">
        <v>457</v>
      </c>
      <c r="F246" s="4"/>
      <c r="G246" s="4" t="s">
        <v>488</v>
      </c>
      <c r="H246" s="4">
        <v>0</v>
      </c>
      <c r="I246" s="28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</row>
    <row r="247" spans="1:41" x14ac:dyDescent="0.3">
      <c r="A247" s="4">
        <f t="shared" si="5"/>
        <v>27</v>
      </c>
      <c r="B247" s="4" t="s">
        <v>39</v>
      </c>
      <c r="C247" s="4" t="s">
        <v>258</v>
      </c>
      <c r="D247" s="4">
        <v>6</v>
      </c>
      <c r="E247" s="4" t="s">
        <v>458</v>
      </c>
      <c r="F247" s="4"/>
      <c r="G247" s="4" t="s">
        <v>488</v>
      </c>
      <c r="H247" s="4">
        <v>0</v>
      </c>
      <c r="I247" s="28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</row>
    <row r="248" spans="1:41" x14ac:dyDescent="0.3">
      <c r="A248" s="4">
        <f t="shared" si="5"/>
        <v>27</v>
      </c>
      <c r="B248" s="4" t="s">
        <v>39</v>
      </c>
      <c r="C248" s="4" t="s">
        <v>258</v>
      </c>
      <c r="D248" s="4">
        <v>7</v>
      </c>
      <c r="E248" s="4" t="s">
        <v>459</v>
      </c>
      <c r="F248" s="4"/>
      <c r="G248" s="4" t="s">
        <v>488</v>
      </c>
      <c r="H248" s="4">
        <v>0</v>
      </c>
      <c r="I248" s="28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</row>
    <row r="249" spans="1:41" x14ac:dyDescent="0.3">
      <c r="A249" s="4">
        <f t="shared" si="5"/>
        <v>27</v>
      </c>
      <c r="B249" s="4" t="s">
        <v>39</v>
      </c>
      <c r="C249" s="4" t="s">
        <v>258</v>
      </c>
      <c r="D249" s="4">
        <v>8</v>
      </c>
      <c r="E249" s="4" t="s">
        <v>460</v>
      </c>
      <c r="F249" s="4"/>
      <c r="G249" s="4" t="s">
        <v>488</v>
      </c>
      <c r="H249" s="4">
        <v>0</v>
      </c>
      <c r="I249" s="28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</row>
    <row r="250" spans="1:41" x14ac:dyDescent="0.3">
      <c r="A250" s="4">
        <f t="shared" si="5"/>
        <v>27</v>
      </c>
      <c r="B250" s="4" t="s">
        <v>39</v>
      </c>
      <c r="C250" s="4" t="s">
        <v>258</v>
      </c>
      <c r="D250" s="4">
        <v>9</v>
      </c>
      <c r="E250" s="4" t="s">
        <v>461</v>
      </c>
      <c r="F250" s="4"/>
      <c r="G250" s="4" t="s">
        <v>488</v>
      </c>
      <c r="H250" s="4">
        <v>0</v>
      </c>
      <c r="I250" s="28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</row>
    <row r="251" spans="1:41" x14ac:dyDescent="0.3">
      <c r="A251" s="4">
        <f t="shared" si="5"/>
        <v>27</v>
      </c>
      <c r="B251" s="4" t="s">
        <v>39</v>
      </c>
      <c r="C251" s="4" t="s">
        <v>258</v>
      </c>
      <c r="D251" s="4">
        <v>10</v>
      </c>
      <c r="E251" s="4" t="s">
        <v>462</v>
      </c>
      <c r="F251" s="4"/>
      <c r="G251" s="4" t="s">
        <v>488</v>
      </c>
      <c r="H251" s="4">
        <v>0</v>
      </c>
      <c r="I251" s="28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</row>
    <row r="252" spans="1:41" x14ac:dyDescent="0.3">
      <c r="A252" s="5">
        <f>A242+1</f>
        <v>28</v>
      </c>
      <c r="B252" s="5" t="s">
        <v>513</v>
      </c>
      <c r="C252" s="5" t="s">
        <v>514</v>
      </c>
      <c r="D252" s="5">
        <v>1</v>
      </c>
      <c r="E252" s="5" t="s">
        <v>453</v>
      </c>
      <c r="F252" s="5"/>
      <c r="G252" s="5" t="s">
        <v>490</v>
      </c>
      <c r="H252" s="5">
        <v>0</v>
      </c>
      <c r="I252" s="29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</row>
    <row r="253" spans="1:41" x14ac:dyDescent="0.3">
      <c r="A253" s="5">
        <f>A252</f>
        <v>28</v>
      </c>
      <c r="B253" s="5" t="s">
        <v>513</v>
      </c>
      <c r="C253" s="5" t="s">
        <v>514</v>
      </c>
      <c r="D253" s="5">
        <v>2</v>
      </c>
      <c r="E253" s="5" t="s">
        <v>454</v>
      </c>
      <c r="F253" s="5" t="s">
        <v>489</v>
      </c>
      <c r="G253" s="5" t="s">
        <v>491</v>
      </c>
      <c r="H253" s="5">
        <v>1.9</v>
      </c>
      <c r="I253" s="29">
        <v>0</v>
      </c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</row>
    <row r="254" spans="1:41" x14ac:dyDescent="0.3">
      <c r="A254" s="5">
        <f t="shared" ref="A254:A261" si="6">A253</f>
        <v>28</v>
      </c>
      <c r="B254" s="5" t="s">
        <v>513</v>
      </c>
      <c r="C254" s="5" t="s">
        <v>514</v>
      </c>
      <c r="D254" s="5">
        <v>3</v>
      </c>
      <c r="E254" s="5" t="s">
        <v>455</v>
      </c>
      <c r="F254" s="5" t="s">
        <v>489</v>
      </c>
      <c r="G254" s="5" t="s">
        <v>491</v>
      </c>
      <c r="H254" s="5">
        <v>1.9</v>
      </c>
      <c r="I254" s="29">
        <v>9.1462699999999995</v>
      </c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</row>
    <row r="255" spans="1:41" x14ac:dyDescent="0.3">
      <c r="A255" s="5">
        <f t="shared" si="6"/>
        <v>28</v>
      </c>
      <c r="B255" s="5" t="s">
        <v>513</v>
      </c>
      <c r="C255" s="5" t="s">
        <v>514</v>
      </c>
      <c r="D255" s="5">
        <v>4</v>
      </c>
      <c r="E255" s="5" t="s">
        <v>456</v>
      </c>
      <c r="F255" s="5"/>
      <c r="G255" s="5" t="s">
        <v>488</v>
      </c>
      <c r="H255" s="5">
        <v>0</v>
      </c>
      <c r="I255" s="29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</row>
    <row r="256" spans="1:41" x14ac:dyDescent="0.3">
      <c r="A256" s="5">
        <f t="shared" si="6"/>
        <v>28</v>
      </c>
      <c r="B256" s="5" t="s">
        <v>513</v>
      </c>
      <c r="C256" s="5" t="s">
        <v>514</v>
      </c>
      <c r="D256" s="5">
        <v>5</v>
      </c>
      <c r="E256" s="5" t="s">
        <v>457</v>
      </c>
      <c r="F256" s="5"/>
      <c r="G256" s="5" t="s">
        <v>488</v>
      </c>
      <c r="H256" s="5">
        <v>0</v>
      </c>
      <c r="I256" s="29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</row>
    <row r="257" spans="1:41" x14ac:dyDescent="0.3">
      <c r="A257" s="5">
        <f t="shared" si="6"/>
        <v>28</v>
      </c>
      <c r="B257" s="5" t="s">
        <v>513</v>
      </c>
      <c r="C257" s="5" t="s">
        <v>514</v>
      </c>
      <c r="D257" s="5">
        <v>6</v>
      </c>
      <c r="E257" s="5" t="s">
        <v>458</v>
      </c>
      <c r="F257" s="5"/>
      <c r="G257" s="5" t="s">
        <v>488</v>
      </c>
      <c r="H257" s="5">
        <v>0</v>
      </c>
      <c r="I257" s="29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</row>
    <row r="258" spans="1:41" x14ac:dyDescent="0.3">
      <c r="A258" s="5">
        <f t="shared" si="6"/>
        <v>28</v>
      </c>
      <c r="B258" s="5" t="s">
        <v>513</v>
      </c>
      <c r="C258" s="5" t="s">
        <v>514</v>
      </c>
      <c r="D258" s="5">
        <v>7</v>
      </c>
      <c r="E258" s="5" t="s">
        <v>459</v>
      </c>
      <c r="F258" s="5"/>
      <c r="G258" s="5" t="s">
        <v>488</v>
      </c>
      <c r="H258" s="5">
        <v>0</v>
      </c>
      <c r="I258" s="29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</row>
    <row r="259" spans="1:41" x14ac:dyDescent="0.3">
      <c r="A259" s="5">
        <f t="shared" si="6"/>
        <v>28</v>
      </c>
      <c r="B259" s="5" t="s">
        <v>513</v>
      </c>
      <c r="C259" s="5" t="s">
        <v>514</v>
      </c>
      <c r="D259" s="5">
        <v>8</v>
      </c>
      <c r="E259" s="5" t="s">
        <v>460</v>
      </c>
      <c r="F259" s="5"/>
      <c r="G259" s="5" t="s">
        <v>488</v>
      </c>
      <c r="H259" s="5">
        <v>0</v>
      </c>
      <c r="I259" s="29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</row>
    <row r="260" spans="1:41" x14ac:dyDescent="0.3">
      <c r="A260" s="5">
        <f t="shared" si="6"/>
        <v>28</v>
      </c>
      <c r="B260" s="5" t="s">
        <v>513</v>
      </c>
      <c r="C260" s="5" t="s">
        <v>514</v>
      </c>
      <c r="D260" s="5">
        <v>9</v>
      </c>
      <c r="E260" s="5" t="s">
        <v>461</v>
      </c>
      <c r="F260" s="5"/>
      <c r="G260" s="5" t="s">
        <v>488</v>
      </c>
      <c r="H260" s="5">
        <v>0</v>
      </c>
      <c r="I260" s="29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</row>
    <row r="261" spans="1:41" x14ac:dyDescent="0.3">
      <c r="A261" s="5">
        <f t="shared" si="6"/>
        <v>28</v>
      </c>
      <c r="B261" s="5" t="s">
        <v>513</v>
      </c>
      <c r="C261" s="5" t="s">
        <v>514</v>
      </c>
      <c r="D261" s="5">
        <v>10</v>
      </c>
      <c r="E261" s="5" t="s">
        <v>462</v>
      </c>
      <c r="F261" s="5"/>
      <c r="G261" s="5" t="s">
        <v>488</v>
      </c>
      <c r="H261" s="5">
        <v>0</v>
      </c>
      <c r="I261" s="29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</row>
    <row r="262" spans="1:41" x14ac:dyDescent="0.3">
      <c r="A262" s="24">
        <f>A252+1</f>
        <v>29</v>
      </c>
      <c r="B262" s="5" t="s">
        <v>40</v>
      </c>
      <c r="C262" s="5" t="s">
        <v>259</v>
      </c>
      <c r="D262" s="5">
        <v>1</v>
      </c>
      <c r="E262" s="5" t="s">
        <v>453</v>
      </c>
      <c r="F262" s="5"/>
      <c r="G262" s="5" t="s">
        <v>488</v>
      </c>
      <c r="H262" s="5">
        <v>0</v>
      </c>
      <c r="I262" s="29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</row>
    <row r="263" spans="1:41" x14ac:dyDescent="0.3">
      <c r="A263" s="24">
        <f>A262</f>
        <v>29</v>
      </c>
      <c r="B263" s="5" t="s">
        <v>40</v>
      </c>
      <c r="C263" s="5" t="s">
        <v>259</v>
      </c>
      <c r="D263" s="5">
        <v>2</v>
      </c>
      <c r="E263" s="5" t="s">
        <v>454</v>
      </c>
      <c r="F263" s="5"/>
      <c r="G263" s="5" t="s">
        <v>488</v>
      </c>
      <c r="H263" s="5">
        <v>0</v>
      </c>
      <c r="I263" s="29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</row>
    <row r="264" spans="1:41" x14ac:dyDescent="0.3">
      <c r="A264" s="24">
        <f t="shared" ref="A264:A271" si="7">A263</f>
        <v>29</v>
      </c>
      <c r="B264" s="5" t="s">
        <v>40</v>
      </c>
      <c r="C264" s="5" t="s">
        <v>259</v>
      </c>
      <c r="D264" s="5">
        <v>3</v>
      </c>
      <c r="E264" s="5" t="s">
        <v>455</v>
      </c>
      <c r="F264" s="5"/>
      <c r="G264" s="5" t="s">
        <v>488</v>
      </c>
      <c r="H264" s="5">
        <v>0</v>
      </c>
      <c r="I264" s="29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</row>
    <row r="265" spans="1:41" x14ac:dyDescent="0.3">
      <c r="A265" s="24">
        <f t="shared" si="7"/>
        <v>29</v>
      </c>
      <c r="B265" s="5" t="s">
        <v>40</v>
      </c>
      <c r="C265" s="5" t="s">
        <v>259</v>
      </c>
      <c r="D265" s="5">
        <v>4</v>
      </c>
      <c r="E265" s="5" t="s">
        <v>456</v>
      </c>
      <c r="F265" s="5"/>
      <c r="G265" s="5" t="s">
        <v>488</v>
      </c>
      <c r="H265" s="5">
        <v>0</v>
      </c>
      <c r="I265" s="29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</row>
    <row r="266" spans="1:41" x14ac:dyDescent="0.3">
      <c r="A266" s="24">
        <f t="shared" si="7"/>
        <v>29</v>
      </c>
      <c r="B266" s="5" t="s">
        <v>40</v>
      </c>
      <c r="C266" s="5" t="s">
        <v>259</v>
      </c>
      <c r="D266" s="5">
        <v>5</v>
      </c>
      <c r="E266" s="5" t="s">
        <v>457</v>
      </c>
      <c r="F266" s="5"/>
      <c r="G266" s="5" t="s">
        <v>488</v>
      </c>
      <c r="H266" s="5">
        <v>0</v>
      </c>
      <c r="I266" s="29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</row>
    <row r="267" spans="1:41" x14ac:dyDescent="0.3">
      <c r="A267" s="24">
        <f t="shared" si="7"/>
        <v>29</v>
      </c>
      <c r="B267" s="5" t="s">
        <v>40</v>
      </c>
      <c r="C267" s="5" t="s">
        <v>259</v>
      </c>
      <c r="D267" s="5">
        <v>6</v>
      </c>
      <c r="E267" s="5" t="s">
        <v>458</v>
      </c>
      <c r="F267" s="5"/>
      <c r="G267" s="5" t="s">
        <v>488</v>
      </c>
      <c r="H267" s="5">
        <v>0</v>
      </c>
      <c r="I267" s="29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</row>
    <row r="268" spans="1:41" x14ac:dyDescent="0.3">
      <c r="A268" s="24">
        <f t="shared" si="7"/>
        <v>29</v>
      </c>
      <c r="B268" s="5" t="s">
        <v>40</v>
      </c>
      <c r="C268" s="5" t="s">
        <v>259</v>
      </c>
      <c r="D268" s="5">
        <v>7</v>
      </c>
      <c r="E268" s="5" t="s">
        <v>459</v>
      </c>
      <c r="F268" s="5"/>
      <c r="G268" s="5" t="s">
        <v>488</v>
      </c>
      <c r="H268" s="5">
        <v>0</v>
      </c>
      <c r="I268" s="29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</row>
    <row r="269" spans="1:41" x14ac:dyDescent="0.3">
      <c r="A269" s="24">
        <f t="shared" si="7"/>
        <v>29</v>
      </c>
      <c r="B269" s="5" t="s">
        <v>40</v>
      </c>
      <c r="C269" s="5" t="s">
        <v>259</v>
      </c>
      <c r="D269" s="5">
        <v>8</v>
      </c>
      <c r="E269" s="5" t="s">
        <v>460</v>
      </c>
      <c r="F269" s="5"/>
      <c r="G269" s="5" t="s">
        <v>488</v>
      </c>
      <c r="H269" s="5">
        <v>0</v>
      </c>
      <c r="I269" s="29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</row>
    <row r="270" spans="1:41" x14ac:dyDescent="0.3">
      <c r="A270" s="24">
        <f t="shared" si="7"/>
        <v>29</v>
      </c>
      <c r="B270" s="5" t="s">
        <v>40</v>
      </c>
      <c r="C270" s="5" t="s">
        <v>259</v>
      </c>
      <c r="D270" s="5">
        <v>9</v>
      </c>
      <c r="E270" s="5" t="s">
        <v>461</v>
      </c>
      <c r="F270" s="5"/>
      <c r="G270" s="5" t="s">
        <v>488</v>
      </c>
      <c r="H270" s="5">
        <v>0</v>
      </c>
      <c r="I270" s="29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</row>
    <row r="271" spans="1:41" x14ac:dyDescent="0.3">
      <c r="A271" s="24">
        <f t="shared" si="7"/>
        <v>29</v>
      </c>
      <c r="B271" s="5" t="s">
        <v>40</v>
      </c>
      <c r="C271" s="5" t="s">
        <v>259</v>
      </c>
      <c r="D271" s="5">
        <v>10</v>
      </c>
      <c r="E271" s="5" t="s">
        <v>462</v>
      </c>
      <c r="F271" s="5"/>
      <c r="G271" s="5" t="s">
        <v>488</v>
      </c>
      <c r="H271" s="5">
        <v>0</v>
      </c>
      <c r="I271" s="29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</row>
    <row r="272" spans="1:41" x14ac:dyDescent="0.3">
      <c r="A272" s="24">
        <f>A262+1</f>
        <v>30</v>
      </c>
      <c r="B272" s="4" t="s">
        <v>41</v>
      </c>
      <c r="C272" s="4" t="s">
        <v>260</v>
      </c>
      <c r="D272" s="4">
        <v>1</v>
      </c>
      <c r="E272" s="4" t="s">
        <v>453</v>
      </c>
      <c r="F272" s="4"/>
      <c r="G272" s="4" t="s">
        <v>488</v>
      </c>
      <c r="H272" s="4">
        <v>0</v>
      </c>
      <c r="I272" s="28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</row>
    <row r="273" spans="1:41" x14ac:dyDescent="0.3">
      <c r="A273" s="24">
        <f>A272</f>
        <v>30</v>
      </c>
      <c r="B273" s="4" t="s">
        <v>41</v>
      </c>
      <c r="C273" s="4" t="s">
        <v>260</v>
      </c>
      <c r="D273" s="4">
        <v>2</v>
      </c>
      <c r="E273" s="4" t="s">
        <v>454</v>
      </c>
      <c r="F273" s="4"/>
      <c r="G273" s="4" t="s">
        <v>488</v>
      </c>
      <c r="H273" s="4">
        <v>0</v>
      </c>
      <c r="I273" s="28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</row>
    <row r="274" spans="1:41" x14ac:dyDescent="0.3">
      <c r="A274" s="24">
        <f t="shared" ref="A274:A281" si="8">A273</f>
        <v>30</v>
      </c>
      <c r="B274" s="4" t="s">
        <v>41</v>
      </c>
      <c r="C274" s="4" t="s">
        <v>260</v>
      </c>
      <c r="D274" s="4">
        <v>3</v>
      </c>
      <c r="E274" s="4" t="s">
        <v>455</v>
      </c>
      <c r="F274" s="4"/>
      <c r="G274" s="4" t="s">
        <v>488</v>
      </c>
      <c r="H274" s="4">
        <v>0</v>
      </c>
      <c r="I274" s="28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</row>
    <row r="275" spans="1:41" x14ac:dyDescent="0.3">
      <c r="A275" s="24">
        <f t="shared" si="8"/>
        <v>30</v>
      </c>
      <c r="B275" s="4" t="s">
        <v>41</v>
      </c>
      <c r="C275" s="4" t="s">
        <v>260</v>
      </c>
      <c r="D275" s="4">
        <v>4</v>
      </c>
      <c r="E275" s="4" t="s">
        <v>456</v>
      </c>
      <c r="F275" s="4"/>
      <c r="G275" s="4" t="s">
        <v>488</v>
      </c>
      <c r="H275" s="4">
        <v>0</v>
      </c>
      <c r="I275" s="28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</row>
    <row r="276" spans="1:41" x14ac:dyDescent="0.3">
      <c r="A276" s="24">
        <f t="shared" si="8"/>
        <v>30</v>
      </c>
      <c r="B276" s="4" t="s">
        <v>41</v>
      </c>
      <c r="C276" s="4" t="s">
        <v>260</v>
      </c>
      <c r="D276" s="4">
        <v>5</v>
      </c>
      <c r="E276" s="4" t="s">
        <v>457</v>
      </c>
      <c r="F276" s="4"/>
      <c r="G276" s="4" t="s">
        <v>488</v>
      </c>
      <c r="H276" s="4">
        <v>0</v>
      </c>
      <c r="I276" s="28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</row>
    <row r="277" spans="1:41" x14ac:dyDescent="0.3">
      <c r="A277" s="24">
        <f t="shared" si="8"/>
        <v>30</v>
      </c>
      <c r="B277" s="4" t="s">
        <v>41</v>
      </c>
      <c r="C277" s="4" t="s">
        <v>260</v>
      </c>
      <c r="D277" s="4">
        <v>6</v>
      </c>
      <c r="E277" s="4" t="s">
        <v>458</v>
      </c>
      <c r="F277" s="4"/>
      <c r="G277" s="4" t="s">
        <v>488</v>
      </c>
      <c r="H277" s="4">
        <v>0</v>
      </c>
      <c r="I277" s="28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</row>
    <row r="278" spans="1:41" x14ac:dyDescent="0.3">
      <c r="A278" s="24">
        <f t="shared" si="8"/>
        <v>30</v>
      </c>
      <c r="B278" s="4" t="s">
        <v>41</v>
      </c>
      <c r="C278" s="4" t="s">
        <v>260</v>
      </c>
      <c r="D278" s="4">
        <v>7</v>
      </c>
      <c r="E278" s="4" t="s">
        <v>459</v>
      </c>
      <c r="F278" s="4"/>
      <c r="G278" s="4" t="s">
        <v>488</v>
      </c>
      <c r="H278" s="4">
        <v>0</v>
      </c>
      <c r="I278" s="28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</row>
    <row r="279" spans="1:41" x14ac:dyDescent="0.3">
      <c r="A279" s="24">
        <f t="shared" si="8"/>
        <v>30</v>
      </c>
      <c r="B279" s="4" t="s">
        <v>41</v>
      </c>
      <c r="C279" s="4" t="s">
        <v>260</v>
      </c>
      <c r="D279" s="4">
        <v>8</v>
      </c>
      <c r="E279" s="4" t="s">
        <v>460</v>
      </c>
      <c r="F279" s="4"/>
      <c r="G279" s="4" t="s">
        <v>488</v>
      </c>
      <c r="H279" s="4">
        <v>0</v>
      </c>
      <c r="I279" s="28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</row>
    <row r="280" spans="1:41" x14ac:dyDescent="0.3">
      <c r="A280" s="24">
        <f t="shared" si="8"/>
        <v>30</v>
      </c>
      <c r="B280" s="4" t="s">
        <v>41</v>
      </c>
      <c r="C280" s="4" t="s">
        <v>260</v>
      </c>
      <c r="D280" s="4">
        <v>9</v>
      </c>
      <c r="E280" s="4" t="s">
        <v>461</v>
      </c>
      <c r="F280" s="4"/>
      <c r="G280" s="4" t="s">
        <v>488</v>
      </c>
      <c r="H280" s="4">
        <v>0</v>
      </c>
      <c r="I280" s="28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</row>
    <row r="281" spans="1:41" x14ac:dyDescent="0.3">
      <c r="A281" s="24">
        <f t="shared" si="8"/>
        <v>30</v>
      </c>
      <c r="B281" s="4" t="s">
        <v>41</v>
      </c>
      <c r="C281" s="4" t="s">
        <v>260</v>
      </c>
      <c r="D281" s="4">
        <v>10</v>
      </c>
      <c r="E281" s="4" t="s">
        <v>462</v>
      </c>
      <c r="F281" s="4"/>
      <c r="G281" s="4" t="s">
        <v>488</v>
      </c>
      <c r="H281" s="4">
        <v>0</v>
      </c>
      <c r="I281" s="28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</row>
    <row r="282" spans="1:41" x14ac:dyDescent="0.3">
      <c r="A282" s="24">
        <f>A272+1</f>
        <v>31</v>
      </c>
      <c r="B282" s="5" t="s">
        <v>42</v>
      </c>
      <c r="C282" s="5" t="s">
        <v>261</v>
      </c>
      <c r="D282" s="5">
        <v>1</v>
      </c>
      <c r="E282" s="5" t="s">
        <v>453</v>
      </c>
      <c r="F282" s="5"/>
      <c r="G282" s="5" t="s">
        <v>488</v>
      </c>
      <c r="H282" s="5">
        <v>0</v>
      </c>
      <c r="I282" s="29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</row>
    <row r="283" spans="1:41" x14ac:dyDescent="0.3">
      <c r="A283" s="24">
        <f>A282</f>
        <v>31</v>
      </c>
      <c r="B283" s="5" t="s">
        <v>42</v>
      </c>
      <c r="C283" s="5" t="s">
        <v>261</v>
      </c>
      <c r="D283" s="5">
        <v>2</v>
      </c>
      <c r="E283" s="5" t="s">
        <v>454</v>
      </c>
      <c r="F283" s="5"/>
      <c r="G283" s="5" t="s">
        <v>488</v>
      </c>
      <c r="H283" s="5">
        <v>0</v>
      </c>
      <c r="I283" s="29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</row>
    <row r="284" spans="1:41" x14ac:dyDescent="0.3">
      <c r="A284" s="24">
        <f t="shared" ref="A284:A291" si="9">A283</f>
        <v>31</v>
      </c>
      <c r="B284" s="5" t="s">
        <v>42</v>
      </c>
      <c r="C284" s="5" t="s">
        <v>261</v>
      </c>
      <c r="D284" s="5">
        <v>3</v>
      </c>
      <c r="E284" s="5" t="s">
        <v>455</v>
      </c>
      <c r="F284" s="5"/>
      <c r="G284" s="5" t="s">
        <v>488</v>
      </c>
      <c r="H284" s="5">
        <v>0</v>
      </c>
      <c r="I284" s="29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</row>
    <row r="285" spans="1:41" x14ac:dyDescent="0.3">
      <c r="A285" s="24">
        <f t="shared" si="9"/>
        <v>31</v>
      </c>
      <c r="B285" s="5" t="s">
        <v>42</v>
      </c>
      <c r="C285" s="5" t="s">
        <v>261</v>
      </c>
      <c r="D285" s="5">
        <v>4</v>
      </c>
      <c r="E285" s="5" t="s">
        <v>456</v>
      </c>
      <c r="F285" s="5"/>
      <c r="G285" s="5" t="s">
        <v>488</v>
      </c>
      <c r="H285" s="5">
        <v>0</v>
      </c>
      <c r="I285" s="29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</row>
    <row r="286" spans="1:41" x14ac:dyDescent="0.3">
      <c r="A286" s="24">
        <f t="shared" si="9"/>
        <v>31</v>
      </c>
      <c r="B286" s="5" t="s">
        <v>42</v>
      </c>
      <c r="C286" s="5" t="s">
        <v>261</v>
      </c>
      <c r="D286" s="5">
        <v>5</v>
      </c>
      <c r="E286" s="5" t="s">
        <v>457</v>
      </c>
      <c r="F286" s="5"/>
      <c r="G286" s="5" t="s">
        <v>488</v>
      </c>
      <c r="H286" s="5">
        <v>0</v>
      </c>
      <c r="I286" s="29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</row>
    <row r="287" spans="1:41" x14ac:dyDescent="0.3">
      <c r="A287" s="24">
        <f t="shared" si="9"/>
        <v>31</v>
      </c>
      <c r="B287" s="5" t="s">
        <v>42</v>
      </c>
      <c r="C287" s="5" t="s">
        <v>261</v>
      </c>
      <c r="D287" s="5">
        <v>6</v>
      </c>
      <c r="E287" s="5" t="s">
        <v>458</v>
      </c>
      <c r="F287" s="5"/>
      <c r="G287" s="5" t="s">
        <v>488</v>
      </c>
      <c r="H287" s="5">
        <v>0</v>
      </c>
      <c r="I287" s="29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</row>
    <row r="288" spans="1:41" x14ac:dyDescent="0.3">
      <c r="A288" s="24">
        <f t="shared" si="9"/>
        <v>31</v>
      </c>
      <c r="B288" s="5" t="s">
        <v>42</v>
      </c>
      <c r="C288" s="5" t="s">
        <v>261</v>
      </c>
      <c r="D288" s="5">
        <v>7</v>
      </c>
      <c r="E288" s="5" t="s">
        <v>459</v>
      </c>
      <c r="F288" s="5"/>
      <c r="G288" s="5" t="s">
        <v>488</v>
      </c>
      <c r="H288" s="5">
        <v>0</v>
      </c>
      <c r="I288" s="29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</row>
    <row r="289" spans="1:41" x14ac:dyDescent="0.3">
      <c r="A289" s="24">
        <f t="shared" si="9"/>
        <v>31</v>
      </c>
      <c r="B289" s="5" t="s">
        <v>42</v>
      </c>
      <c r="C289" s="5" t="s">
        <v>261</v>
      </c>
      <c r="D289" s="5">
        <v>8</v>
      </c>
      <c r="E289" s="5" t="s">
        <v>460</v>
      </c>
      <c r="F289" s="5"/>
      <c r="G289" s="5" t="s">
        <v>488</v>
      </c>
      <c r="H289" s="5">
        <v>0</v>
      </c>
      <c r="I289" s="29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</row>
    <row r="290" spans="1:41" x14ac:dyDescent="0.3">
      <c r="A290" s="24">
        <f t="shared" si="9"/>
        <v>31</v>
      </c>
      <c r="B290" s="5" t="s">
        <v>42</v>
      </c>
      <c r="C290" s="5" t="s">
        <v>261</v>
      </c>
      <c r="D290" s="5">
        <v>9</v>
      </c>
      <c r="E290" s="5" t="s">
        <v>461</v>
      </c>
      <c r="F290" s="5"/>
      <c r="G290" s="5" t="s">
        <v>488</v>
      </c>
      <c r="H290" s="5">
        <v>0</v>
      </c>
      <c r="I290" s="29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</row>
    <row r="291" spans="1:41" x14ac:dyDescent="0.3">
      <c r="A291" s="24">
        <f t="shared" si="9"/>
        <v>31</v>
      </c>
      <c r="B291" s="5" t="s">
        <v>42</v>
      </c>
      <c r="C291" s="5" t="s">
        <v>261</v>
      </c>
      <c r="D291" s="5">
        <v>10</v>
      </c>
      <c r="E291" s="5" t="s">
        <v>462</v>
      </c>
      <c r="F291" s="5"/>
      <c r="G291" s="5" t="s">
        <v>488</v>
      </c>
      <c r="H291" s="5">
        <v>0</v>
      </c>
      <c r="I291" s="29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</row>
    <row r="292" spans="1:41" x14ac:dyDescent="0.3">
      <c r="A292" s="24">
        <f>A282+1</f>
        <v>32</v>
      </c>
      <c r="B292" s="4" t="s">
        <v>43</v>
      </c>
      <c r="C292" s="4" t="s">
        <v>262</v>
      </c>
      <c r="D292" s="4">
        <v>1</v>
      </c>
      <c r="E292" s="4" t="s">
        <v>453</v>
      </c>
      <c r="F292" s="4"/>
      <c r="G292" s="4" t="s">
        <v>488</v>
      </c>
      <c r="H292" s="4">
        <v>0</v>
      </c>
      <c r="I292" s="28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</row>
    <row r="293" spans="1:41" x14ac:dyDescent="0.3">
      <c r="A293" s="24">
        <f>A292</f>
        <v>32</v>
      </c>
      <c r="B293" s="4" t="s">
        <v>43</v>
      </c>
      <c r="C293" s="4" t="s">
        <v>262</v>
      </c>
      <c r="D293" s="4">
        <v>2</v>
      </c>
      <c r="E293" s="4" t="s">
        <v>454</v>
      </c>
      <c r="F293" s="4"/>
      <c r="G293" s="4" t="s">
        <v>488</v>
      </c>
      <c r="H293" s="4">
        <v>0</v>
      </c>
      <c r="I293" s="28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</row>
    <row r="294" spans="1:41" x14ac:dyDescent="0.3">
      <c r="A294" s="24">
        <f t="shared" ref="A294:A301" si="10">A293</f>
        <v>32</v>
      </c>
      <c r="B294" s="4" t="s">
        <v>43</v>
      </c>
      <c r="C294" s="4" t="s">
        <v>262</v>
      </c>
      <c r="D294" s="4">
        <v>3</v>
      </c>
      <c r="E294" s="4" t="s">
        <v>455</v>
      </c>
      <c r="F294" s="4"/>
      <c r="G294" s="4" t="s">
        <v>488</v>
      </c>
      <c r="H294" s="4">
        <v>0</v>
      </c>
      <c r="I294" s="28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</row>
    <row r="295" spans="1:41" x14ac:dyDescent="0.3">
      <c r="A295" s="24">
        <f t="shared" si="10"/>
        <v>32</v>
      </c>
      <c r="B295" s="4" t="s">
        <v>43</v>
      </c>
      <c r="C295" s="4" t="s">
        <v>262</v>
      </c>
      <c r="D295" s="4">
        <v>4</v>
      </c>
      <c r="E295" s="4" t="s">
        <v>456</v>
      </c>
      <c r="F295" s="4"/>
      <c r="G295" s="4" t="s">
        <v>488</v>
      </c>
      <c r="H295" s="4">
        <v>0</v>
      </c>
      <c r="I295" s="28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</row>
    <row r="296" spans="1:41" x14ac:dyDescent="0.3">
      <c r="A296" s="24">
        <f t="shared" si="10"/>
        <v>32</v>
      </c>
      <c r="B296" s="4" t="s">
        <v>43</v>
      </c>
      <c r="C296" s="4" t="s">
        <v>262</v>
      </c>
      <c r="D296" s="4">
        <v>5</v>
      </c>
      <c r="E296" s="4" t="s">
        <v>457</v>
      </c>
      <c r="F296" s="4"/>
      <c r="G296" s="4" t="s">
        <v>488</v>
      </c>
      <c r="H296" s="4">
        <v>0</v>
      </c>
      <c r="I296" s="28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</row>
    <row r="297" spans="1:41" x14ac:dyDescent="0.3">
      <c r="A297" s="24">
        <f t="shared" si="10"/>
        <v>32</v>
      </c>
      <c r="B297" s="4" t="s">
        <v>43</v>
      </c>
      <c r="C297" s="4" t="s">
        <v>262</v>
      </c>
      <c r="D297" s="4">
        <v>6</v>
      </c>
      <c r="E297" s="4" t="s">
        <v>458</v>
      </c>
      <c r="F297" s="4"/>
      <c r="G297" s="4" t="s">
        <v>480</v>
      </c>
      <c r="H297" s="4">
        <v>0</v>
      </c>
      <c r="I297" s="28">
        <v>0.68300000000000005</v>
      </c>
      <c r="J297" s="30">
        <v>0.746</v>
      </c>
      <c r="K297" s="30">
        <v>0.77100000000000002</v>
      </c>
      <c r="L297" s="70">
        <f>K297*(1+growth_formula!F11)*1.01</f>
        <v>0.82936258236866722</v>
      </c>
      <c r="M297" s="70">
        <f>L297*(1+growth_formula!G11)*1.01</f>
        <v>0.84999957634177747</v>
      </c>
      <c r="N297" s="70">
        <f>M297*(1+growth_formula!H11)*1.01</f>
        <v>0.87376487090965904</v>
      </c>
      <c r="O297" s="70">
        <f>N297*(1+growth_formula!I11)*1.01</f>
        <v>0.90186364874308023</v>
      </c>
      <c r="P297" s="70">
        <f>O297*(1+growth_formula!J11)*1.01</f>
        <v>0.93404036503722576</v>
      </c>
      <c r="Q297" s="70">
        <f>P297*(1+growth_formula!K11)*1.01</f>
        <v>0.96749960505683497</v>
      </c>
      <c r="R297" s="70">
        <f>Q297*(1+growth_formula!L11)*1.01</f>
        <v>1.0022930602938229</v>
      </c>
      <c r="S297" s="70">
        <f>R297*(1+growth_formula!M11)*1.01</f>
        <v>1.0384750838406951</v>
      </c>
      <c r="T297" s="70">
        <f>S297*(1+growth_formula!N11)*1.01</f>
        <v>1.0761027124266045</v>
      </c>
      <c r="U297" s="70">
        <f>T297*(1+growth_formula!O11)*1.01</f>
        <v>1.1152349421937577</v>
      </c>
      <c r="V297" s="70">
        <f>U297*(1+growth_formula!P11)*1.01</f>
        <v>1.1559335090525018</v>
      </c>
      <c r="W297" s="70">
        <f>V297*(1+growth_formula!Q11)*1.01</f>
        <v>1.198261796821378</v>
      </c>
      <c r="X297" s="70">
        <f>W297*(1+growth_formula!R11)*1.01</f>
        <v>1.2422874888048481</v>
      </c>
      <c r="Y297" s="70">
        <f>X297*(1+growth_formula!S11)*1.01</f>
        <v>1.2880799831377205</v>
      </c>
      <c r="Z297" s="70">
        <f>Y297*(1+growth_formula!T11)*1.01</f>
        <v>1.3357119259463901</v>
      </c>
      <c r="AA297" s="70">
        <f>Z297*(1+growth_formula!U11)*1.01</f>
        <v>1.3852592491360471</v>
      </c>
      <c r="AB297" s="70">
        <f>AA297*(1+growth_formula!V11)*1.01</f>
        <v>1.4368004658947773</v>
      </c>
      <c r="AC297" s="70">
        <f>AB297*(1+growth_formula!W11)*1.01</f>
        <v>1.4904185779241983</v>
      </c>
      <c r="AD297" s="70">
        <f>AC297*(1+growth_formula!X11)*1.01</f>
        <v>1.5461985128961504</v>
      </c>
      <c r="AE297" s="70">
        <f>AD297*(1+growth_formula!Y11)*1.01</f>
        <v>1.6042301536774102</v>
      </c>
      <c r="AF297" s="70">
        <f>AE297*(1+growth_formula!Z11)*1.01</f>
        <v>1.6646068992771974</v>
      </c>
      <c r="AG297" s="70">
        <f>AF297*(1+growth_formula!AA11)*1.01</f>
        <v>1.7274256835286124</v>
      </c>
      <c r="AH297" s="70">
        <f>AG297*(1+growth_formula!AB11)*1.01</f>
        <v>1.7927878001602222</v>
      </c>
      <c r="AI297" s="70">
        <f>AH297*(1+growth_formula!AC11)*1.01</f>
        <v>1.8607988470587555</v>
      </c>
      <c r="AJ297" s="70">
        <f>AI297*(1+growth_formula!AD11)*1.01</f>
        <v>1.9315689113329537</v>
      </c>
      <c r="AK297" s="70">
        <f>AJ297*(1+growth_formula!AE11)*1.01</f>
        <v>2.0052127624549012</v>
      </c>
      <c r="AL297" s="70">
        <f>AK297*(1+growth_formula!AF11)*1.01</f>
        <v>2.0818500538330231</v>
      </c>
      <c r="AM297" s="70">
        <f>AL297*(1+growth_formula!AG11)*1.01</f>
        <v>2.1616055331866741</v>
      </c>
      <c r="AN297" s="70">
        <f>AM297*(1+growth_formula!AH11)*1.01</f>
        <v>2.2446092621087108</v>
      </c>
      <c r="AO297" s="70">
        <f>AN297*(1+growth_formula!AI11)*1.01</f>
        <v>2.3309968452196146</v>
      </c>
    </row>
    <row r="298" spans="1:41" x14ac:dyDescent="0.3">
      <c r="A298" s="24">
        <f t="shared" si="10"/>
        <v>32</v>
      </c>
      <c r="B298" s="4" t="s">
        <v>43</v>
      </c>
      <c r="C298" s="4" t="s">
        <v>262</v>
      </c>
      <c r="D298" s="4">
        <v>7</v>
      </c>
      <c r="E298" s="4" t="s">
        <v>459</v>
      </c>
      <c r="F298" s="4"/>
      <c r="G298" s="4" t="s">
        <v>480</v>
      </c>
      <c r="H298" s="4">
        <v>0</v>
      </c>
      <c r="I298" s="28">
        <v>0.68300000000000005</v>
      </c>
      <c r="J298" s="30">
        <v>0.746</v>
      </c>
      <c r="K298" s="30">
        <v>0.77100000000000002</v>
      </c>
      <c r="L298" s="70">
        <f>K298*(1+growth_formula!F12)*0.99</f>
        <v>0.76329000000000002</v>
      </c>
      <c r="M298" s="70">
        <f>L298*(1+growth_formula!G12)*0.99</f>
        <v>0.75565709999999997</v>
      </c>
      <c r="N298" s="70">
        <f>M298*(1+growth_formula!H12)*0.99</f>
        <v>0.74810052900000001</v>
      </c>
      <c r="O298" s="70">
        <f>N298*(1+growth_formula!I12)*0.99</f>
        <v>0.74061952371000006</v>
      </c>
      <c r="P298" s="70">
        <f>O298*(1+growth_formula!J12)*0.99</f>
        <v>0.73321332847290011</v>
      </c>
      <c r="Q298" s="70">
        <f>P298*(1+growth_formula!K12)*0.99</f>
        <v>0.72588119518817107</v>
      </c>
      <c r="R298" s="70">
        <f>Q298*(1+growth_formula!L12)*0.99</f>
        <v>0.71862238323628935</v>
      </c>
      <c r="S298" s="70">
        <f>R298*(1+growth_formula!M12)*0.99</f>
        <v>0.71143615940392646</v>
      </c>
      <c r="T298" s="70">
        <f>S298*(1+growth_formula!N12)*0.99</f>
        <v>0.70432179780988724</v>
      </c>
      <c r="U298" s="70">
        <f>T298*(1+growth_formula!O12)*0.99</f>
        <v>0.69727857983178831</v>
      </c>
      <c r="V298" s="70">
        <f>U298*(1+growth_formula!P12)*0.99</f>
        <v>0.69030579403347048</v>
      </c>
      <c r="W298" s="70">
        <f>V298*(1+growth_formula!Q12)*0.99</f>
        <v>0.68340273609313573</v>
      </c>
      <c r="X298" s="70">
        <f>W298*(1+growth_formula!R12)*0.99</f>
        <v>0.67656870873220432</v>
      </c>
      <c r="Y298" s="70">
        <f>X298*(1+growth_formula!S12)*0.99</f>
        <v>0.66980302164488226</v>
      </c>
      <c r="Z298" s="70">
        <f>Y298*(1+growth_formula!T12)*0.99</f>
        <v>0.66310499142843338</v>
      </c>
      <c r="AA298" s="70">
        <f>Z298*(1+growth_formula!U12)*0.99</f>
        <v>0.65647394151414906</v>
      </c>
      <c r="AB298" s="70">
        <f>AA298*(1+growth_formula!V12)*0.99</f>
        <v>0.6499092020990076</v>
      </c>
      <c r="AC298" s="70">
        <f>AB298*(1+growth_formula!W12)*0.99</f>
        <v>0.64341011007801752</v>
      </c>
      <c r="AD298" s="70">
        <f>AC298*(1+growth_formula!X12)*0.99</f>
        <v>0.63697600897723738</v>
      </c>
      <c r="AE298" s="70">
        <f>AD298*(1+growth_formula!Y12)*0.99</f>
        <v>0.63060624888746497</v>
      </c>
      <c r="AF298" s="70">
        <f>AE298*(1+growth_formula!Z12)*0.99</f>
        <v>0.62430018639859031</v>
      </c>
      <c r="AG298" s="70">
        <f>AF298*(1+growth_formula!AA12)*0.99</f>
        <v>0.61805718453460434</v>
      </c>
      <c r="AH298" s="70">
        <f>AG298*(1+growth_formula!AB12)*0.99</f>
        <v>0.6118766126892583</v>
      </c>
      <c r="AI298" s="70">
        <f>AH298*(1+growth_formula!AC12)*0.99</f>
        <v>0.60575784656236575</v>
      </c>
      <c r="AJ298" s="70">
        <f>AI298*(1+growth_formula!AD12)*0.99</f>
        <v>0.59970026809674204</v>
      </c>
      <c r="AK298" s="70">
        <f>AJ298*(1+growth_formula!AE12)*0.99</f>
        <v>0.59370326541577456</v>
      </c>
      <c r="AL298" s="70">
        <f>AK298*(1+growth_formula!AF12)*0.99</f>
        <v>0.58776623276161677</v>
      </c>
      <c r="AM298" s="70">
        <f>AL298*(1+growth_formula!AG12)*0.99</f>
        <v>0.58188857043400055</v>
      </c>
      <c r="AN298" s="70">
        <f>AM298*(1+growth_formula!AH12)*0.99</f>
        <v>0.57606968472966058</v>
      </c>
      <c r="AO298" s="70">
        <f>AN298*(1+growth_formula!AI12)*0.99</f>
        <v>0.57030898788236395</v>
      </c>
    </row>
    <row r="299" spans="1:41" x14ac:dyDescent="0.3">
      <c r="A299" s="24">
        <f t="shared" si="10"/>
        <v>32</v>
      </c>
      <c r="B299" s="4" t="s">
        <v>43</v>
      </c>
      <c r="C299" s="4" t="s">
        <v>262</v>
      </c>
      <c r="D299" s="4">
        <v>8</v>
      </c>
      <c r="E299" s="4" t="s">
        <v>460</v>
      </c>
      <c r="F299" s="4"/>
      <c r="G299" s="4" t="s">
        <v>488</v>
      </c>
      <c r="H299" s="4">
        <v>0</v>
      </c>
      <c r="I299" s="28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</row>
    <row r="300" spans="1:41" x14ac:dyDescent="0.3">
      <c r="A300" s="24">
        <f t="shared" si="10"/>
        <v>32</v>
      </c>
      <c r="B300" s="4" t="s">
        <v>43</v>
      </c>
      <c r="C300" s="4" t="s">
        <v>262</v>
      </c>
      <c r="D300" s="4">
        <v>9</v>
      </c>
      <c r="E300" s="4" t="s">
        <v>461</v>
      </c>
      <c r="F300" s="4"/>
      <c r="G300" s="4" t="s">
        <v>488</v>
      </c>
      <c r="H300" s="4">
        <v>0</v>
      </c>
      <c r="I300" s="28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</row>
    <row r="301" spans="1:41" x14ac:dyDescent="0.3">
      <c r="A301" s="24">
        <f t="shared" si="10"/>
        <v>32</v>
      </c>
      <c r="B301" s="4" t="s">
        <v>43</v>
      </c>
      <c r="C301" s="4" t="s">
        <v>262</v>
      </c>
      <c r="D301" s="4">
        <v>10</v>
      </c>
      <c r="E301" s="4" t="s">
        <v>462</v>
      </c>
      <c r="F301" s="4"/>
      <c r="G301" s="4" t="s">
        <v>488</v>
      </c>
      <c r="H301" s="4">
        <v>0</v>
      </c>
      <c r="I301" s="28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</row>
    <row r="302" spans="1:41" x14ac:dyDescent="0.3">
      <c r="A302" s="24">
        <f>A292+1</f>
        <v>33</v>
      </c>
      <c r="B302" s="5" t="s">
        <v>44</v>
      </c>
      <c r="C302" s="5" t="s">
        <v>263</v>
      </c>
      <c r="D302" s="5">
        <v>1</v>
      </c>
      <c r="E302" s="5" t="s">
        <v>453</v>
      </c>
      <c r="F302" s="5"/>
      <c r="G302" s="5" t="s">
        <v>488</v>
      </c>
      <c r="H302" s="5">
        <v>0</v>
      </c>
      <c r="I302" s="29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</row>
    <row r="303" spans="1:41" x14ac:dyDescent="0.3">
      <c r="A303" s="24">
        <f>A302</f>
        <v>33</v>
      </c>
      <c r="B303" s="5" t="s">
        <v>44</v>
      </c>
      <c r="C303" s="5" t="s">
        <v>263</v>
      </c>
      <c r="D303" s="5">
        <v>2</v>
      </c>
      <c r="E303" s="5" t="s">
        <v>454</v>
      </c>
      <c r="F303" s="5"/>
      <c r="G303" s="5" t="s">
        <v>488</v>
      </c>
      <c r="H303" s="5">
        <v>0</v>
      </c>
      <c r="I303" s="29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</row>
    <row r="304" spans="1:41" x14ac:dyDescent="0.3">
      <c r="A304" s="24">
        <f t="shared" ref="A304:A311" si="11">A303</f>
        <v>33</v>
      </c>
      <c r="B304" s="5" t="s">
        <v>44</v>
      </c>
      <c r="C304" s="5" t="s">
        <v>263</v>
      </c>
      <c r="D304" s="5">
        <v>3</v>
      </c>
      <c r="E304" s="5" t="s">
        <v>455</v>
      </c>
      <c r="F304" s="5"/>
      <c r="G304" s="5" t="s">
        <v>488</v>
      </c>
      <c r="H304" s="5">
        <v>0</v>
      </c>
      <c r="I304" s="29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</row>
    <row r="305" spans="1:41" x14ac:dyDescent="0.3">
      <c r="A305" s="24">
        <f t="shared" si="11"/>
        <v>33</v>
      </c>
      <c r="B305" s="5" t="s">
        <v>44</v>
      </c>
      <c r="C305" s="5" t="s">
        <v>263</v>
      </c>
      <c r="D305" s="5">
        <v>4</v>
      </c>
      <c r="E305" s="5" t="s">
        <v>456</v>
      </c>
      <c r="F305" s="5"/>
      <c r="G305" s="5" t="s">
        <v>488</v>
      </c>
      <c r="H305" s="5">
        <v>0</v>
      </c>
      <c r="I305" s="29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</row>
    <row r="306" spans="1:41" x14ac:dyDescent="0.3">
      <c r="A306" s="24">
        <f t="shared" si="11"/>
        <v>33</v>
      </c>
      <c r="B306" s="5" t="s">
        <v>44</v>
      </c>
      <c r="C306" s="5" t="s">
        <v>263</v>
      </c>
      <c r="D306" s="5">
        <v>5</v>
      </c>
      <c r="E306" s="5" t="s">
        <v>457</v>
      </c>
      <c r="F306" s="5"/>
      <c r="G306" s="5" t="s">
        <v>488</v>
      </c>
      <c r="H306" s="5">
        <v>0</v>
      </c>
      <c r="I306" s="29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</row>
    <row r="307" spans="1:41" x14ac:dyDescent="0.3">
      <c r="A307" s="24">
        <f t="shared" si="11"/>
        <v>33</v>
      </c>
      <c r="B307" s="5" t="s">
        <v>44</v>
      </c>
      <c r="C307" s="5" t="s">
        <v>263</v>
      </c>
      <c r="D307" s="5">
        <v>6</v>
      </c>
      <c r="E307" s="5" t="s">
        <v>458</v>
      </c>
      <c r="F307" s="5"/>
      <c r="G307" s="5" t="s">
        <v>480</v>
      </c>
      <c r="H307" s="5">
        <v>0</v>
      </c>
      <c r="I307" s="29">
        <v>5.5E-2</v>
      </c>
      <c r="J307" s="30">
        <v>7.0000000000000007E-2</v>
      </c>
      <c r="K307" s="30">
        <v>7.4999999999999997E-2</v>
      </c>
      <c r="L307" s="70">
        <f>K307*(1+growth_formula!F21)*1.01</f>
        <v>7.5749999999999998E-2</v>
      </c>
      <c r="M307" s="70">
        <f>L307*(1+growth_formula!G21)*1.01</f>
        <v>7.6507499999999992E-2</v>
      </c>
      <c r="N307" s="70">
        <f>M307*(1+growth_formula!H21)*1.01</f>
        <v>7.7272574999999996E-2</v>
      </c>
      <c r="O307" s="70">
        <f>N307*(1+growth_formula!I21)*1.01</f>
        <v>7.8045300749999991E-2</v>
      </c>
      <c r="P307" s="70">
        <f>O307*(1+growth_formula!J21)*1.01</f>
        <v>7.8825753757499992E-2</v>
      </c>
      <c r="Q307" s="70">
        <f>P307*(1+growth_formula!K21)*1.01</f>
        <v>7.9614011295074991E-2</v>
      </c>
      <c r="R307" s="70">
        <f>Q307*(1+growth_formula!L21)*1.01</f>
        <v>8.0410151408025737E-2</v>
      </c>
      <c r="S307" s="70">
        <f>R307*(1+growth_formula!M21)*1.01</f>
        <v>8.1214252922105989E-2</v>
      </c>
      <c r="T307" s="70">
        <f>S307*(1+growth_formula!N21)*1.01</f>
        <v>8.2026395451327047E-2</v>
      </c>
      <c r="U307" s="70">
        <f>T307*(1+growth_formula!O21)*1.01</f>
        <v>8.2846659405840323E-2</v>
      </c>
      <c r="V307" s="70">
        <f>U307*(1+growth_formula!P21)*1.01</f>
        <v>8.3675125999898722E-2</v>
      </c>
      <c r="W307" s="70">
        <f>V307*(1+growth_formula!Q21)*1.01</f>
        <v>8.4511877259897714E-2</v>
      </c>
      <c r="X307" s="70">
        <f>W307*(1+growth_formula!R21)*1.01</f>
        <v>8.535699603249669E-2</v>
      </c>
      <c r="Y307" s="70">
        <f>X307*(1+growth_formula!S21)*1.01</f>
        <v>8.6210565992821661E-2</v>
      </c>
      <c r="Z307" s="70">
        <f>Y307*(1+growth_formula!T21)*1.01</f>
        <v>8.7072671652749872E-2</v>
      </c>
      <c r="AA307" s="70">
        <f>Z307*(1+growth_formula!U21)*1.01</f>
        <v>8.7943398369277379E-2</v>
      </c>
      <c r="AB307" s="70">
        <f>AA307*(1+growth_formula!V21)*1.01</f>
        <v>8.8822832352970157E-2</v>
      </c>
      <c r="AC307" s="70">
        <f>AB307*(1+growth_formula!W21)*1.01</f>
        <v>8.9711060676499865E-2</v>
      </c>
      <c r="AD307" s="70">
        <f>AC307*(1+growth_formula!X21)*1.01</f>
        <v>9.0608171283264871E-2</v>
      </c>
      <c r="AE307" s="70">
        <f>AD307*(1+growth_formula!Y21)*1.01</f>
        <v>9.1514252996097514E-2</v>
      </c>
      <c r="AF307" s="70">
        <f>AE307*(1+growth_formula!Z21)*1.01</f>
        <v>9.2429395526058486E-2</v>
      </c>
      <c r="AG307" s="70">
        <f>AF307*(1+growth_formula!AA21)*1.01</f>
        <v>9.3353689481319072E-2</v>
      </c>
      <c r="AH307" s="70">
        <f>AG307*(1+growth_formula!AB21)*1.01</f>
        <v>9.4287226376132266E-2</v>
      </c>
      <c r="AI307" s="70">
        <f>AH307*(1+growth_formula!AC21)*1.01</f>
        <v>9.5230098639893596E-2</v>
      </c>
      <c r="AJ307" s="70">
        <f>AI307*(1+growth_formula!AD21)*1.01</f>
        <v>9.6182399626292533E-2</v>
      </c>
      <c r="AK307" s="70">
        <f>AJ307*(1+growth_formula!AE21)*1.01</f>
        <v>9.7144223622555453E-2</v>
      </c>
      <c r="AL307" s="70">
        <f>AK307*(1+growth_formula!AF21)*1.01</f>
        <v>9.8115665858781009E-2</v>
      </c>
      <c r="AM307" s="70">
        <f>AL307*(1+growth_formula!AG21)*1.01</f>
        <v>9.9096822517368816E-2</v>
      </c>
      <c r="AN307" s="70">
        <f>AM307*(1+growth_formula!AH21)*1.01</f>
        <v>0.10008779074254251</v>
      </c>
      <c r="AO307" s="70">
        <f>AN307*(1+growth_formula!AI21)*1.01</f>
        <v>0.10108866864996793</v>
      </c>
    </row>
    <row r="308" spans="1:41" x14ac:dyDescent="0.3">
      <c r="A308" s="24">
        <f t="shared" si="11"/>
        <v>33</v>
      </c>
      <c r="B308" s="5" t="s">
        <v>44</v>
      </c>
      <c r="C308" s="5" t="s">
        <v>263</v>
      </c>
      <c r="D308" s="5">
        <v>7</v>
      </c>
      <c r="E308" s="5" t="s">
        <v>459</v>
      </c>
      <c r="F308" s="5"/>
      <c r="G308" s="5" t="s">
        <v>480</v>
      </c>
      <c r="H308" s="5">
        <v>0</v>
      </c>
      <c r="I308" s="29">
        <v>5.5E-2</v>
      </c>
      <c r="J308" s="30">
        <v>7.0000000000000007E-2</v>
      </c>
      <c r="K308" s="30">
        <v>7.4999999999999997E-2</v>
      </c>
      <c r="L308" s="70">
        <f>K308*(1+growth_formula!F22)*0.99</f>
        <v>7.4249999999999997E-2</v>
      </c>
      <c r="M308" s="70">
        <f>L308*(1+growth_formula!G22)*0.99</f>
        <v>7.350749999999999E-2</v>
      </c>
      <c r="N308" s="70">
        <f>M308*(1+growth_formula!H22)*0.99</f>
        <v>7.2772424999999988E-2</v>
      </c>
      <c r="O308" s="70">
        <f>N308*(1+growth_formula!I22)*0.99</f>
        <v>7.2044700749999982E-2</v>
      </c>
      <c r="P308" s="70">
        <f>O308*(1+growth_formula!J22)*0.99</f>
        <v>7.1324253742499982E-2</v>
      </c>
      <c r="Q308" s="70">
        <f>P308*(1+growth_formula!K22)*0.99</f>
        <v>7.0611011205074986E-2</v>
      </c>
      <c r="R308" s="70">
        <f>Q308*(1+growth_formula!L22)*0.99</f>
        <v>6.9904901093024233E-2</v>
      </c>
      <c r="S308" s="70">
        <f>R308*(1+growth_formula!M22)*0.99</f>
        <v>6.9205852082093997E-2</v>
      </c>
      <c r="T308" s="70">
        <f>S308*(1+growth_formula!N22)*0.99</f>
        <v>6.8513793561273059E-2</v>
      </c>
      <c r="U308" s="70">
        <f>T308*(1+growth_formula!O22)*0.99</f>
        <v>6.7828655625660331E-2</v>
      </c>
      <c r="V308" s="70">
        <f>U308*(1+growth_formula!P22)*0.99</f>
        <v>6.715036906940372E-2</v>
      </c>
      <c r="W308" s="70">
        <f>V308*(1+growth_formula!Q22)*0.99</f>
        <v>6.6478865378709687E-2</v>
      </c>
      <c r="X308" s="70">
        <f>W308*(1+growth_formula!R22)*0.99</f>
        <v>6.5814076724922593E-2</v>
      </c>
      <c r="Y308" s="70">
        <f>X308*(1+growth_formula!S22)*0.99</f>
        <v>6.5155935957673369E-2</v>
      </c>
      <c r="Z308" s="70">
        <f>Y308*(1+growth_formula!T22)*0.99</f>
        <v>6.450437659809663E-2</v>
      </c>
      <c r="AA308" s="70">
        <f>Z308*(1+growth_formula!U22)*0.99</f>
        <v>6.3859332832115659E-2</v>
      </c>
      <c r="AB308" s="70">
        <f>AA308*(1+growth_formula!V22)*0.99</f>
        <v>6.3220739503794504E-2</v>
      </c>
      <c r="AC308" s="70">
        <f>AB308*(1+growth_formula!W22)*0.99</f>
        <v>6.2588532108756562E-2</v>
      </c>
      <c r="AD308" s="70">
        <f>AC308*(1+growth_formula!X22)*0.99</f>
        <v>6.1962646787668996E-2</v>
      </c>
      <c r="AE308" s="70">
        <f>AD308*(1+growth_formula!Y22)*0.99</f>
        <v>6.1343020319792302E-2</v>
      </c>
      <c r="AF308" s="70">
        <f>AE308*(1+growth_formula!Z22)*0.99</f>
        <v>6.072959011659438E-2</v>
      </c>
      <c r="AG308" s="70">
        <f>AF308*(1+growth_formula!AA22)*0.99</f>
        <v>6.0122294215428439E-2</v>
      </c>
      <c r="AH308" s="70">
        <f>AG308*(1+growth_formula!AB22)*0.99</f>
        <v>5.9521071273274155E-2</v>
      </c>
      <c r="AI308" s="70">
        <f>AH308*(1+growth_formula!AC22)*0.99</f>
        <v>5.8925860560541415E-2</v>
      </c>
      <c r="AJ308" s="70">
        <f>AI308*(1+growth_formula!AD22)*0.99</f>
        <v>5.8336601954936E-2</v>
      </c>
      <c r="AK308" s="70">
        <f>AJ308*(1+growth_formula!AE22)*0.99</f>
        <v>5.7753235935386636E-2</v>
      </c>
      <c r="AL308" s="70">
        <f>AK308*(1+growth_formula!AF22)*0.99</f>
        <v>5.7175703576032771E-2</v>
      </c>
      <c r="AM308" s="70">
        <f>AL308*(1+growth_formula!AG22)*0.99</f>
        <v>5.660394654027244E-2</v>
      </c>
      <c r="AN308" s="70">
        <f>AM308*(1+growth_formula!AH22)*0.99</f>
        <v>5.6037907074869713E-2</v>
      </c>
      <c r="AO308" s="70">
        <f>AN308*(1+growth_formula!AI22)*0.99</f>
        <v>5.5477528004121014E-2</v>
      </c>
    </row>
    <row r="309" spans="1:41" x14ac:dyDescent="0.3">
      <c r="A309" s="24">
        <f t="shared" si="11"/>
        <v>33</v>
      </c>
      <c r="B309" s="5" t="s">
        <v>44</v>
      </c>
      <c r="C309" s="5" t="s">
        <v>263</v>
      </c>
      <c r="D309" s="5">
        <v>8</v>
      </c>
      <c r="E309" s="5" t="s">
        <v>460</v>
      </c>
      <c r="F309" s="5"/>
      <c r="G309" s="5" t="s">
        <v>488</v>
      </c>
      <c r="H309" s="5">
        <v>0</v>
      </c>
      <c r="I309" s="29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</row>
    <row r="310" spans="1:41" x14ac:dyDescent="0.3">
      <c r="A310" s="24">
        <f t="shared" si="11"/>
        <v>33</v>
      </c>
      <c r="B310" s="5" t="s">
        <v>44</v>
      </c>
      <c r="C310" s="5" t="s">
        <v>263</v>
      </c>
      <c r="D310" s="5">
        <v>9</v>
      </c>
      <c r="E310" s="5" t="s">
        <v>461</v>
      </c>
      <c r="F310" s="5"/>
      <c r="G310" s="5" t="s">
        <v>488</v>
      </c>
      <c r="H310" s="5">
        <v>0</v>
      </c>
      <c r="I310" s="29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</row>
    <row r="311" spans="1:41" x14ac:dyDescent="0.3">
      <c r="A311" s="24">
        <f t="shared" si="11"/>
        <v>33</v>
      </c>
      <c r="B311" s="5" t="s">
        <v>44</v>
      </c>
      <c r="C311" s="5" t="s">
        <v>263</v>
      </c>
      <c r="D311" s="5">
        <v>10</v>
      </c>
      <c r="E311" s="5" t="s">
        <v>462</v>
      </c>
      <c r="F311" s="5"/>
      <c r="G311" s="5" t="s">
        <v>488</v>
      </c>
      <c r="H311" s="5">
        <v>0</v>
      </c>
      <c r="I311" s="29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</row>
    <row r="312" spans="1:41" x14ac:dyDescent="0.3">
      <c r="A312" s="24">
        <f>A302+1</f>
        <v>34</v>
      </c>
      <c r="B312" s="4" t="s">
        <v>45</v>
      </c>
      <c r="C312" s="4" t="s">
        <v>264</v>
      </c>
      <c r="D312" s="4">
        <v>1</v>
      </c>
      <c r="E312" s="4" t="s">
        <v>453</v>
      </c>
      <c r="F312" s="4"/>
      <c r="G312" s="4" t="s">
        <v>488</v>
      </c>
      <c r="H312" s="4">
        <v>0</v>
      </c>
      <c r="I312" s="28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</row>
    <row r="313" spans="1:41" x14ac:dyDescent="0.3">
      <c r="A313" s="24">
        <f>A312</f>
        <v>34</v>
      </c>
      <c r="B313" s="4" t="s">
        <v>45</v>
      </c>
      <c r="C313" s="4" t="s">
        <v>264</v>
      </c>
      <c r="D313" s="4">
        <v>2</v>
      </c>
      <c r="E313" s="4" t="s">
        <v>454</v>
      </c>
      <c r="F313" s="4"/>
      <c r="G313" s="4" t="s">
        <v>488</v>
      </c>
      <c r="H313" s="4">
        <v>0</v>
      </c>
      <c r="I313" s="28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</row>
    <row r="314" spans="1:41" x14ac:dyDescent="0.3">
      <c r="A314" s="24">
        <f t="shared" ref="A314:A321" si="12">A313</f>
        <v>34</v>
      </c>
      <c r="B314" s="4" t="s">
        <v>45</v>
      </c>
      <c r="C314" s="4" t="s">
        <v>264</v>
      </c>
      <c r="D314" s="4">
        <v>3</v>
      </c>
      <c r="E314" s="4" t="s">
        <v>455</v>
      </c>
      <c r="F314" s="4"/>
      <c r="G314" s="4" t="s">
        <v>488</v>
      </c>
      <c r="H314" s="4">
        <v>0</v>
      </c>
      <c r="I314" s="28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</row>
    <row r="315" spans="1:41" x14ac:dyDescent="0.3">
      <c r="A315" s="24">
        <f t="shared" si="12"/>
        <v>34</v>
      </c>
      <c r="B315" s="4" t="s">
        <v>45</v>
      </c>
      <c r="C315" s="4" t="s">
        <v>264</v>
      </c>
      <c r="D315" s="4">
        <v>4</v>
      </c>
      <c r="E315" s="4" t="s">
        <v>456</v>
      </c>
      <c r="F315" s="4"/>
      <c r="G315" s="4" t="s">
        <v>488</v>
      </c>
      <c r="H315" s="4">
        <v>0</v>
      </c>
      <c r="I315" s="28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</row>
    <row r="316" spans="1:41" x14ac:dyDescent="0.3">
      <c r="A316" s="24">
        <f t="shared" si="12"/>
        <v>34</v>
      </c>
      <c r="B316" s="4" t="s">
        <v>45</v>
      </c>
      <c r="C316" s="4" t="s">
        <v>264</v>
      </c>
      <c r="D316" s="4">
        <v>5</v>
      </c>
      <c r="E316" s="4" t="s">
        <v>457</v>
      </c>
      <c r="F316" s="4"/>
      <c r="G316" s="4" t="s">
        <v>488</v>
      </c>
      <c r="H316" s="4">
        <v>0</v>
      </c>
      <c r="I316" s="28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</row>
    <row r="317" spans="1:41" x14ac:dyDescent="0.3">
      <c r="A317" s="24">
        <f t="shared" si="12"/>
        <v>34</v>
      </c>
      <c r="B317" s="4" t="s">
        <v>45</v>
      </c>
      <c r="C317" s="4" t="s">
        <v>264</v>
      </c>
      <c r="D317" s="4">
        <v>6</v>
      </c>
      <c r="E317" s="4" t="s">
        <v>458</v>
      </c>
      <c r="F317" s="4"/>
      <c r="G317" s="4" t="s">
        <v>480</v>
      </c>
      <c r="H317" s="4">
        <v>0</v>
      </c>
      <c r="I317" s="28">
        <v>2.1999999999999999E-2</v>
      </c>
      <c r="J317" s="30">
        <v>3.4000000000000002E-2</v>
      </c>
      <c r="K317" s="30">
        <v>6.2E-2</v>
      </c>
      <c r="L317" s="70">
        <f>K317*(1+growth_formula!F31)*1.01</f>
        <v>6.2619999999999995E-2</v>
      </c>
      <c r="M317" s="70">
        <f>L317*(1+growth_formula!G31)*1.01</f>
        <v>6.3246200000000002E-2</v>
      </c>
      <c r="N317" s="70">
        <f>M317*(1+growth_formula!H31)*1.01</f>
        <v>6.3878662000000003E-2</v>
      </c>
      <c r="O317" s="70">
        <f>N317*(1+growth_formula!I31)*1.01</f>
        <v>6.4517448620000001E-2</v>
      </c>
      <c r="P317" s="70">
        <f>O317*(1+growth_formula!J31)*1.01</f>
        <v>6.5162623106199996E-2</v>
      </c>
      <c r="Q317" s="70">
        <f>P317*(1+growth_formula!K31)*1.01</f>
        <v>6.5814249337262001E-2</v>
      </c>
      <c r="R317" s="70">
        <f>Q317*(1+growth_formula!L31)*1.01</f>
        <v>6.6472391830634622E-2</v>
      </c>
      <c r="S317" s="70">
        <f>R317*(1+growth_formula!M31)*1.01</f>
        <v>6.7137115748940976E-2</v>
      </c>
      <c r="T317" s="70">
        <f>S317*(1+growth_formula!N31)*1.01</f>
        <v>6.780848690643039E-2</v>
      </c>
      <c r="U317" s="70">
        <f>T317*(1+growth_formula!O31)*1.01</f>
        <v>6.8486571775494692E-2</v>
      </c>
      <c r="V317" s="70">
        <f>U317*(1+growth_formula!P31)*1.01</f>
        <v>6.9171437493249638E-2</v>
      </c>
      <c r="W317" s="70">
        <f>V317*(1+growth_formula!Q31)*1.01</f>
        <v>6.9863151868182136E-2</v>
      </c>
      <c r="X317" s="70">
        <f>W317*(1+growth_formula!R31)*1.01</f>
        <v>7.056178338686396E-2</v>
      </c>
      <c r="Y317" s="70">
        <f>X317*(1+growth_formula!S31)*1.01</f>
        <v>7.1267401220732607E-2</v>
      </c>
      <c r="Z317" s="70">
        <f>Y317*(1+growth_formula!T31)*1.01</f>
        <v>7.1980075232939936E-2</v>
      </c>
      <c r="AA317" s="70">
        <f>Z317*(1+growth_formula!U31)*1.01</f>
        <v>7.2699875985269335E-2</v>
      </c>
      <c r="AB317" s="70">
        <f>AA317*(1+growth_formula!V31)*1.01</f>
        <v>7.3426874745122023E-2</v>
      </c>
      <c r="AC317" s="70">
        <f>AB317*(1+growth_formula!W31)*1.01</f>
        <v>7.4161143492573245E-2</v>
      </c>
      <c r="AD317" s="70">
        <f>AC317*(1+growth_formula!X31)*1.01</f>
        <v>7.4902754927498982E-2</v>
      </c>
      <c r="AE317" s="70">
        <f>AD317*(1+growth_formula!Y31)*1.01</f>
        <v>7.5651782476773968E-2</v>
      </c>
      <c r="AF317" s="70">
        <f>AE317*(1+growth_formula!Z31)*1.01</f>
        <v>7.6408300301541707E-2</v>
      </c>
      <c r="AG317" s="70">
        <f>AF317*(1+growth_formula!AA31)*1.01</f>
        <v>7.7172383304557127E-2</v>
      </c>
      <c r="AH317" s="70">
        <f>AG317*(1+growth_formula!AB31)*1.01</f>
        <v>7.7944107137602692E-2</v>
      </c>
      <c r="AI317" s="70">
        <f>AH317*(1+growth_formula!AC31)*1.01</f>
        <v>7.8723548208978714E-2</v>
      </c>
      <c r="AJ317" s="70">
        <f>AI317*(1+growth_formula!AD31)*1.01</f>
        <v>7.9510783691068496E-2</v>
      </c>
      <c r="AK317" s="70">
        <f>AJ317*(1+growth_formula!AE31)*1.01</f>
        <v>8.0305891527979179E-2</v>
      </c>
      <c r="AL317" s="70">
        <f>AK317*(1+growth_formula!AF31)*1.01</f>
        <v>8.110895044325897E-2</v>
      </c>
      <c r="AM317" s="70">
        <f>AL317*(1+growth_formula!AG31)*1.01</f>
        <v>8.1920039947691564E-2</v>
      </c>
      <c r="AN317" s="70">
        <f>AM317*(1+growth_formula!AH31)*1.01</f>
        <v>8.273924034716848E-2</v>
      </c>
      <c r="AO317" s="70">
        <f>AN317*(1+growth_formula!AI31)*1.01</f>
        <v>8.3566632750640163E-2</v>
      </c>
    </row>
    <row r="318" spans="1:41" x14ac:dyDescent="0.3">
      <c r="A318" s="24">
        <f t="shared" si="12"/>
        <v>34</v>
      </c>
      <c r="B318" s="4" t="s">
        <v>45</v>
      </c>
      <c r="C318" s="4" t="s">
        <v>264</v>
      </c>
      <c r="D318" s="4">
        <v>7</v>
      </c>
      <c r="E318" s="4" t="s">
        <v>459</v>
      </c>
      <c r="F318" s="4"/>
      <c r="G318" s="4" t="s">
        <v>480</v>
      </c>
      <c r="H318" s="4">
        <v>0</v>
      </c>
      <c r="I318" s="28">
        <v>2.1999999999999999E-2</v>
      </c>
      <c r="J318" s="30">
        <v>3.4000000000000002E-2</v>
      </c>
      <c r="K318" s="30">
        <v>6.2E-2</v>
      </c>
      <c r="L318" s="70">
        <f>K318*(1+growth_formula!F32)*0.99</f>
        <v>6.1379999999999997E-2</v>
      </c>
      <c r="M318" s="70">
        <f>L318*(1+growth_formula!G32)*0.99</f>
        <v>6.0766199999999999E-2</v>
      </c>
      <c r="N318" s="70">
        <f>M318*(1+growth_formula!H32)*0.99</f>
        <v>6.0158537999999998E-2</v>
      </c>
      <c r="O318" s="70">
        <f>N318*(1+growth_formula!I32)*0.99</f>
        <v>5.9556952619999999E-2</v>
      </c>
      <c r="P318" s="70">
        <f>O318*(1+growth_formula!J32)*0.99</f>
        <v>5.8961383093800002E-2</v>
      </c>
      <c r="Q318" s="70">
        <f>P318*(1+growth_formula!K32)*0.99</f>
        <v>5.8371769262862E-2</v>
      </c>
      <c r="R318" s="70">
        <f>Q318*(1+growth_formula!L32)*0.99</f>
        <v>5.7788051570233381E-2</v>
      </c>
      <c r="S318" s="70">
        <f>R318*(1+growth_formula!M32)*0.99</f>
        <v>5.721017105453105E-2</v>
      </c>
      <c r="T318" s="70">
        <f>S318*(1+growth_formula!N32)*0.99</f>
        <v>5.6638069343985742E-2</v>
      </c>
      <c r="U318" s="70">
        <f>T318*(1+growth_formula!O32)*0.99</f>
        <v>5.6071688650545883E-2</v>
      </c>
      <c r="V318" s="70">
        <f>U318*(1+growth_formula!P32)*0.99</f>
        <v>5.551097176404042E-2</v>
      </c>
      <c r="W318" s="70">
        <f>V318*(1+growth_formula!Q32)*0.99</f>
        <v>5.4955862046400017E-2</v>
      </c>
      <c r="X318" s="70">
        <f>W318*(1+growth_formula!R32)*0.99</f>
        <v>5.4406303425936019E-2</v>
      </c>
      <c r="Y318" s="70">
        <f>X318*(1+growth_formula!S32)*0.99</f>
        <v>5.3862240391676655E-2</v>
      </c>
      <c r="Z318" s="70">
        <f>Y318*(1+growth_formula!T32)*0.99</f>
        <v>5.3323617987759891E-2</v>
      </c>
      <c r="AA318" s="70">
        <f>Z318*(1+growth_formula!U32)*0.99</f>
        <v>5.2790381807882293E-2</v>
      </c>
      <c r="AB318" s="70">
        <f>AA318*(1+growth_formula!V32)*0.99</f>
        <v>5.226247798980347E-2</v>
      </c>
      <c r="AC318" s="70">
        <f>AB318*(1+growth_formula!W32)*0.99</f>
        <v>5.1739853209905436E-2</v>
      </c>
      <c r="AD318" s="70">
        <f>AC318*(1+growth_formula!X32)*0.99</f>
        <v>5.1222454677806381E-2</v>
      </c>
      <c r="AE318" s="70">
        <f>AD318*(1+growth_formula!Y32)*0.99</f>
        <v>5.0710230131028315E-2</v>
      </c>
      <c r="AF318" s="70">
        <f>AE318*(1+growth_formula!Z32)*0.99</f>
        <v>5.0203127829718031E-2</v>
      </c>
      <c r="AG318" s="70">
        <f>AF318*(1+growth_formula!AA32)*0.99</f>
        <v>4.9701096551420847E-2</v>
      </c>
      <c r="AH318" s="70">
        <f>AG318*(1+growth_formula!AB32)*0.99</f>
        <v>4.9204085585906637E-2</v>
      </c>
      <c r="AI318" s="70">
        <f>AH318*(1+growth_formula!AC32)*0.99</f>
        <v>4.8712044730047567E-2</v>
      </c>
      <c r="AJ318" s="70">
        <f>AI318*(1+growth_formula!AD32)*0.99</f>
        <v>4.8224924282747092E-2</v>
      </c>
      <c r="AK318" s="70">
        <f>AJ318*(1+growth_formula!AE32)*0.99</f>
        <v>4.7742675039919621E-2</v>
      </c>
      <c r="AL318" s="70">
        <f>AK318*(1+growth_formula!AF32)*0.99</f>
        <v>4.7265248289520424E-2</v>
      </c>
      <c r="AM318" s="70">
        <f>AL318*(1+growth_formula!AG32)*0.99</f>
        <v>4.6792595806625217E-2</v>
      </c>
      <c r="AN318" s="70">
        <f>AM318*(1+growth_formula!AH32)*0.99</f>
        <v>4.6324669848558965E-2</v>
      </c>
      <c r="AO318" s="70">
        <f>AN318*(1+growth_formula!AI32)*0.99</f>
        <v>4.5861423150073376E-2</v>
      </c>
    </row>
    <row r="319" spans="1:41" x14ac:dyDescent="0.3">
      <c r="A319" s="24">
        <f t="shared" si="12"/>
        <v>34</v>
      </c>
      <c r="B319" s="4" t="s">
        <v>45</v>
      </c>
      <c r="C319" s="4" t="s">
        <v>264</v>
      </c>
      <c r="D319" s="4">
        <v>8</v>
      </c>
      <c r="E319" s="4" t="s">
        <v>460</v>
      </c>
      <c r="F319" s="4"/>
      <c r="G319" s="4" t="s">
        <v>488</v>
      </c>
      <c r="H319" s="4">
        <v>0</v>
      </c>
      <c r="I319" s="28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</row>
    <row r="320" spans="1:41" x14ac:dyDescent="0.3">
      <c r="A320" s="24">
        <f t="shared" si="12"/>
        <v>34</v>
      </c>
      <c r="B320" s="4" t="s">
        <v>45</v>
      </c>
      <c r="C320" s="4" t="s">
        <v>264</v>
      </c>
      <c r="D320" s="4">
        <v>9</v>
      </c>
      <c r="E320" s="4" t="s">
        <v>461</v>
      </c>
      <c r="F320" s="4"/>
      <c r="G320" s="4" t="s">
        <v>488</v>
      </c>
      <c r="H320" s="4">
        <v>0</v>
      </c>
      <c r="I320" s="28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</row>
    <row r="321" spans="1:41" x14ac:dyDescent="0.3">
      <c r="A321" s="24">
        <f t="shared" si="12"/>
        <v>34</v>
      </c>
      <c r="B321" s="4" t="s">
        <v>45</v>
      </c>
      <c r="C321" s="4" t="s">
        <v>264</v>
      </c>
      <c r="D321" s="4">
        <v>10</v>
      </c>
      <c r="E321" s="4" t="s">
        <v>462</v>
      </c>
      <c r="F321" s="4"/>
      <c r="G321" s="4" t="s">
        <v>488</v>
      </c>
      <c r="H321" s="4">
        <v>0</v>
      </c>
      <c r="I321" s="28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</row>
    <row r="322" spans="1:41" x14ac:dyDescent="0.3">
      <c r="A322" s="24">
        <f>A312+1</f>
        <v>35</v>
      </c>
      <c r="B322" s="5" t="s">
        <v>46</v>
      </c>
      <c r="C322" s="5" t="s">
        <v>265</v>
      </c>
      <c r="D322" s="5">
        <v>1</v>
      </c>
      <c r="E322" s="5" t="s">
        <v>453</v>
      </c>
      <c r="F322" s="5"/>
      <c r="G322" s="5" t="s">
        <v>488</v>
      </c>
      <c r="H322" s="5">
        <v>0</v>
      </c>
      <c r="I322" s="29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</row>
    <row r="323" spans="1:41" x14ac:dyDescent="0.3">
      <c r="A323" s="24">
        <f>A322</f>
        <v>35</v>
      </c>
      <c r="B323" s="5" t="s">
        <v>46</v>
      </c>
      <c r="C323" s="5" t="s">
        <v>265</v>
      </c>
      <c r="D323" s="5">
        <v>2</v>
      </c>
      <c r="E323" s="5" t="s">
        <v>454</v>
      </c>
      <c r="F323" s="5"/>
      <c r="G323" s="5" t="s">
        <v>488</v>
      </c>
      <c r="H323" s="5">
        <v>0</v>
      </c>
      <c r="I323" s="29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</row>
    <row r="324" spans="1:41" x14ac:dyDescent="0.3">
      <c r="A324" s="24">
        <f t="shared" ref="A324:A331" si="13">A323</f>
        <v>35</v>
      </c>
      <c r="B324" s="5" t="s">
        <v>46</v>
      </c>
      <c r="C324" s="5" t="s">
        <v>265</v>
      </c>
      <c r="D324" s="5">
        <v>3</v>
      </c>
      <c r="E324" s="5" t="s">
        <v>455</v>
      </c>
      <c r="F324" s="5"/>
      <c r="G324" s="5" t="s">
        <v>488</v>
      </c>
      <c r="H324" s="5">
        <v>0</v>
      </c>
      <c r="I324" s="29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</row>
    <row r="325" spans="1:41" x14ac:dyDescent="0.3">
      <c r="A325" s="24">
        <f t="shared" si="13"/>
        <v>35</v>
      </c>
      <c r="B325" s="5" t="s">
        <v>46</v>
      </c>
      <c r="C325" s="5" t="s">
        <v>265</v>
      </c>
      <c r="D325" s="5">
        <v>4</v>
      </c>
      <c r="E325" s="5" t="s">
        <v>456</v>
      </c>
      <c r="F325" s="5"/>
      <c r="G325" s="5" t="s">
        <v>488</v>
      </c>
      <c r="H325" s="5">
        <v>0</v>
      </c>
      <c r="I325" s="29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</row>
    <row r="326" spans="1:41" x14ac:dyDescent="0.3">
      <c r="A326" s="24">
        <f t="shared" si="13"/>
        <v>35</v>
      </c>
      <c r="B326" s="5" t="s">
        <v>46</v>
      </c>
      <c r="C326" s="5" t="s">
        <v>265</v>
      </c>
      <c r="D326" s="5">
        <v>5</v>
      </c>
      <c r="E326" s="5" t="s">
        <v>457</v>
      </c>
      <c r="F326" s="5"/>
      <c r="G326" s="5" t="s">
        <v>488</v>
      </c>
      <c r="H326" s="5">
        <v>0</v>
      </c>
      <c r="I326" s="29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</row>
    <row r="327" spans="1:41" x14ac:dyDescent="0.3">
      <c r="A327" s="24">
        <f t="shared" si="13"/>
        <v>35</v>
      </c>
      <c r="B327" s="5" t="s">
        <v>46</v>
      </c>
      <c r="C327" s="5" t="s">
        <v>265</v>
      </c>
      <c r="D327" s="5">
        <v>6</v>
      </c>
      <c r="E327" s="5" t="s">
        <v>458</v>
      </c>
      <c r="F327" s="5"/>
      <c r="G327" s="5" t="s">
        <v>480</v>
      </c>
      <c r="H327" s="5">
        <v>0</v>
      </c>
      <c r="I327" s="29">
        <v>1E-3</v>
      </c>
      <c r="J327" s="30">
        <v>1E-3</v>
      </c>
      <c r="K327" s="69">
        <v>1E-3</v>
      </c>
      <c r="L327" s="70">
        <f>K327*(1+growth_formula!F41)*1.01</f>
        <v>1.01E-3</v>
      </c>
      <c r="M327" s="70">
        <f>L327*(1+growth_formula!G41)*1.01</f>
        <v>1.0201000000000001E-3</v>
      </c>
      <c r="N327" s="70">
        <f>M327*(1+growth_formula!H41)*1.01</f>
        <v>1.0303010000000002E-3</v>
      </c>
      <c r="O327" s="70">
        <f>N327*(1+growth_formula!I41)*1.01</f>
        <v>1.0406040100000003E-3</v>
      </c>
      <c r="P327" s="70">
        <f>O327*(1+growth_formula!J41)*1.01</f>
        <v>1.0510100501000003E-3</v>
      </c>
      <c r="Q327" s="70">
        <f>P327*(1+growth_formula!K41)*1.01</f>
        <v>1.0615201506010002E-3</v>
      </c>
      <c r="R327" s="70">
        <f>Q327*(1+growth_formula!L41)*1.01</f>
        <v>1.0721353521070103E-3</v>
      </c>
      <c r="S327" s="70">
        <f>R327*(1+growth_formula!M41)*1.01</f>
        <v>1.0828567056280804E-3</v>
      </c>
      <c r="T327" s="70">
        <f>S327*(1+growth_formula!N41)*1.01</f>
        <v>1.0936852726843613E-3</v>
      </c>
      <c r="U327" s="70">
        <f>T327*(1+growth_formula!O41)*1.01</f>
        <v>1.1046221254112048E-3</v>
      </c>
      <c r="V327" s="70">
        <f>U327*(1+growth_formula!P41)*1.01</f>
        <v>1.1156683466653169E-3</v>
      </c>
      <c r="W327" s="70">
        <f>V327*(1+growth_formula!Q41)*1.01</f>
        <v>1.12682503013197E-3</v>
      </c>
      <c r="X327" s="70">
        <f>W327*(1+growth_formula!R41)*1.01</f>
        <v>1.1380932804332896E-3</v>
      </c>
      <c r="Y327" s="70">
        <f>X327*(1+growth_formula!S41)*1.01</f>
        <v>1.1494742132376226E-3</v>
      </c>
      <c r="Z327" s="70">
        <f>Y327*(1+growth_formula!T41)*1.01</f>
        <v>1.1609689553699989E-3</v>
      </c>
      <c r="AA327" s="70">
        <f>Z327*(1+growth_formula!U41)*1.01</f>
        <v>1.1725786449236989E-3</v>
      </c>
      <c r="AB327" s="70">
        <f>AA327*(1+growth_formula!V41)*1.01</f>
        <v>1.184304431372936E-3</v>
      </c>
      <c r="AC327" s="70">
        <f>AB327*(1+growth_formula!W41)*1.01</f>
        <v>1.1961474756866655E-3</v>
      </c>
      <c r="AD327" s="70">
        <f>AC327*(1+growth_formula!X41)*1.01</f>
        <v>1.2081089504435321E-3</v>
      </c>
      <c r="AE327" s="70">
        <f>AD327*(1+growth_formula!Y41)*1.01</f>
        <v>1.2201900399479674E-3</v>
      </c>
      <c r="AF327" s="70">
        <f>AE327*(1+growth_formula!Z41)*1.01</f>
        <v>1.232391940347447E-3</v>
      </c>
      <c r="AG327" s="70">
        <f>AF327*(1+growth_formula!AA41)*1.01</f>
        <v>1.2447158597509215E-3</v>
      </c>
      <c r="AH327" s="70">
        <f>AG327*(1+growth_formula!AB41)*1.01</f>
        <v>1.2571630183484308E-3</v>
      </c>
      <c r="AI327" s="70">
        <f>AH327*(1+growth_formula!AC41)*1.01</f>
        <v>1.269734648531915E-3</v>
      </c>
      <c r="AJ327" s="70">
        <f>AI327*(1+growth_formula!AD41)*1.01</f>
        <v>1.2824319950172343E-3</v>
      </c>
      <c r="AK327" s="70">
        <f>AJ327*(1+growth_formula!AE41)*1.01</f>
        <v>1.2952563149674066E-3</v>
      </c>
      <c r="AL327" s="70">
        <f>AK327*(1+growth_formula!AF41)*1.01</f>
        <v>1.3082088781170807E-3</v>
      </c>
      <c r="AM327" s="70">
        <f>AL327*(1+growth_formula!AG41)*1.01</f>
        <v>1.3212909668982515E-3</v>
      </c>
      <c r="AN327" s="70">
        <f>AM327*(1+growth_formula!AH41)*1.01</f>
        <v>1.3345038765672341E-3</v>
      </c>
      <c r="AO327" s="70">
        <f>AN327*(1+growth_formula!AI41)*1.01</f>
        <v>1.3478489153329065E-3</v>
      </c>
    </row>
    <row r="328" spans="1:41" x14ac:dyDescent="0.3">
      <c r="A328" s="24">
        <f t="shared" si="13"/>
        <v>35</v>
      </c>
      <c r="B328" s="5" t="s">
        <v>46</v>
      </c>
      <c r="C328" s="5" t="s">
        <v>265</v>
      </c>
      <c r="D328" s="5">
        <v>7</v>
      </c>
      <c r="E328" s="5" t="s">
        <v>459</v>
      </c>
      <c r="F328" s="5"/>
      <c r="G328" s="5" t="s">
        <v>480</v>
      </c>
      <c r="H328" s="5">
        <v>0</v>
      </c>
      <c r="I328" s="29">
        <v>1E-3</v>
      </c>
      <c r="J328" s="30">
        <v>1E-3</v>
      </c>
      <c r="K328" s="69">
        <v>1E-3</v>
      </c>
      <c r="L328" s="70">
        <f>K328*(1+growth_formula!F42)*0.99</f>
        <v>9.8999999999999999E-4</v>
      </c>
      <c r="M328" s="70">
        <f>L328*(1+growth_formula!G42)*0.99</f>
        <v>9.8010000000000002E-4</v>
      </c>
      <c r="N328" s="70">
        <f>M328*(1+growth_formula!H42)*0.99</f>
        <v>9.7029899999999999E-4</v>
      </c>
      <c r="O328" s="70">
        <f>N328*(1+growth_formula!I42)*0.99</f>
        <v>9.6059600999999994E-4</v>
      </c>
      <c r="P328" s="70">
        <f>O328*(1+growth_formula!J42)*0.99</f>
        <v>9.509900498999999E-4</v>
      </c>
      <c r="Q328" s="70">
        <f>P328*(1+growth_formula!K42)*0.99</f>
        <v>9.4148014940099989E-4</v>
      </c>
      <c r="R328" s="70">
        <f>Q328*(1+growth_formula!L42)*0.99</f>
        <v>9.3206534790698993E-4</v>
      </c>
      <c r="S328" s="70">
        <f>R328*(1+growth_formula!M42)*0.99</f>
        <v>9.2274469442791998E-4</v>
      </c>
      <c r="T328" s="70">
        <f>S328*(1+growth_formula!N42)*0.99</f>
        <v>9.1351724748364076E-4</v>
      </c>
      <c r="U328" s="70">
        <f>T328*(1+growth_formula!O42)*0.99</f>
        <v>9.0438207500880431E-4</v>
      </c>
      <c r="V328" s="70">
        <f>U328*(1+growth_formula!P42)*0.99</f>
        <v>8.9533825425871627E-4</v>
      </c>
      <c r="W328" s="70">
        <f>V328*(1+growth_formula!Q42)*0.99</f>
        <v>8.8638487171612912E-4</v>
      </c>
      <c r="X328" s="70">
        <f>W328*(1+growth_formula!R42)*0.99</f>
        <v>8.7752102299896778E-4</v>
      </c>
      <c r="Y328" s="70">
        <f>X328*(1+growth_formula!S42)*0.99</f>
        <v>8.6874581276897807E-4</v>
      </c>
      <c r="Z328" s="70">
        <f>Y328*(1+growth_formula!T42)*0.99</f>
        <v>8.6005835464128826E-4</v>
      </c>
      <c r="AA328" s="70">
        <f>Z328*(1+growth_formula!U42)*0.99</f>
        <v>8.5145777109487536E-4</v>
      </c>
      <c r="AB328" s="70">
        <f>AA328*(1+growth_formula!V42)*0.99</f>
        <v>8.4294319338392657E-4</v>
      </c>
      <c r="AC328" s="70">
        <f>AB328*(1+growth_formula!W42)*0.99</f>
        <v>8.3451376145008728E-4</v>
      </c>
      <c r="AD328" s="70">
        <f>AC328*(1+growth_formula!X42)*0.99</f>
        <v>8.2616862383558644E-4</v>
      </c>
      <c r="AE328" s="70">
        <f>AD328*(1+growth_formula!Y42)*0.99</f>
        <v>8.1790693759723062E-4</v>
      </c>
      <c r="AF328" s="70">
        <f>AE328*(1+growth_formula!Z42)*0.99</f>
        <v>8.0972786822125834E-4</v>
      </c>
      <c r="AG328" s="70">
        <f>AF328*(1+growth_formula!AA42)*0.99</f>
        <v>8.0163058953904574E-4</v>
      </c>
      <c r="AH328" s="70">
        <f>AG328*(1+growth_formula!AB42)*0.99</f>
        <v>7.9361428364365532E-4</v>
      </c>
      <c r="AI328" s="70">
        <f>AH328*(1+growth_formula!AC42)*0.99</f>
        <v>7.856781408072188E-4</v>
      </c>
      <c r="AJ328" s="70">
        <f>AI328*(1+growth_formula!AD42)*0.99</f>
        <v>7.7782135939914656E-4</v>
      </c>
      <c r="AK328" s="70">
        <f>AJ328*(1+growth_formula!AE42)*0.99</f>
        <v>7.7004314580515505E-4</v>
      </c>
      <c r="AL328" s="70">
        <f>AK328*(1+growth_formula!AF42)*0.99</f>
        <v>7.6234271434710344E-4</v>
      </c>
      <c r="AM328" s="70">
        <f>AL328*(1+growth_formula!AG42)*0.99</f>
        <v>7.5471928720363245E-4</v>
      </c>
      <c r="AN328" s="70">
        <f>AM328*(1+growth_formula!AH42)*0.99</f>
        <v>7.4717209433159608E-4</v>
      </c>
      <c r="AO328" s="70">
        <f>AN328*(1+growth_formula!AI42)*0.99</f>
        <v>7.3970037338828008E-4</v>
      </c>
    </row>
    <row r="329" spans="1:41" x14ac:dyDescent="0.3">
      <c r="A329" s="24">
        <f t="shared" si="13"/>
        <v>35</v>
      </c>
      <c r="B329" s="5" t="s">
        <v>46</v>
      </c>
      <c r="C329" s="5" t="s">
        <v>265</v>
      </c>
      <c r="D329" s="5">
        <v>8</v>
      </c>
      <c r="E329" s="5" t="s">
        <v>460</v>
      </c>
      <c r="F329" s="5"/>
      <c r="G329" s="5" t="s">
        <v>488</v>
      </c>
      <c r="H329" s="5">
        <v>0</v>
      </c>
      <c r="I329" s="29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</row>
    <row r="330" spans="1:41" x14ac:dyDescent="0.3">
      <c r="A330" s="24">
        <f t="shared" si="13"/>
        <v>35</v>
      </c>
      <c r="B330" s="5" t="s">
        <v>46</v>
      </c>
      <c r="C330" s="5" t="s">
        <v>265</v>
      </c>
      <c r="D330" s="5">
        <v>9</v>
      </c>
      <c r="E330" s="5" t="s">
        <v>461</v>
      </c>
      <c r="F330" s="5"/>
      <c r="G330" s="5" t="s">
        <v>488</v>
      </c>
      <c r="H330" s="5">
        <v>0</v>
      </c>
      <c r="I330" s="29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</row>
    <row r="331" spans="1:41" x14ac:dyDescent="0.3">
      <c r="A331" s="24">
        <f t="shared" si="13"/>
        <v>35</v>
      </c>
      <c r="B331" s="5" t="s">
        <v>46</v>
      </c>
      <c r="C331" s="5" t="s">
        <v>265</v>
      </c>
      <c r="D331" s="5">
        <v>10</v>
      </c>
      <c r="E331" s="5" t="s">
        <v>462</v>
      </c>
      <c r="F331" s="5"/>
      <c r="G331" s="5" t="s">
        <v>488</v>
      </c>
      <c r="H331" s="5">
        <v>0</v>
      </c>
      <c r="I331" s="29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</row>
    <row r="332" spans="1:41" x14ac:dyDescent="0.3">
      <c r="A332" s="24">
        <f>A322+1</f>
        <v>36</v>
      </c>
      <c r="B332" s="4" t="s">
        <v>47</v>
      </c>
      <c r="C332" s="4" t="s">
        <v>266</v>
      </c>
      <c r="D332" s="4">
        <v>1</v>
      </c>
      <c r="E332" s="4" t="s">
        <v>453</v>
      </c>
      <c r="F332" s="4"/>
      <c r="G332" s="4" t="s">
        <v>488</v>
      </c>
      <c r="H332" s="4">
        <v>0</v>
      </c>
      <c r="I332" s="28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</row>
    <row r="333" spans="1:41" x14ac:dyDescent="0.3">
      <c r="A333" s="24">
        <f>A332</f>
        <v>36</v>
      </c>
      <c r="B333" s="4" t="s">
        <v>47</v>
      </c>
      <c r="C333" s="4" t="s">
        <v>266</v>
      </c>
      <c r="D333" s="4">
        <v>2</v>
      </c>
      <c r="E333" s="4" t="s">
        <v>454</v>
      </c>
      <c r="F333" s="4"/>
      <c r="G333" s="4" t="s">
        <v>488</v>
      </c>
      <c r="H333" s="4">
        <v>0</v>
      </c>
      <c r="I333" s="28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</row>
    <row r="334" spans="1:41" x14ac:dyDescent="0.3">
      <c r="A334" s="24">
        <f t="shared" ref="A334:A341" si="14">A333</f>
        <v>36</v>
      </c>
      <c r="B334" s="4" t="s">
        <v>47</v>
      </c>
      <c r="C334" s="4" t="s">
        <v>266</v>
      </c>
      <c r="D334" s="4">
        <v>3</v>
      </c>
      <c r="E334" s="4" t="s">
        <v>455</v>
      </c>
      <c r="F334" s="4"/>
      <c r="G334" s="4" t="s">
        <v>488</v>
      </c>
      <c r="H334" s="4">
        <v>0</v>
      </c>
      <c r="I334" s="28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</row>
    <row r="335" spans="1:41" x14ac:dyDescent="0.3">
      <c r="A335" s="24">
        <f t="shared" si="14"/>
        <v>36</v>
      </c>
      <c r="B335" s="4" t="s">
        <v>47</v>
      </c>
      <c r="C335" s="4" t="s">
        <v>266</v>
      </c>
      <c r="D335" s="4">
        <v>4</v>
      </c>
      <c r="E335" s="4" t="s">
        <v>456</v>
      </c>
      <c r="F335" s="4"/>
      <c r="G335" s="4" t="s">
        <v>488</v>
      </c>
      <c r="H335" s="4">
        <v>0</v>
      </c>
      <c r="I335" s="28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</row>
    <row r="336" spans="1:41" x14ac:dyDescent="0.3">
      <c r="A336" s="24">
        <f t="shared" si="14"/>
        <v>36</v>
      </c>
      <c r="B336" s="4" t="s">
        <v>47</v>
      </c>
      <c r="C336" s="4" t="s">
        <v>266</v>
      </c>
      <c r="D336" s="4">
        <v>5</v>
      </c>
      <c r="E336" s="4" t="s">
        <v>457</v>
      </c>
      <c r="F336" s="4"/>
      <c r="G336" s="4" t="s">
        <v>488</v>
      </c>
      <c r="H336" s="4">
        <v>0</v>
      </c>
      <c r="I336" s="28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</row>
    <row r="337" spans="1:41" x14ac:dyDescent="0.3">
      <c r="A337" s="24">
        <f t="shared" si="14"/>
        <v>36</v>
      </c>
      <c r="B337" s="4" t="s">
        <v>47</v>
      </c>
      <c r="C337" s="4" t="s">
        <v>266</v>
      </c>
      <c r="D337" s="4">
        <v>6</v>
      </c>
      <c r="E337" s="4" t="s">
        <v>458</v>
      </c>
      <c r="F337" s="4"/>
      <c r="G337" s="4" t="s">
        <v>480</v>
      </c>
      <c r="H337" s="4">
        <v>0</v>
      </c>
      <c r="I337" s="28">
        <v>3.5999999999999997E-2</v>
      </c>
      <c r="J337" s="30">
        <v>1.2999999999999999E-2</v>
      </c>
      <c r="K337" s="30">
        <v>0.02</v>
      </c>
      <c r="L337" s="70">
        <f>K337*(1+growth_formula!F51)*1.01</f>
        <v>2.0199999999999999E-2</v>
      </c>
      <c r="M337" s="70">
        <f>L337*(1+growth_formula!G51)*1.01</f>
        <v>2.0402E-2</v>
      </c>
      <c r="N337" s="70">
        <f>M337*(1+growth_formula!H51)*1.01</f>
        <v>2.0606019999999999E-2</v>
      </c>
      <c r="O337" s="70">
        <f>N337*(1+growth_formula!I51)*1.01</f>
        <v>2.0812080199999999E-2</v>
      </c>
      <c r="P337" s="70">
        <f>O337*(1+growth_formula!J51)*1.01</f>
        <v>2.1020201002E-2</v>
      </c>
      <c r="Q337" s="70">
        <f>P337*(1+growth_formula!K51)*1.01</f>
        <v>2.1230403012020001E-2</v>
      </c>
      <c r="R337" s="70">
        <f>Q337*(1+growth_formula!L51)*1.01</f>
        <v>2.1442707042140203E-2</v>
      </c>
      <c r="S337" s="70">
        <f>R337*(1+growth_formula!M51)*1.01</f>
        <v>2.1657134112561604E-2</v>
      </c>
      <c r="T337" s="70">
        <f>S337*(1+growth_formula!N51)*1.01</f>
        <v>2.187370545368722E-2</v>
      </c>
      <c r="U337" s="70">
        <f>T337*(1+growth_formula!O51)*1.01</f>
        <v>2.2092442508224092E-2</v>
      </c>
      <c r="V337" s="70">
        <f>U337*(1+growth_formula!P51)*1.01</f>
        <v>2.2313366933306333E-2</v>
      </c>
      <c r="W337" s="70">
        <f>V337*(1+growth_formula!Q51)*1.01</f>
        <v>2.2536500602639398E-2</v>
      </c>
      <c r="X337" s="70">
        <f>W337*(1+growth_formula!R51)*1.01</f>
        <v>2.2761865608665791E-2</v>
      </c>
      <c r="Y337" s="70">
        <f>X337*(1+growth_formula!S51)*1.01</f>
        <v>2.298948426475245E-2</v>
      </c>
      <c r="Z337" s="70">
        <f>Y337*(1+growth_formula!T51)*1.01</f>
        <v>2.3219379107399976E-2</v>
      </c>
      <c r="AA337" s="70">
        <f>Z337*(1+growth_formula!U51)*1.01</f>
        <v>2.3451572898473976E-2</v>
      </c>
      <c r="AB337" s="70">
        <f>AA337*(1+growth_formula!V51)*1.01</f>
        <v>2.3686088627458714E-2</v>
      </c>
      <c r="AC337" s="70">
        <f>AB337*(1+growth_formula!W51)*1.01</f>
        <v>2.3922949513733301E-2</v>
      </c>
      <c r="AD337" s="70">
        <f>AC337*(1+growth_formula!X51)*1.01</f>
        <v>2.4162179008870636E-2</v>
      </c>
      <c r="AE337" s="70">
        <f>AD337*(1+growth_formula!Y51)*1.01</f>
        <v>2.4403800798959343E-2</v>
      </c>
      <c r="AF337" s="70">
        <f>AE337*(1+growth_formula!Z51)*1.01</f>
        <v>2.4647838806948937E-2</v>
      </c>
      <c r="AG337" s="70">
        <f>AF337*(1+growth_formula!AA51)*1.01</f>
        <v>2.4894317195018428E-2</v>
      </c>
      <c r="AH337" s="70">
        <f>AG337*(1+growth_formula!AB51)*1.01</f>
        <v>2.5143260366968612E-2</v>
      </c>
      <c r="AI337" s="70">
        <f>AH337*(1+growth_formula!AC51)*1.01</f>
        <v>2.5394692970638299E-2</v>
      </c>
      <c r="AJ337" s="70">
        <f>AI337*(1+growth_formula!AD51)*1.01</f>
        <v>2.5648639900344682E-2</v>
      </c>
      <c r="AK337" s="70">
        <f>AJ337*(1+growth_formula!AE51)*1.01</f>
        <v>2.590512629934813E-2</v>
      </c>
      <c r="AL337" s="70">
        <f>AK337*(1+growth_formula!AF51)*1.01</f>
        <v>2.6164177562341611E-2</v>
      </c>
      <c r="AM337" s="70">
        <f>AL337*(1+growth_formula!AG51)*1.01</f>
        <v>2.6425819337965027E-2</v>
      </c>
      <c r="AN337" s="70">
        <f>AM337*(1+growth_formula!AH51)*1.01</f>
        <v>2.6690077531344676E-2</v>
      </c>
      <c r="AO337" s="70">
        <f>AN337*(1+growth_formula!AI51)*1.01</f>
        <v>2.6956978306658122E-2</v>
      </c>
    </row>
    <row r="338" spans="1:41" x14ac:dyDescent="0.3">
      <c r="A338" s="24">
        <f t="shared" si="14"/>
        <v>36</v>
      </c>
      <c r="B338" s="4" t="s">
        <v>47</v>
      </c>
      <c r="C338" s="4" t="s">
        <v>266</v>
      </c>
      <c r="D338" s="4">
        <v>7</v>
      </c>
      <c r="E338" s="4" t="s">
        <v>459</v>
      </c>
      <c r="F338" s="4"/>
      <c r="G338" s="4" t="s">
        <v>480</v>
      </c>
      <c r="H338" s="4">
        <v>0</v>
      </c>
      <c r="I338" s="28">
        <v>3.5999999999999997E-2</v>
      </c>
      <c r="J338" s="30">
        <v>1.2999999999999999E-2</v>
      </c>
      <c r="K338" s="30">
        <v>0.02</v>
      </c>
      <c r="L338" s="70">
        <f>K338*(1+growth_formula!F52)*0.99</f>
        <v>1.9800000000000002E-2</v>
      </c>
      <c r="M338" s="70">
        <f>L338*(1+growth_formula!G52)*0.99</f>
        <v>1.9602000000000001E-2</v>
      </c>
      <c r="N338" s="70">
        <f>M338*(1+growth_formula!H52)*0.99</f>
        <v>1.940598E-2</v>
      </c>
      <c r="O338" s="70">
        <f>N338*(1+growth_formula!I52)*0.99</f>
        <v>1.92119202E-2</v>
      </c>
      <c r="P338" s="70">
        <f>O338*(1+growth_formula!J52)*0.99</f>
        <v>1.9019800997999999E-2</v>
      </c>
      <c r="Q338" s="70">
        <f>P338*(1+growth_formula!K52)*0.99</f>
        <v>1.882960298802E-2</v>
      </c>
      <c r="R338" s="70">
        <f>Q338*(1+growth_formula!L52)*0.99</f>
        <v>1.86413069581398E-2</v>
      </c>
      <c r="S338" s="70">
        <f>R338*(1+growth_formula!M52)*0.99</f>
        <v>1.84548938885584E-2</v>
      </c>
      <c r="T338" s="70">
        <f>S338*(1+growth_formula!N52)*0.99</f>
        <v>1.8270344949672817E-2</v>
      </c>
      <c r="U338" s="70">
        <f>T338*(1+growth_formula!O52)*0.99</f>
        <v>1.808764150017609E-2</v>
      </c>
      <c r="V338" s="70">
        <f>U338*(1+growth_formula!P52)*0.99</f>
        <v>1.7906765085174327E-2</v>
      </c>
      <c r="W338" s="70">
        <f>V338*(1+growth_formula!Q52)*0.99</f>
        <v>1.7727697434322585E-2</v>
      </c>
      <c r="X338" s="70">
        <f>W338*(1+growth_formula!R52)*0.99</f>
        <v>1.7550420459979361E-2</v>
      </c>
      <c r="Y338" s="70">
        <f>X338*(1+growth_formula!S52)*0.99</f>
        <v>1.7374916255379565E-2</v>
      </c>
      <c r="Z338" s="70">
        <f>Y338*(1+growth_formula!T52)*0.99</f>
        <v>1.7201167092825771E-2</v>
      </c>
      <c r="AA338" s="70">
        <f>Z338*(1+growth_formula!U52)*0.99</f>
        <v>1.7029155421897514E-2</v>
      </c>
      <c r="AB338" s="70">
        <f>AA338*(1+growth_formula!V52)*0.99</f>
        <v>1.6858863867678538E-2</v>
      </c>
      <c r="AC338" s="70">
        <f>AB338*(1+growth_formula!W52)*0.99</f>
        <v>1.6690275229001753E-2</v>
      </c>
      <c r="AD338" s="70">
        <f>AC338*(1+growth_formula!X52)*0.99</f>
        <v>1.6523372476711734E-2</v>
      </c>
      <c r="AE338" s="70">
        <f>AD338*(1+growth_formula!Y52)*0.99</f>
        <v>1.6358138751944615E-2</v>
      </c>
      <c r="AF338" s="70">
        <f>AE338*(1+growth_formula!Z52)*0.99</f>
        <v>1.6194557364425169E-2</v>
      </c>
      <c r="AG338" s="70">
        <f>AF338*(1+growth_formula!AA52)*0.99</f>
        <v>1.6032611790780919E-2</v>
      </c>
      <c r="AH338" s="70">
        <f>AG338*(1+growth_formula!AB52)*0.99</f>
        <v>1.5872285672873108E-2</v>
      </c>
      <c r="AI338" s="70">
        <f>AH338*(1+growth_formula!AC52)*0.99</f>
        <v>1.5713562816144378E-2</v>
      </c>
      <c r="AJ338" s="70">
        <f>AI338*(1+growth_formula!AD52)*0.99</f>
        <v>1.5556427187982934E-2</v>
      </c>
      <c r="AK338" s="70">
        <f>AJ338*(1+growth_formula!AE52)*0.99</f>
        <v>1.5400862916103104E-2</v>
      </c>
      <c r="AL338" s="70">
        <f>AK338*(1+growth_formula!AF52)*0.99</f>
        <v>1.5246854286942073E-2</v>
      </c>
      <c r="AM338" s="70">
        <f>AL338*(1+growth_formula!AG52)*0.99</f>
        <v>1.5094385744072653E-2</v>
      </c>
      <c r="AN338" s="70">
        <f>AM338*(1+growth_formula!AH52)*0.99</f>
        <v>1.4943441886631926E-2</v>
      </c>
      <c r="AO338" s="70">
        <f>AN338*(1+growth_formula!AI52)*0.99</f>
        <v>1.4794007467765607E-2</v>
      </c>
    </row>
    <row r="339" spans="1:41" x14ac:dyDescent="0.3">
      <c r="A339" s="24">
        <f t="shared" si="14"/>
        <v>36</v>
      </c>
      <c r="B339" s="4" t="s">
        <v>47</v>
      </c>
      <c r="C339" s="4" t="s">
        <v>266</v>
      </c>
      <c r="D339" s="4">
        <v>8</v>
      </c>
      <c r="E339" s="4" t="s">
        <v>460</v>
      </c>
      <c r="F339" s="4"/>
      <c r="G339" s="4" t="s">
        <v>488</v>
      </c>
      <c r="H339" s="4">
        <v>0</v>
      </c>
      <c r="I339" s="28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</row>
    <row r="340" spans="1:41" x14ac:dyDescent="0.3">
      <c r="A340" s="24">
        <f t="shared" si="14"/>
        <v>36</v>
      </c>
      <c r="B340" s="4" t="s">
        <v>47</v>
      </c>
      <c r="C340" s="4" t="s">
        <v>266</v>
      </c>
      <c r="D340" s="4">
        <v>9</v>
      </c>
      <c r="E340" s="4" t="s">
        <v>461</v>
      </c>
      <c r="F340" s="4"/>
      <c r="G340" s="4" t="s">
        <v>488</v>
      </c>
      <c r="H340" s="4">
        <v>0</v>
      </c>
      <c r="I340" s="28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</row>
    <row r="341" spans="1:41" x14ac:dyDescent="0.3">
      <c r="A341" s="24">
        <f t="shared" si="14"/>
        <v>36</v>
      </c>
      <c r="B341" s="4" t="s">
        <v>47</v>
      </c>
      <c r="C341" s="4" t="s">
        <v>266</v>
      </c>
      <c r="D341" s="4">
        <v>10</v>
      </c>
      <c r="E341" s="4" t="s">
        <v>462</v>
      </c>
      <c r="F341" s="4"/>
      <c r="G341" s="4" t="s">
        <v>488</v>
      </c>
      <c r="H341" s="4">
        <v>0</v>
      </c>
      <c r="I341" s="28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</row>
    <row r="342" spans="1:41" x14ac:dyDescent="0.3">
      <c r="A342" s="24">
        <f>A332+1</f>
        <v>37</v>
      </c>
      <c r="B342" s="5" t="s">
        <v>48</v>
      </c>
      <c r="C342" s="5" t="s">
        <v>267</v>
      </c>
      <c r="D342" s="5">
        <v>1</v>
      </c>
      <c r="E342" s="5" t="s">
        <v>453</v>
      </c>
      <c r="F342" s="5"/>
      <c r="G342" s="5" t="s">
        <v>488</v>
      </c>
      <c r="H342" s="5">
        <v>0</v>
      </c>
      <c r="I342" s="29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</row>
    <row r="343" spans="1:41" x14ac:dyDescent="0.3">
      <c r="A343" s="24">
        <f>A342</f>
        <v>37</v>
      </c>
      <c r="B343" s="5" t="s">
        <v>48</v>
      </c>
      <c r="C343" s="5" t="s">
        <v>267</v>
      </c>
      <c r="D343" s="5">
        <v>2</v>
      </c>
      <c r="E343" s="5" t="s">
        <v>454</v>
      </c>
      <c r="F343" s="5"/>
      <c r="G343" s="5" t="s">
        <v>488</v>
      </c>
      <c r="H343" s="5">
        <v>0</v>
      </c>
      <c r="I343" s="29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</row>
    <row r="344" spans="1:41" x14ac:dyDescent="0.3">
      <c r="A344" s="24">
        <f t="shared" ref="A344:A351" si="15">A343</f>
        <v>37</v>
      </c>
      <c r="B344" s="5" t="s">
        <v>48</v>
      </c>
      <c r="C344" s="5" t="s">
        <v>267</v>
      </c>
      <c r="D344" s="5">
        <v>3</v>
      </c>
      <c r="E344" s="5" t="s">
        <v>455</v>
      </c>
      <c r="F344" s="5"/>
      <c r="G344" s="5" t="s">
        <v>488</v>
      </c>
      <c r="H344" s="5">
        <v>0</v>
      </c>
      <c r="I344" s="29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</row>
    <row r="345" spans="1:41" x14ac:dyDescent="0.3">
      <c r="A345" s="24">
        <f t="shared" si="15"/>
        <v>37</v>
      </c>
      <c r="B345" s="5" t="s">
        <v>48</v>
      </c>
      <c r="C345" s="5" t="s">
        <v>267</v>
      </c>
      <c r="D345" s="5">
        <v>4</v>
      </c>
      <c r="E345" s="5" t="s">
        <v>456</v>
      </c>
      <c r="F345" s="5"/>
      <c r="G345" s="5" t="s">
        <v>488</v>
      </c>
      <c r="H345" s="5">
        <v>0</v>
      </c>
      <c r="I345" s="29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</row>
    <row r="346" spans="1:41" x14ac:dyDescent="0.3">
      <c r="A346" s="24">
        <f t="shared" si="15"/>
        <v>37</v>
      </c>
      <c r="B346" s="5" t="s">
        <v>48</v>
      </c>
      <c r="C346" s="5" t="s">
        <v>267</v>
      </c>
      <c r="D346" s="5">
        <v>5</v>
      </c>
      <c r="E346" s="5" t="s">
        <v>457</v>
      </c>
      <c r="F346" s="5"/>
      <c r="G346" s="5" t="s">
        <v>488</v>
      </c>
      <c r="H346" s="5">
        <v>0</v>
      </c>
      <c r="I346" s="29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</row>
    <row r="347" spans="1:41" x14ac:dyDescent="0.3">
      <c r="A347" s="24">
        <f t="shared" si="15"/>
        <v>37</v>
      </c>
      <c r="B347" s="5" t="s">
        <v>48</v>
      </c>
      <c r="C347" s="5" t="s">
        <v>267</v>
      </c>
      <c r="D347" s="5">
        <v>6</v>
      </c>
      <c r="E347" s="5" t="s">
        <v>458</v>
      </c>
      <c r="F347" s="5"/>
      <c r="G347" s="5" t="s">
        <v>480</v>
      </c>
      <c r="H347" s="5">
        <v>0</v>
      </c>
      <c r="I347" s="29">
        <v>1.4999999999999999E-2</v>
      </c>
      <c r="J347" s="30">
        <v>1.6E-2</v>
      </c>
      <c r="K347" s="30">
        <v>1.4E-2</v>
      </c>
      <c r="L347" s="70">
        <f>K347*(1+growth_formula!F61)*1.01</f>
        <v>1.414E-2</v>
      </c>
      <c r="M347" s="70">
        <f>L347*(1+growth_formula!G61)*1.01</f>
        <v>1.42814E-2</v>
      </c>
      <c r="N347" s="70">
        <f>M347*(1+growth_formula!H61)*1.01</f>
        <v>1.4424213999999999E-2</v>
      </c>
      <c r="O347" s="70">
        <f>N347*(1+growth_formula!I61)*1.01</f>
        <v>1.456845614E-2</v>
      </c>
      <c r="P347" s="70">
        <f>O347*(1+growth_formula!J61)*1.01</f>
        <v>1.4714140701399999E-2</v>
      </c>
      <c r="Q347" s="70">
        <f>P347*(1+growth_formula!K61)*1.01</f>
        <v>1.4861282108414E-2</v>
      </c>
      <c r="R347" s="70">
        <f>Q347*(1+growth_formula!L61)*1.01</f>
        <v>1.5009894929498139E-2</v>
      </c>
      <c r="S347" s="70">
        <f>R347*(1+growth_formula!M61)*1.01</f>
        <v>1.515999387879312E-2</v>
      </c>
      <c r="T347" s="70">
        <f>S347*(1+growth_formula!N61)*1.01</f>
        <v>1.5311593817581052E-2</v>
      </c>
      <c r="U347" s="70">
        <f>T347*(1+growth_formula!O61)*1.01</f>
        <v>1.5464709755756862E-2</v>
      </c>
      <c r="V347" s="70">
        <f>U347*(1+growth_formula!P61)*1.01</f>
        <v>1.561935685331443E-2</v>
      </c>
      <c r="W347" s="70">
        <f>V347*(1+growth_formula!Q61)*1.01</f>
        <v>1.5775550421847574E-2</v>
      </c>
      <c r="X347" s="70">
        <f>W347*(1+growth_formula!R61)*1.01</f>
        <v>1.5933305926066049E-2</v>
      </c>
      <c r="Y347" s="70">
        <f>X347*(1+growth_formula!S61)*1.01</f>
        <v>1.6092638985326709E-2</v>
      </c>
      <c r="Z347" s="70">
        <f>Y347*(1+growth_formula!T61)*1.01</f>
        <v>1.6253565375179975E-2</v>
      </c>
      <c r="AA347" s="70">
        <f>Z347*(1+growth_formula!U61)*1.01</f>
        <v>1.6416101028931776E-2</v>
      </c>
      <c r="AB347" s="70">
        <f>AA347*(1+growth_formula!V61)*1.01</f>
        <v>1.6580262039221094E-2</v>
      </c>
      <c r="AC347" s="70">
        <f>AB347*(1+growth_formula!W61)*1.01</f>
        <v>1.6746064659613303E-2</v>
      </c>
      <c r="AD347" s="70">
        <f>AC347*(1+growth_formula!X61)*1.01</f>
        <v>1.6913525306209435E-2</v>
      </c>
      <c r="AE347" s="70">
        <f>AD347*(1+growth_formula!Y61)*1.01</f>
        <v>1.7082660559271528E-2</v>
      </c>
      <c r="AF347" s="70">
        <f>AE347*(1+growth_formula!Z61)*1.01</f>
        <v>1.7253487164864242E-2</v>
      </c>
      <c r="AG347" s="70">
        <f>AF347*(1+growth_formula!AA61)*1.01</f>
        <v>1.7426022036512886E-2</v>
      </c>
      <c r="AH347" s="70">
        <f>AG347*(1+growth_formula!AB61)*1.01</f>
        <v>1.7600282256878014E-2</v>
      </c>
      <c r="AI347" s="70">
        <f>AH347*(1+growth_formula!AC61)*1.01</f>
        <v>1.7776285079446796E-2</v>
      </c>
      <c r="AJ347" s="70">
        <f>AI347*(1+growth_formula!AD61)*1.01</f>
        <v>1.7954047930241263E-2</v>
      </c>
      <c r="AK347" s="70">
        <f>AJ347*(1+growth_formula!AE61)*1.01</f>
        <v>1.8133588409543676E-2</v>
      </c>
      <c r="AL347" s="70">
        <f>AK347*(1+growth_formula!AF61)*1.01</f>
        <v>1.8314924293639113E-2</v>
      </c>
      <c r="AM347" s="70">
        <f>AL347*(1+growth_formula!AG61)*1.01</f>
        <v>1.8498073536575503E-2</v>
      </c>
      <c r="AN347" s="70">
        <f>AM347*(1+growth_formula!AH61)*1.01</f>
        <v>1.8683054271941259E-2</v>
      </c>
      <c r="AO347" s="70">
        <f>AN347*(1+growth_formula!AI61)*1.01</f>
        <v>1.8869884814660672E-2</v>
      </c>
    </row>
    <row r="348" spans="1:41" x14ac:dyDescent="0.3">
      <c r="A348" s="24">
        <f t="shared" si="15"/>
        <v>37</v>
      </c>
      <c r="B348" s="5" t="s">
        <v>48</v>
      </c>
      <c r="C348" s="5" t="s">
        <v>267</v>
      </c>
      <c r="D348" s="5">
        <v>7</v>
      </c>
      <c r="E348" s="5" t="s">
        <v>459</v>
      </c>
      <c r="F348" s="5"/>
      <c r="G348" s="5" t="s">
        <v>480</v>
      </c>
      <c r="H348" s="5">
        <v>0</v>
      </c>
      <c r="I348" s="29">
        <v>1.4999999999999999E-2</v>
      </c>
      <c r="J348" s="30">
        <v>1.6E-2</v>
      </c>
      <c r="K348" s="30">
        <v>1.4E-2</v>
      </c>
      <c r="L348" s="70">
        <f>K348*(1+growth_formula!F62)*0.99</f>
        <v>1.3860000000000001E-2</v>
      </c>
      <c r="M348" s="70">
        <f>L348*(1+growth_formula!G62)*0.99</f>
        <v>1.37214E-2</v>
      </c>
      <c r="N348" s="70">
        <f>M348*(1+growth_formula!H62)*0.99</f>
        <v>1.3584186E-2</v>
      </c>
      <c r="O348" s="70">
        <f>N348*(1+growth_formula!I62)*0.99</f>
        <v>1.344834414E-2</v>
      </c>
      <c r="P348" s="70">
        <f>O348*(1+growth_formula!J62)*0.99</f>
        <v>1.3313860698600001E-2</v>
      </c>
      <c r="Q348" s="70">
        <f>P348*(1+growth_formula!K62)*0.99</f>
        <v>1.3180722091614002E-2</v>
      </c>
      <c r="R348" s="70">
        <f>Q348*(1+growth_formula!L62)*0.99</f>
        <v>1.3048914870697861E-2</v>
      </c>
      <c r="S348" s="70">
        <f>R348*(1+growth_formula!M62)*0.99</f>
        <v>1.2918425721990883E-2</v>
      </c>
      <c r="T348" s="70">
        <f>S348*(1+growth_formula!N62)*0.99</f>
        <v>1.2789241464770973E-2</v>
      </c>
      <c r="U348" s="70">
        <f>T348*(1+growth_formula!O62)*0.99</f>
        <v>1.2661349050123264E-2</v>
      </c>
      <c r="V348" s="70">
        <f>U348*(1+growth_formula!P62)*0.99</f>
        <v>1.2534735559622031E-2</v>
      </c>
      <c r="W348" s="70">
        <f>V348*(1+growth_formula!Q62)*0.99</f>
        <v>1.240938820402581E-2</v>
      </c>
      <c r="X348" s="70">
        <f>W348*(1+growth_formula!R62)*0.99</f>
        <v>1.2285294321985551E-2</v>
      </c>
      <c r="Y348" s="70">
        <f>X348*(1+growth_formula!S62)*0.99</f>
        <v>1.2162441378765695E-2</v>
      </c>
      <c r="Z348" s="70">
        <f>Y348*(1+growth_formula!T62)*0.99</f>
        <v>1.2040816964978038E-2</v>
      </c>
      <c r="AA348" s="70">
        <f>Z348*(1+growth_formula!U62)*0.99</f>
        <v>1.1920408795328257E-2</v>
      </c>
      <c r="AB348" s="70">
        <f>AA348*(1+growth_formula!V62)*0.99</f>
        <v>1.1801204707374974E-2</v>
      </c>
      <c r="AC348" s="70">
        <f>AB348*(1+growth_formula!W62)*0.99</f>
        <v>1.1683192660301224E-2</v>
      </c>
      <c r="AD348" s="70">
        <f>AC348*(1+growth_formula!X62)*0.99</f>
        <v>1.1566360733698211E-2</v>
      </c>
      <c r="AE348" s="70">
        <f>AD348*(1+growth_formula!Y62)*0.99</f>
        <v>1.1450697126361228E-2</v>
      </c>
      <c r="AF348" s="70">
        <f>AE348*(1+growth_formula!Z62)*0.99</f>
        <v>1.1336190155097617E-2</v>
      </c>
      <c r="AG348" s="70">
        <f>AF348*(1+growth_formula!AA62)*0.99</f>
        <v>1.1222828253546641E-2</v>
      </c>
      <c r="AH348" s="70">
        <f>AG348*(1+growth_formula!AB62)*0.99</f>
        <v>1.1110599971011175E-2</v>
      </c>
      <c r="AI348" s="70">
        <f>AH348*(1+growth_formula!AC62)*0.99</f>
        <v>1.0999493971301063E-2</v>
      </c>
      <c r="AJ348" s="70">
        <f>AI348*(1+growth_formula!AD62)*0.99</f>
        <v>1.0889499031588052E-2</v>
      </c>
      <c r="AK348" s="70">
        <f>AJ348*(1+growth_formula!AE62)*0.99</f>
        <v>1.0780604041272171E-2</v>
      </c>
      <c r="AL348" s="70">
        <f>AK348*(1+growth_formula!AF62)*0.99</f>
        <v>1.0672798000859449E-2</v>
      </c>
      <c r="AM348" s="70">
        <f>AL348*(1+growth_formula!AG62)*0.99</f>
        <v>1.0566070020850854E-2</v>
      </c>
      <c r="AN348" s="70">
        <f>AM348*(1+growth_formula!AH62)*0.99</f>
        <v>1.0460409320642346E-2</v>
      </c>
      <c r="AO348" s="70">
        <f>AN348*(1+growth_formula!AI62)*0.99</f>
        <v>1.0355805227435923E-2</v>
      </c>
    </row>
    <row r="349" spans="1:41" x14ac:dyDescent="0.3">
      <c r="A349" s="24">
        <f t="shared" si="15"/>
        <v>37</v>
      </c>
      <c r="B349" s="5" t="s">
        <v>48</v>
      </c>
      <c r="C349" s="5" t="s">
        <v>267</v>
      </c>
      <c r="D349" s="5">
        <v>8</v>
      </c>
      <c r="E349" s="5" t="s">
        <v>460</v>
      </c>
      <c r="F349" s="5"/>
      <c r="G349" s="5" t="s">
        <v>488</v>
      </c>
      <c r="H349" s="5">
        <v>0</v>
      </c>
      <c r="I349" s="29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</row>
    <row r="350" spans="1:41" x14ac:dyDescent="0.3">
      <c r="A350" s="24">
        <f t="shared" si="15"/>
        <v>37</v>
      </c>
      <c r="B350" s="5" t="s">
        <v>48</v>
      </c>
      <c r="C350" s="5" t="s">
        <v>267</v>
      </c>
      <c r="D350" s="5">
        <v>9</v>
      </c>
      <c r="E350" s="5" t="s">
        <v>461</v>
      </c>
      <c r="F350" s="5"/>
      <c r="G350" s="5" t="s">
        <v>488</v>
      </c>
      <c r="H350" s="5">
        <v>0</v>
      </c>
      <c r="I350" s="29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</row>
    <row r="351" spans="1:41" x14ac:dyDescent="0.3">
      <c r="A351" s="24">
        <f t="shared" si="15"/>
        <v>37</v>
      </c>
      <c r="B351" s="5" t="s">
        <v>48</v>
      </c>
      <c r="C351" s="5" t="s">
        <v>267</v>
      </c>
      <c r="D351" s="5">
        <v>10</v>
      </c>
      <c r="E351" s="5" t="s">
        <v>462</v>
      </c>
      <c r="F351" s="5"/>
      <c r="G351" s="5" t="s">
        <v>488</v>
      </c>
      <c r="H351" s="5">
        <v>0</v>
      </c>
      <c r="I351" s="29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</row>
    <row r="352" spans="1:41" x14ac:dyDescent="0.3">
      <c r="A352" s="24">
        <f>A342+1</f>
        <v>38</v>
      </c>
      <c r="B352" s="4" t="s">
        <v>49</v>
      </c>
      <c r="C352" s="4" t="s">
        <v>268</v>
      </c>
      <c r="D352" s="4">
        <v>1</v>
      </c>
      <c r="E352" s="4" t="s">
        <v>453</v>
      </c>
      <c r="F352" s="4"/>
      <c r="G352" s="4" t="s">
        <v>488</v>
      </c>
      <c r="H352" s="4">
        <v>0</v>
      </c>
      <c r="I352" s="28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</row>
    <row r="353" spans="1:41" x14ac:dyDescent="0.3">
      <c r="A353" s="24">
        <f>A352</f>
        <v>38</v>
      </c>
      <c r="B353" s="4" t="s">
        <v>49</v>
      </c>
      <c r="C353" s="4" t="s">
        <v>268</v>
      </c>
      <c r="D353" s="4">
        <v>2</v>
      </c>
      <c r="E353" s="4" t="s">
        <v>454</v>
      </c>
      <c r="F353" s="4"/>
      <c r="G353" s="4" t="s">
        <v>488</v>
      </c>
      <c r="H353" s="4">
        <v>0</v>
      </c>
      <c r="I353" s="28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</row>
    <row r="354" spans="1:41" x14ac:dyDescent="0.3">
      <c r="A354" s="24">
        <f t="shared" ref="A354:A361" si="16">A353</f>
        <v>38</v>
      </c>
      <c r="B354" s="4" t="s">
        <v>49</v>
      </c>
      <c r="C354" s="4" t="s">
        <v>268</v>
      </c>
      <c r="D354" s="4">
        <v>3</v>
      </c>
      <c r="E354" s="4" t="s">
        <v>455</v>
      </c>
      <c r="F354" s="4"/>
      <c r="G354" s="4" t="s">
        <v>488</v>
      </c>
      <c r="H354" s="4">
        <v>0</v>
      </c>
      <c r="I354" s="28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</row>
    <row r="355" spans="1:41" x14ac:dyDescent="0.3">
      <c r="A355" s="24">
        <f t="shared" si="16"/>
        <v>38</v>
      </c>
      <c r="B355" s="4" t="s">
        <v>49</v>
      </c>
      <c r="C355" s="4" t="s">
        <v>268</v>
      </c>
      <c r="D355" s="4">
        <v>4</v>
      </c>
      <c r="E355" s="4" t="s">
        <v>456</v>
      </c>
      <c r="F355" s="4"/>
      <c r="G355" s="4" t="s">
        <v>488</v>
      </c>
      <c r="H355" s="4">
        <v>0</v>
      </c>
      <c r="I355" s="28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</row>
    <row r="356" spans="1:41" x14ac:dyDescent="0.3">
      <c r="A356" s="24">
        <f t="shared" si="16"/>
        <v>38</v>
      </c>
      <c r="B356" s="4" t="s">
        <v>49</v>
      </c>
      <c r="C356" s="4" t="s">
        <v>268</v>
      </c>
      <c r="D356" s="4">
        <v>5</v>
      </c>
      <c r="E356" s="4" t="s">
        <v>457</v>
      </c>
      <c r="F356" s="4"/>
      <c r="G356" s="4" t="s">
        <v>488</v>
      </c>
      <c r="H356" s="4">
        <v>0</v>
      </c>
      <c r="I356" s="28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</row>
    <row r="357" spans="1:41" x14ac:dyDescent="0.3">
      <c r="A357" s="24">
        <f t="shared" si="16"/>
        <v>38</v>
      </c>
      <c r="B357" s="4" t="s">
        <v>49</v>
      </c>
      <c r="C357" s="4" t="s">
        <v>268</v>
      </c>
      <c r="D357" s="4">
        <v>6</v>
      </c>
      <c r="E357" s="4" t="s">
        <v>458</v>
      </c>
      <c r="F357" s="4"/>
      <c r="G357" s="4" t="s">
        <v>480</v>
      </c>
      <c r="H357" s="4">
        <v>0</v>
      </c>
      <c r="I357" s="28">
        <v>2.1000000000000001E-2</v>
      </c>
      <c r="J357" s="30">
        <v>1.7999999999999999E-2</v>
      </c>
      <c r="K357" s="30">
        <v>4.1000000000000002E-2</v>
      </c>
      <c r="L357" s="70">
        <f>K357*(1+growth_formula!F71)*1.01</f>
        <v>4.1410000000000002E-2</v>
      </c>
      <c r="M357" s="70">
        <f>L357*(1+growth_formula!G71)*1.01</f>
        <v>4.1824100000000003E-2</v>
      </c>
      <c r="N357" s="70">
        <f>M357*(1+growth_formula!H71)*1.01</f>
        <v>4.2242341000000003E-2</v>
      </c>
      <c r="O357" s="70">
        <f>N357*(1+growth_formula!I71)*1.01</f>
        <v>4.266476441E-2</v>
      </c>
      <c r="P357" s="70">
        <f>O357*(1+growth_formula!J71)*1.01</f>
        <v>4.3091412054099998E-2</v>
      </c>
      <c r="Q357" s="70">
        <f>P357*(1+growth_formula!K71)*1.01</f>
        <v>4.3522326174640996E-2</v>
      </c>
      <c r="R357" s="70">
        <f>Q357*(1+growth_formula!L71)*1.01</f>
        <v>4.3957549436387404E-2</v>
      </c>
      <c r="S357" s="70">
        <f>R357*(1+growth_formula!M71)*1.01</f>
        <v>4.4397124930751278E-2</v>
      </c>
      <c r="T357" s="70">
        <f>S357*(1+growth_formula!N71)*1.01</f>
        <v>4.4841096180058791E-2</v>
      </c>
      <c r="U357" s="70">
        <f>T357*(1+growth_formula!O71)*1.01</f>
        <v>4.5289507141859378E-2</v>
      </c>
      <c r="V357" s="70">
        <f>U357*(1+growth_formula!P71)*1.01</f>
        <v>4.5742402213277973E-2</v>
      </c>
      <c r="W357" s="70">
        <f>V357*(1+growth_formula!Q71)*1.01</f>
        <v>4.6199826235410753E-2</v>
      </c>
      <c r="X357" s="70">
        <f>W357*(1+growth_formula!R71)*1.01</f>
        <v>4.6661824497764862E-2</v>
      </c>
      <c r="Y357" s="70">
        <f>X357*(1+growth_formula!S71)*1.01</f>
        <v>4.7128442742742513E-2</v>
      </c>
      <c r="Z357" s="70">
        <f>Y357*(1+growth_formula!T71)*1.01</f>
        <v>4.7599727170169935E-2</v>
      </c>
      <c r="AA357" s="70">
        <f>Z357*(1+growth_formula!U71)*1.01</f>
        <v>4.8075724441871637E-2</v>
      </c>
      <c r="AB357" s="70">
        <f>AA357*(1+growth_formula!V71)*1.01</f>
        <v>4.8556481686290356E-2</v>
      </c>
      <c r="AC357" s="70">
        <f>AB357*(1+growth_formula!W71)*1.01</f>
        <v>4.9042046503153261E-2</v>
      </c>
      <c r="AD357" s="70">
        <f>AC357*(1+growth_formula!X71)*1.01</f>
        <v>4.9532466968184793E-2</v>
      </c>
      <c r="AE357" s="70">
        <f>AD357*(1+growth_formula!Y71)*1.01</f>
        <v>5.0027791637866643E-2</v>
      </c>
      <c r="AF357" s="70">
        <f>AE357*(1+growth_formula!Z71)*1.01</f>
        <v>5.0528069554245311E-2</v>
      </c>
      <c r="AG357" s="70">
        <f>AF357*(1+growth_formula!AA71)*1.01</f>
        <v>5.1033350249787765E-2</v>
      </c>
      <c r="AH357" s="70">
        <f>AG357*(1+growth_formula!AB71)*1.01</f>
        <v>5.1543683752285643E-2</v>
      </c>
      <c r="AI357" s="70">
        <f>AH357*(1+growth_formula!AC71)*1.01</f>
        <v>5.2059120589808501E-2</v>
      </c>
      <c r="AJ357" s="70">
        <f>AI357*(1+growth_formula!AD71)*1.01</f>
        <v>5.2579711795706585E-2</v>
      </c>
      <c r="AK357" s="70">
        <f>AJ357*(1+growth_formula!AE71)*1.01</f>
        <v>5.3105508913663654E-2</v>
      </c>
      <c r="AL357" s="70">
        <f>AK357*(1+growth_formula!AF71)*1.01</f>
        <v>5.3636564002800292E-2</v>
      </c>
      <c r="AM357" s="70">
        <f>AL357*(1+growth_formula!AG71)*1.01</f>
        <v>5.4172929642828299E-2</v>
      </c>
      <c r="AN357" s="70">
        <f>AM357*(1+growth_formula!AH71)*1.01</f>
        <v>5.4714658939256582E-2</v>
      </c>
      <c r="AO357" s="70">
        <f>AN357*(1+growth_formula!AI71)*1.01</f>
        <v>5.5261805528649149E-2</v>
      </c>
    </row>
    <row r="358" spans="1:41" x14ac:dyDescent="0.3">
      <c r="A358" s="24">
        <f t="shared" si="16"/>
        <v>38</v>
      </c>
      <c r="B358" s="4" t="s">
        <v>49</v>
      </c>
      <c r="C358" s="4" t="s">
        <v>268</v>
      </c>
      <c r="D358" s="4">
        <v>7</v>
      </c>
      <c r="E358" s="4" t="s">
        <v>459</v>
      </c>
      <c r="F358" s="4"/>
      <c r="G358" s="4" t="s">
        <v>480</v>
      </c>
      <c r="H358" s="4">
        <v>0</v>
      </c>
      <c r="I358" s="28">
        <v>2.1000000000000001E-2</v>
      </c>
      <c r="J358" s="30">
        <v>1.7999999999999999E-2</v>
      </c>
      <c r="K358" s="30">
        <v>4.1000000000000002E-2</v>
      </c>
      <c r="L358" s="70">
        <f>K358*(1+growth_formula!F72)*0.99</f>
        <v>4.0590000000000001E-2</v>
      </c>
      <c r="M358" s="70">
        <f>L358*(1+growth_formula!G72)*0.99</f>
        <v>4.01841E-2</v>
      </c>
      <c r="N358" s="70">
        <f>M358*(1+growth_formula!H72)*0.99</f>
        <v>3.9782259E-2</v>
      </c>
      <c r="O358" s="70">
        <f>N358*(1+growth_formula!I72)*0.99</f>
        <v>3.9384436410000001E-2</v>
      </c>
      <c r="P358" s="70">
        <f>O358*(1+growth_formula!J72)*0.99</f>
        <v>3.8990592045900004E-2</v>
      </c>
      <c r="Q358" s="70">
        <f>P358*(1+growth_formula!K72)*0.99</f>
        <v>3.8600686125441E-2</v>
      </c>
      <c r="R358" s="70">
        <f>Q358*(1+growth_formula!L72)*0.99</f>
        <v>3.8214679264186591E-2</v>
      </c>
      <c r="S358" s="70">
        <f>R358*(1+growth_formula!M72)*0.99</f>
        <v>3.7832532471544722E-2</v>
      </c>
      <c r="T358" s="70">
        <f>S358*(1+growth_formula!N72)*0.99</f>
        <v>3.7454207146829274E-2</v>
      </c>
      <c r="U358" s="70">
        <f>T358*(1+growth_formula!O72)*0.99</f>
        <v>3.7079665075360979E-2</v>
      </c>
      <c r="V358" s="70">
        <f>U358*(1+growth_formula!P72)*0.99</f>
        <v>3.6708868424607369E-2</v>
      </c>
      <c r="W358" s="70">
        <f>V358*(1+growth_formula!Q72)*0.99</f>
        <v>3.6341779740361298E-2</v>
      </c>
      <c r="X358" s="70">
        <f>W358*(1+growth_formula!R72)*0.99</f>
        <v>3.5978361942957685E-2</v>
      </c>
      <c r="Y358" s="70">
        <f>X358*(1+growth_formula!S72)*0.99</f>
        <v>3.5618578323528105E-2</v>
      </c>
      <c r="Z358" s="70">
        <f>Y358*(1+growth_formula!T72)*0.99</f>
        <v>3.5262392540292821E-2</v>
      </c>
      <c r="AA358" s="70">
        <f>Z358*(1+growth_formula!U72)*0.99</f>
        <v>3.490976861488989E-2</v>
      </c>
      <c r="AB358" s="70">
        <f>AA358*(1+growth_formula!V72)*0.99</f>
        <v>3.4560670928740989E-2</v>
      </c>
      <c r="AC358" s="70">
        <f>AB358*(1+growth_formula!W72)*0.99</f>
        <v>3.4215064219453577E-2</v>
      </c>
      <c r="AD358" s="70">
        <f>AC358*(1+growth_formula!X72)*0.99</f>
        <v>3.3872913577259044E-2</v>
      </c>
      <c r="AE358" s="70">
        <f>AD358*(1+growth_formula!Y72)*0.99</f>
        <v>3.3534184441486453E-2</v>
      </c>
      <c r="AF358" s="70">
        <f>AE358*(1+growth_formula!Z72)*0.99</f>
        <v>3.3198842597071586E-2</v>
      </c>
      <c r="AG358" s="70">
        <f>AF358*(1+growth_formula!AA72)*0.99</f>
        <v>3.286685417110087E-2</v>
      </c>
      <c r="AH358" s="70">
        <f>AG358*(1+growth_formula!AB72)*0.99</f>
        <v>3.2538185629389864E-2</v>
      </c>
      <c r="AI358" s="70">
        <f>AH358*(1+growth_formula!AC72)*0.99</f>
        <v>3.2212803773095967E-2</v>
      </c>
      <c r="AJ358" s="70">
        <f>AI358*(1+growth_formula!AD72)*0.99</f>
        <v>3.1890675735365005E-2</v>
      </c>
      <c r="AK358" s="70">
        <f>AJ358*(1+growth_formula!AE72)*0.99</f>
        <v>3.1571768978011353E-2</v>
      </c>
      <c r="AL358" s="70">
        <f>AK358*(1+growth_formula!AF72)*0.99</f>
        <v>3.1256051288231237E-2</v>
      </c>
      <c r="AM358" s="70">
        <f>AL358*(1+growth_formula!AG72)*0.99</f>
        <v>3.0943490775348925E-2</v>
      </c>
      <c r="AN358" s="70">
        <f>AM358*(1+growth_formula!AH72)*0.99</f>
        <v>3.0634055867595433E-2</v>
      </c>
      <c r="AO358" s="70">
        <f>AN358*(1+growth_formula!AI72)*0.99</f>
        <v>3.0327715308919478E-2</v>
      </c>
    </row>
    <row r="359" spans="1:41" x14ac:dyDescent="0.3">
      <c r="A359" s="24">
        <f t="shared" si="16"/>
        <v>38</v>
      </c>
      <c r="B359" s="4" t="s">
        <v>49</v>
      </c>
      <c r="C359" s="4" t="s">
        <v>268</v>
      </c>
      <c r="D359" s="4">
        <v>8</v>
      </c>
      <c r="E359" s="4" t="s">
        <v>460</v>
      </c>
      <c r="F359" s="4"/>
      <c r="G359" s="4" t="s">
        <v>488</v>
      </c>
      <c r="H359" s="4">
        <v>0</v>
      </c>
      <c r="I359" s="28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</row>
    <row r="360" spans="1:41" x14ac:dyDescent="0.3">
      <c r="A360" s="24">
        <f t="shared" si="16"/>
        <v>38</v>
      </c>
      <c r="B360" s="4" t="s">
        <v>49</v>
      </c>
      <c r="C360" s="4" t="s">
        <v>268</v>
      </c>
      <c r="D360" s="4">
        <v>9</v>
      </c>
      <c r="E360" s="4" t="s">
        <v>461</v>
      </c>
      <c r="F360" s="4"/>
      <c r="G360" s="4" t="s">
        <v>488</v>
      </c>
      <c r="H360" s="4">
        <v>0</v>
      </c>
      <c r="I360" s="28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</row>
    <row r="361" spans="1:41" x14ac:dyDescent="0.3">
      <c r="A361" s="24">
        <f t="shared" si="16"/>
        <v>38</v>
      </c>
      <c r="B361" s="4" t="s">
        <v>49</v>
      </c>
      <c r="C361" s="4" t="s">
        <v>268</v>
      </c>
      <c r="D361" s="4">
        <v>10</v>
      </c>
      <c r="E361" s="4" t="s">
        <v>462</v>
      </c>
      <c r="F361" s="4"/>
      <c r="G361" s="4" t="s">
        <v>488</v>
      </c>
      <c r="H361" s="4">
        <v>0</v>
      </c>
      <c r="I361" s="28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</row>
    <row r="362" spans="1:41" x14ac:dyDescent="0.3">
      <c r="A362" s="24">
        <f>A352+1</f>
        <v>39</v>
      </c>
      <c r="B362" s="5" t="s">
        <v>50</v>
      </c>
      <c r="C362" s="5" t="s">
        <v>269</v>
      </c>
      <c r="D362" s="5">
        <v>1</v>
      </c>
      <c r="E362" s="5" t="s">
        <v>453</v>
      </c>
      <c r="F362" s="5"/>
      <c r="G362" s="5" t="s">
        <v>488</v>
      </c>
      <c r="H362" s="5">
        <v>0</v>
      </c>
      <c r="I362" s="29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</row>
    <row r="363" spans="1:41" x14ac:dyDescent="0.3">
      <c r="A363" s="24">
        <f>A362</f>
        <v>39</v>
      </c>
      <c r="B363" s="5" t="s">
        <v>50</v>
      </c>
      <c r="C363" s="5" t="s">
        <v>269</v>
      </c>
      <c r="D363" s="5">
        <v>2</v>
      </c>
      <c r="E363" s="5" t="s">
        <v>454</v>
      </c>
      <c r="F363" s="5"/>
      <c r="G363" s="5" t="s">
        <v>488</v>
      </c>
      <c r="H363" s="5">
        <v>0</v>
      </c>
      <c r="I363" s="29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</row>
    <row r="364" spans="1:41" x14ac:dyDescent="0.3">
      <c r="A364" s="24">
        <f t="shared" ref="A364:A371" si="17">A363</f>
        <v>39</v>
      </c>
      <c r="B364" s="5" t="s">
        <v>50</v>
      </c>
      <c r="C364" s="5" t="s">
        <v>269</v>
      </c>
      <c r="D364" s="5">
        <v>3</v>
      </c>
      <c r="E364" s="5" t="s">
        <v>455</v>
      </c>
      <c r="F364" s="5"/>
      <c r="G364" s="5" t="s">
        <v>488</v>
      </c>
      <c r="H364" s="5">
        <v>0</v>
      </c>
      <c r="I364" s="29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</row>
    <row r="365" spans="1:41" x14ac:dyDescent="0.3">
      <c r="A365" s="24">
        <f t="shared" si="17"/>
        <v>39</v>
      </c>
      <c r="B365" s="5" t="s">
        <v>50</v>
      </c>
      <c r="C365" s="5" t="s">
        <v>269</v>
      </c>
      <c r="D365" s="5">
        <v>4</v>
      </c>
      <c r="E365" s="5" t="s">
        <v>456</v>
      </c>
      <c r="F365" s="5"/>
      <c r="G365" s="5" t="s">
        <v>488</v>
      </c>
      <c r="H365" s="5">
        <v>0</v>
      </c>
      <c r="I365" s="29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</row>
    <row r="366" spans="1:41" x14ac:dyDescent="0.3">
      <c r="A366" s="24">
        <f t="shared" si="17"/>
        <v>39</v>
      </c>
      <c r="B366" s="5" t="s">
        <v>50</v>
      </c>
      <c r="C366" s="5" t="s">
        <v>269</v>
      </c>
      <c r="D366" s="5">
        <v>5</v>
      </c>
      <c r="E366" s="5" t="s">
        <v>457</v>
      </c>
      <c r="F366" s="5"/>
      <c r="G366" s="5" t="s">
        <v>488</v>
      </c>
      <c r="H366" s="5">
        <v>0</v>
      </c>
      <c r="I366" s="29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</row>
    <row r="367" spans="1:41" x14ac:dyDescent="0.3">
      <c r="A367" s="24">
        <f t="shared" si="17"/>
        <v>39</v>
      </c>
      <c r="B367" s="5" t="s">
        <v>50</v>
      </c>
      <c r="C367" s="5" t="s">
        <v>269</v>
      </c>
      <c r="D367" s="5">
        <v>6</v>
      </c>
      <c r="E367" s="5" t="s">
        <v>458</v>
      </c>
      <c r="F367" s="5"/>
      <c r="G367" s="5" t="s">
        <v>488</v>
      </c>
      <c r="H367" s="5">
        <v>0</v>
      </c>
      <c r="I367" s="29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</row>
    <row r="368" spans="1:41" x14ac:dyDescent="0.3">
      <c r="A368" s="24">
        <f t="shared" si="17"/>
        <v>39</v>
      </c>
      <c r="B368" s="5" t="s">
        <v>50</v>
      </c>
      <c r="C368" s="5" t="s">
        <v>269</v>
      </c>
      <c r="D368" s="5">
        <v>7</v>
      </c>
      <c r="E368" s="5" t="s">
        <v>459</v>
      </c>
      <c r="F368" s="5"/>
      <c r="G368" s="5" t="s">
        <v>488</v>
      </c>
      <c r="H368" s="5">
        <v>0</v>
      </c>
      <c r="I368" s="29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</row>
    <row r="369" spans="1:41" x14ac:dyDescent="0.3">
      <c r="A369" s="24">
        <f t="shared" si="17"/>
        <v>39</v>
      </c>
      <c r="B369" s="5" t="s">
        <v>50</v>
      </c>
      <c r="C369" s="5" t="s">
        <v>269</v>
      </c>
      <c r="D369" s="5">
        <v>8</v>
      </c>
      <c r="E369" s="5" t="s">
        <v>460</v>
      </c>
      <c r="F369" s="5"/>
      <c r="G369" s="5" t="s">
        <v>488</v>
      </c>
      <c r="H369" s="5">
        <v>0</v>
      </c>
      <c r="I369" s="29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</row>
    <row r="370" spans="1:41" x14ac:dyDescent="0.3">
      <c r="A370" s="24">
        <f t="shared" si="17"/>
        <v>39</v>
      </c>
      <c r="B370" s="5" t="s">
        <v>50</v>
      </c>
      <c r="C370" s="5" t="s">
        <v>269</v>
      </c>
      <c r="D370" s="5">
        <v>9</v>
      </c>
      <c r="E370" s="5" t="s">
        <v>461</v>
      </c>
      <c r="F370" s="5"/>
      <c r="G370" s="5" t="s">
        <v>488</v>
      </c>
      <c r="H370" s="5">
        <v>0</v>
      </c>
      <c r="I370" s="29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</row>
    <row r="371" spans="1:41" x14ac:dyDescent="0.3">
      <c r="A371" s="24">
        <f t="shared" si="17"/>
        <v>39</v>
      </c>
      <c r="B371" s="5" t="s">
        <v>50</v>
      </c>
      <c r="C371" s="5" t="s">
        <v>269</v>
      </c>
      <c r="D371" s="5">
        <v>10</v>
      </c>
      <c r="E371" s="5" t="s">
        <v>462</v>
      </c>
      <c r="F371" s="5"/>
      <c r="G371" s="5" t="s">
        <v>488</v>
      </c>
      <c r="H371" s="5">
        <v>0</v>
      </c>
      <c r="I371" s="29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</row>
    <row r="372" spans="1:41" x14ac:dyDescent="0.3">
      <c r="A372" s="24">
        <f>A362+1</f>
        <v>40</v>
      </c>
      <c r="B372" s="4" t="s">
        <v>51</v>
      </c>
      <c r="C372" s="4" t="s">
        <v>270</v>
      </c>
      <c r="D372" s="4">
        <v>1</v>
      </c>
      <c r="E372" s="4" t="s">
        <v>453</v>
      </c>
      <c r="F372" s="4"/>
      <c r="G372" s="4" t="s">
        <v>488</v>
      </c>
      <c r="H372" s="4">
        <v>0</v>
      </c>
      <c r="I372" s="28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</row>
    <row r="373" spans="1:41" x14ac:dyDescent="0.3">
      <c r="A373" s="24">
        <f>A372</f>
        <v>40</v>
      </c>
      <c r="B373" s="4" t="s">
        <v>51</v>
      </c>
      <c r="C373" s="4" t="s">
        <v>270</v>
      </c>
      <c r="D373" s="4">
        <v>2</v>
      </c>
      <c r="E373" s="4" t="s">
        <v>454</v>
      </c>
      <c r="F373" s="4"/>
      <c r="G373" s="4" t="s">
        <v>488</v>
      </c>
      <c r="H373" s="4">
        <v>0</v>
      </c>
      <c r="I373" s="28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</row>
    <row r="374" spans="1:41" x14ac:dyDescent="0.3">
      <c r="A374" s="24">
        <f t="shared" ref="A374:A381" si="18">A373</f>
        <v>40</v>
      </c>
      <c r="B374" s="4" t="s">
        <v>51</v>
      </c>
      <c r="C374" s="4" t="s">
        <v>270</v>
      </c>
      <c r="D374" s="4">
        <v>3</v>
      </c>
      <c r="E374" s="4" t="s">
        <v>455</v>
      </c>
      <c r="F374" s="4"/>
      <c r="G374" s="4" t="s">
        <v>488</v>
      </c>
      <c r="H374" s="4">
        <v>0</v>
      </c>
      <c r="I374" s="28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</row>
    <row r="375" spans="1:41" x14ac:dyDescent="0.3">
      <c r="A375" s="24">
        <f t="shared" si="18"/>
        <v>40</v>
      </c>
      <c r="B375" s="4" t="s">
        <v>51</v>
      </c>
      <c r="C375" s="4" t="s">
        <v>270</v>
      </c>
      <c r="D375" s="4">
        <v>4</v>
      </c>
      <c r="E375" s="4" t="s">
        <v>456</v>
      </c>
      <c r="F375" s="4"/>
      <c r="G375" s="4" t="s">
        <v>488</v>
      </c>
      <c r="H375" s="4">
        <v>0</v>
      </c>
      <c r="I375" s="28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</row>
    <row r="376" spans="1:41" x14ac:dyDescent="0.3">
      <c r="A376" s="24">
        <f t="shared" si="18"/>
        <v>40</v>
      </c>
      <c r="B376" s="4" t="s">
        <v>51</v>
      </c>
      <c r="C376" s="4" t="s">
        <v>270</v>
      </c>
      <c r="D376" s="4">
        <v>5</v>
      </c>
      <c r="E376" s="4" t="s">
        <v>457</v>
      </c>
      <c r="F376" s="4"/>
      <c r="G376" s="4" t="s">
        <v>488</v>
      </c>
      <c r="H376" s="4">
        <v>0</v>
      </c>
      <c r="I376" s="28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</row>
    <row r="377" spans="1:41" x14ac:dyDescent="0.3">
      <c r="A377" s="24">
        <f t="shared" si="18"/>
        <v>40</v>
      </c>
      <c r="B377" s="4" t="s">
        <v>51</v>
      </c>
      <c r="C377" s="4" t="s">
        <v>270</v>
      </c>
      <c r="D377" s="4">
        <v>6</v>
      </c>
      <c r="E377" s="4" t="s">
        <v>458</v>
      </c>
      <c r="F377" s="4"/>
      <c r="G377" s="4" t="s">
        <v>488</v>
      </c>
      <c r="H377" s="4">
        <v>0</v>
      </c>
      <c r="I377" s="28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</row>
    <row r="378" spans="1:41" x14ac:dyDescent="0.3">
      <c r="A378" s="24">
        <f t="shared" si="18"/>
        <v>40</v>
      </c>
      <c r="B378" s="4" t="s">
        <v>51</v>
      </c>
      <c r="C378" s="4" t="s">
        <v>270</v>
      </c>
      <c r="D378" s="4">
        <v>7</v>
      </c>
      <c r="E378" s="4" t="s">
        <v>459</v>
      </c>
      <c r="F378" s="4"/>
      <c r="G378" s="4" t="s">
        <v>488</v>
      </c>
      <c r="H378" s="4">
        <v>0</v>
      </c>
      <c r="I378" s="28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</row>
    <row r="379" spans="1:41" x14ac:dyDescent="0.3">
      <c r="A379" s="24">
        <f t="shared" si="18"/>
        <v>40</v>
      </c>
      <c r="B379" s="4" t="s">
        <v>51</v>
      </c>
      <c r="C379" s="4" t="s">
        <v>270</v>
      </c>
      <c r="D379" s="4">
        <v>8</v>
      </c>
      <c r="E379" s="4" t="s">
        <v>460</v>
      </c>
      <c r="F379" s="4"/>
      <c r="G379" s="4" t="s">
        <v>488</v>
      </c>
      <c r="H379" s="4">
        <v>0</v>
      </c>
      <c r="I379" s="28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</row>
    <row r="380" spans="1:41" x14ac:dyDescent="0.3">
      <c r="A380" s="24">
        <f t="shared" si="18"/>
        <v>40</v>
      </c>
      <c r="B380" s="4" t="s">
        <v>51</v>
      </c>
      <c r="C380" s="4" t="s">
        <v>270</v>
      </c>
      <c r="D380" s="4">
        <v>9</v>
      </c>
      <c r="E380" s="4" t="s">
        <v>461</v>
      </c>
      <c r="F380" s="4"/>
      <c r="G380" s="4" t="s">
        <v>488</v>
      </c>
      <c r="H380" s="4">
        <v>0</v>
      </c>
      <c r="I380" s="28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</row>
    <row r="381" spans="1:41" x14ac:dyDescent="0.3">
      <c r="A381" s="24">
        <f t="shared" si="18"/>
        <v>40</v>
      </c>
      <c r="B381" s="4" t="s">
        <v>51</v>
      </c>
      <c r="C381" s="4" t="s">
        <v>270</v>
      </c>
      <c r="D381" s="4">
        <v>10</v>
      </c>
      <c r="E381" s="4" t="s">
        <v>462</v>
      </c>
      <c r="F381" s="4"/>
      <c r="G381" s="4" t="s">
        <v>488</v>
      </c>
      <c r="H381" s="4">
        <v>0</v>
      </c>
      <c r="I381" s="28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</row>
    <row r="382" spans="1:41" x14ac:dyDescent="0.3">
      <c r="A382" s="24">
        <f>A372+1</f>
        <v>41</v>
      </c>
      <c r="B382" s="5" t="s">
        <v>52</v>
      </c>
      <c r="C382" s="5" t="s">
        <v>271</v>
      </c>
      <c r="D382" s="5">
        <v>1</v>
      </c>
      <c r="E382" s="5" t="s">
        <v>453</v>
      </c>
      <c r="F382" s="5"/>
      <c r="G382" s="5" t="s">
        <v>488</v>
      </c>
      <c r="H382" s="5">
        <v>0</v>
      </c>
      <c r="I382" s="29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</row>
    <row r="383" spans="1:41" x14ac:dyDescent="0.3">
      <c r="A383" s="24">
        <f>A382</f>
        <v>41</v>
      </c>
      <c r="B383" s="5" t="s">
        <v>52</v>
      </c>
      <c r="C383" s="5" t="s">
        <v>271</v>
      </c>
      <c r="D383" s="5">
        <v>2</v>
      </c>
      <c r="E383" s="5" t="s">
        <v>454</v>
      </c>
      <c r="F383" s="5"/>
      <c r="G383" s="5" t="s">
        <v>488</v>
      </c>
      <c r="H383" s="5">
        <v>0</v>
      </c>
      <c r="I383" s="29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</row>
    <row r="384" spans="1:41" x14ac:dyDescent="0.3">
      <c r="A384" s="24">
        <f t="shared" ref="A384:A391" si="19">A383</f>
        <v>41</v>
      </c>
      <c r="B384" s="5" t="s">
        <v>52</v>
      </c>
      <c r="C384" s="5" t="s">
        <v>271</v>
      </c>
      <c r="D384" s="5">
        <v>3</v>
      </c>
      <c r="E384" s="5" t="s">
        <v>455</v>
      </c>
      <c r="F384" s="5"/>
      <c r="G384" s="5" t="s">
        <v>488</v>
      </c>
      <c r="H384" s="5">
        <v>0</v>
      </c>
      <c r="I384" s="29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</row>
    <row r="385" spans="1:41" x14ac:dyDescent="0.3">
      <c r="A385" s="24">
        <f t="shared" si="19"/>
        <v>41</v>
      </c>
      <c r="B385" s="5" t="s">
        <v>52</v>
      </c>
      <c r="C385" s="5" t="s">
        <v>271</v>
      </c>
      <c r="D385" s="5">
        <v>4</v>
      </c>
      <c r="E385" s="5" t="s">
        <v>456</v>
      </c>
      <c r="F385" s="5"/>
      <c r="G385" s="5" t="s">
        <v>488</v>
      </c>
      <c r="H385" s="5">
        <v>0</v>
      </c>
      <c r="I385" s="29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</row>
    <row r="386" spans="1:41" x14ac:dyDescent="0.3">
      <c r="A386" s="24">
        <f t="shared" si="19"/>
        <v>41</v>
      </c>
      <c r="B386" s="5" t="s">
        <v>52</v>
      </c>
      <c r="C386" s="5" t="s">
        <v>271</v>
      </c>
      <c r="D386" s="5">
        <v>5</v>
      </c>
      <c r="E386" s="5" t="s">
        <v>457</v>
      </c>
      <c r="F386" s="5"/>
      <c r="G386" s="5" t="s">
        <v>488</v>
      </c>
      <c r="H386" s="5">
        <v>0</v>
      </c>
      <c r="I386" s="29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</row>
    <row r="387" spans="1:41" x14ac:dyDescent="0.3">
      <c r="A387" s="24">
        <f t="shared" si="19"/>
        <v>41</v>
      </c>
      <c r="B387" s="5" t="s">
        <v>52</v>
      </c>
      <c r="C387" s="5" t="s">
        <v>271</v>
      </c>
      <c r="D387" s="5">
        <v>6</v>
      </c>
      <c r="E387" s="5" t="s">
        <v>458</v>
      </c>
      <c r="F387" s="5"/>
      <c r="G387" s="5" t="s">
        <v>480</v>
      </c>
      <c r="H387" s="5">
        <v>0</v>
      </c>
      <c r="I387" s="29">
        <v>1.7999999999999999E-2</v>
      </c>
      <c r="J387" s="30">
        <v>1.9E-2</v>
      </c>
      <c r="K387" s="30">
        <v>1.4E-2</v>
      </c>
      <c r="L387" s="70">
        <f>K387*(1+growth_formula!F101)*1.01</f>
        <v>1.414E-2</v>
      </c>
      <c r="M387" s="70">
        <f>L387*(1+growth_formula!G101)*1.01</f>
        <v>1.42814E-2</v>
      </c>
      <c r="N387" s="70">
        <f>M387*(1+growth_formula!H101)*1.01</f>
        <v>1.4424213999999999E-2</v>
      </c>
      <c r="O387" s="70">
        <f>N387*(1+growth_formula!I101)*1.01</f>
        <v>1.456845614E-2</v>
      </c>
      <c r="P387" s="70">
        <f>O387*(1+growth_formula!J101)*1.01</f>
        <v>1.4714140701399999E-2</v>
      </c>
      <c r="Q387" s="70">
        <f>P387*(1+growth_formula!K101)*1.01</f>
        <v>1.4861282108414E-2</v>
      </c>
      <c r="R387" s="70">
        <f>Q387*(1+growth_formula!L101)*1.01</f>
        <v>1.5009894929498139E-2</v>
      </c>
      <c r="S387" s="70">
        <f>R387*(1+growth_formula!M101)*1.01</f>
        <v>1.515999387879312E-2</v>
      </c>
      <c r="T387" s="70">
        <f>S387*(1+growth_formula!N101)*1.01</f>
        <v>1.5311593817581052E-2</v>
      </c>
      <c r="U387" s="70">
        <f>T387*(1+growth_formula!O101)*1.01</f>
        <v>1.5464709755756862E-2</v>
      </c>
      <c r="V387" s="70">
        <f>U387*(1+growth_formula!P101)*1.01</f>
        <v>1.561935685331443E-2</v>
      </c>
      <c r="W387" s="70">
        <f>V387*(1+growth_formula!Q101)*1.01</f>
        <v>1.5775550421847574E-2</v>
      </c>
      <c r="X387" s="70">
        <f>W387*(1+growth_formula!R101)*1.01</f>
        <v>1.5933305926066049E-2</v>
      </c>
      <c r="Y387" s="70">
        <f>X387*(1+growth_formula!S101)*1.01</f>
        <v>1.6092638985326709E-2</v>
      </c>
      <c r="Z387" s="70">
        <f>Y387*(1+growth_formula!T101)*1.01</f>
        <v>1.6253565375179975E-2</v>
      </c>
      <c r="AA387" s="70">
        <f>Z387*(1+growth_formula!U101)*1.01</f>
        <v>1.6416101028931776E-2</v>
      </c>
      <c r="AB387" s="70">
        <f>AA387*(1+growth_formula!V101)*1.01</f>
        <v>1.6580262039221094E-2</v>
      </c>
      <c r="AC387" s="70">
        <f>AB387*(1+growth_formula!W101)*1.01</f>
        <v>1.6746064659613303E-2</v>
      </c>
      <c r="AD387" s="70">
        <f>AC387*(1+growth_formula!X101)*1.01</f>
        <v>1.6913525306209435E-2</v>
      </c>
      <c r="AE387" s="70">
        <f>AD387*(1+growth_formula!Y101)*1.01</f>
        <v>1.7082660559271528E-2</v>
      </c>
      <c r="AF387" s="70">
        <f>AE387*(1+growth_formula!Z101)*1.01</f>
        <v>1.7253487164864242E-2</v>
      </c>
      <c r="AG387" s="70">
        <f>AF387*(1+growth_formula!AA101)*1.01</f>
        <v>1.7426022036512886E-2</v>
      </c>
      <c r="AH387" s="70">
        <f>AG387*(1+growth_formula!AB101)*1.01</f>
        <v>1.7600282256878014E-2</v>
      </c>
      <c r="AI387" s="70">
        <f>AH387*(1+growth_formula!AC101)*1.01</f>
        <v>1.7776285079446796E-2</v>
      </c>
      <c r="AJ387" s="70">
        <f>AI387*(1+growth_formula!AD101)*1.01</f>
        <v>1.7954047930241263E-2</v>
      </c>
      <c r="AK387" s="70">
        <f>AJ387*(1+growth_formula!AE101)*1.01</f>
        <v>1.8133588409543676E-2</v>
      </c>
      <c r="AL387" s="70">
        <f>AK387*(1+growth_formula!AF101)*1.01</f>
        <v>1.8314924293639113E-2</v>
      </c>
      <c r="AM387" s="70">
        <f>AL387*(1+growth_formula!AG101)*1.01</f>
        <v>1.8498073536575503E-2</v>
      </c>
      <c r="AN387" s="70">
        <f>AM387*(1+growth_formula!AH101)*1.01</f>
        <v>1.8683054271941259E-2</v>
      </c>
      <c r="AO387" s="70">
        <f>AN387*(1+growth_formula!AI101)*1.01</f>
        <v>1.8869884814660672E-2</v>
      </c>
    </row>
    <row r="388" spans="1:41" x14ac:dyDescent="0.3">
      <c r="A388" s="24">
        <f t="shared" si="19"/>
        <v>41</v>
      </c>
      <c r="B388" s="5" t="s">
        <v>52</v>
      </c>
      <c r="C388" s="5" t="s">
        <v>271</v>
      </c>
      <c r="D388" s="5">
        <v>7</v>
      </c>
      <c r="E388" s="5" t="s">
        <v>459</v>
      </c>
      <c r="F388" s="5"/>
      <c r="G388" s="5" t="s">
        <v>480</v>
      </c>
      <c r="H388" s="5">
        <v>0</v>
      </c>
      <c r="I388" s="29">
        <v>1.7999999999999999E-2</v>
      </c>
      <c r="J388" s="30">
        <v>1.9E-2</v>
      </c>
      <c r="K388" s="30">
        <v>1.4E-2</v>
      </c>
      <c r="L388" s="70">
        <f>K388*(1+growth_formula!F102)*0.99</f>
        <v>1.3860000000000001E-2</v>
      </c>
      <c r="M388" s="70">
        <f>L388*(1+growth_formula!G102)*0.99</f>
        <v>1.37214E-2</v>
      </c>
      <c r="N388" s="70">
        <f>M388*(1+growth_formula!H102)*0.99</f>
        <v>1.3584186E-2</v>
      </c>
      <c r="O388" s="70">
        <f>N388*(1+growth_formula!I102)*0.99</f>
        <v>1.344834414E-2</v>
      </c>
      <c r="P388" s="70">
        <f>O388*(1+growth_formula!J102)*0.99</f>
        <v>1.3313860698600001E-2</v>
      </c>
      <c r="Q388" s="70">
        <f>P388*(1+growth_formula!K102)*0.99</f>
        <v>1.3180722091614002E-2</v>
      </c>
      <c r="R388" s="70">
        <f>Q388*(1+growth_formula!L102)*0.99</f>
        <v>1.3048914870697861E-2</v>
      </c>
      <c r="S388" s="70">
        <f>R388*(1+growth_formula!M102)*0.99</f>
        <v>1.2918425721990883E-2</v>
      </c>
      <c r="T388" s="70">
        <f>S388*(1+growth_formula!N102)*0.99</f>
        <v>1.2789241464770973E-2</v>
      </c>
      <c r="U388" s="70">
        <f>T388*(1+growth_formula!O102)*0.99</f>
        <v>1.2661349050123264E-2</v>
      </c>
      <c r="V388" s="70">
        <f>U388*(1+growth_formula!P102)*0.99</f>
        <v>1.2534735559622031E-2</v>
      </c>
      <c r="W388" s="70">
        <f>V388*(1+growth_formula!Q102)*0.99</f>
        <v>1.240938820402581E-2</v>
      </c>
      <c r="X388" s="70">
        <f>W388*(1+growth_formula!R102)*0.99</f>
        <v>1.2285294321985551E-2</v>
      </c>
      <c r="Y388" s="70">
        <f>X388*(1+growth_formula!S102)*0.99</f>
        <v>1.2162441378765695E-2</v>
      </c>
      <c r="Z388" s="70">
        <f>Y388*(1+growth_formula!T102)*0.99</f>
        <v>1.2040816964978038E-2</v>
      </c>
      <c r="AA388" s="70">
        <f>Z388*(1+growth_formula!U102)*0.99</f>
        <v>1.1920408795328257E-2</v>
      </c>
      <c r="AB388" s="70">
        <f>AA388*(1+growth_formula!V102)*0.99</f>
        <v>1.1801204707374974E-2</v>
      </c>
      <c r="AC388" s="70">
        <f>AB388*(1+growth_formula!W102)*0.99</f>
        <v>1.1683192660301224E-2</v>
      </c>
      <c r="AD388" s="70">
        <f>AC388*(1+growth_formula!X102)*0.99</f>
        <v>1.1566360733698211E-2</v>
      </c>
      <c r="AE388" s="70">
        <f>AD388*(1+growth_formula!Y102)*0.99</f>
        <v>1.1450697126361228E-2</v>
      </c>
      <c r="AF388" s="70">
        <f>AE388*(1+growth_formula!Z102)*0.99</f>
        <v>1.1336190155097617E-2</v>
      </c>
      <c r="AG388" s="70">
        <f>AF388*(1+growth_formula!AA102)*0.99</f>
        <v>1.1222828253546641E-2</v>
      </c>
      <c r="AH388" s="70">
        <f>AG388*(1+growth_formula!AB102)*0.99</f>
        <v>1.1110599971011175E-2</v>
      </c>
      <c r="AI388" s="70">
        <f>AH388*(1+growth_formula!AC102)*0.99</f>
        <v>1.0999493971301063E-2</v>
      </c>
      <c r="AJ388" s="70">
        <f>AI388*(1+growth_formula!AD102)*0.99</f>
        <v>1.0889499031588052E-2</v>
      </c>
      <c r="AK388" s="70">
        <f>AJ388*(1+growth_formula!AE102)*0.99</f>
        <v>1.0780604041272171E-2</v>
      </c>
      <c r="AL388" s="70">
        <f>AK388*(1+growth_formula!AF102)*0.99</f>
        <v>1.0672798000859449E-2</v>
      </c>
      <c r="AM388" s="70">
        <f>AL388*(1+growth_formula!AG102)*0.99</f>
        <v>1.0566070020850854E-2</v>
      </c>
      <c r="AN388" s="70">
        <f>AM388*(1+growth_formula!AH102)*0.99</f>
        <v>1.0460409320642346E-2</v>
      </c>
      <c r="AO388" s="70">
        <f>AN388*(1+growth_formula!AI102)*0.99</f>
        <v>1.0355805227435923E-2</v>
      </c>
    </row>
    <row r="389" spans="1:41" x14ac:dyDescent="0.3">
      <c r="A389" s="24">
        <f t="shared" si="19"/>
        <v>41</v>
      </c>
      <c r="B389" s="5" t="s">
        <v>52</v>
      </c>
      <c r="C389" s="5" t="s">
        <v>271</v>
      </c>
      <c r="D389" s="5">
        <v>8</v>
      </c>
      <c r="E389" s="5" t="s">
        <v>460</v>
      </c>
      <c r="F389" s="5"/>
      <c r="G389" s="5" t="s">
        <v>488</v>
      </c>
      <c r="H389" s="5">
        <v>0</v>
      </c>
      <c r="I389" s="29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</row>
    <row r="390" spans="1:41" x14ac:dyDescent="0.3">
      <c r="A390" s="24">
        <f t="shared" si="19"/>
        <v>41</v>
      </c>
      <c r="B390" s="5" t="s">
        <v>52</v>
      </c>
      <c r="C390" s="5" t="s">
        <v>271</v>
      </c>
      <c r="D390" s="5">
        <v>9</v>
      </c>
      <c r="E390" s="5" t="s">
        <v>461</v>
      </c>
      <c r="F390" s="5"/>
      <c r="G390" s="5" t="s">
        <v>488</v>
      </c>
      <c r="H390" s="5">
        <v>0</v>
      </c>
      <c r="I390" s="29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</row>
    <row r="391" spans="1:41" x14ac:dyDescent="0.3">
      <c r="A391" s="24">
        <f t="shared" si="19"/>
        <v>41</v>
      </c>
      <c r="B391" s="5" t="s">
        <v>52</v>
      </c>
      <c r="C391" s="5" t="s">
        <v>271</v>
      </c>
      <c r="D391" s="5">
        <v>10</v>
      </c>
      <c r="E391" s="5" t="s">
        <v>462</v>
      </c>
      <c r="F391" s="5"/>
      <c r="G391" s="5" t="s">
        <v>488</v>
      </c>
      <c r="H391" s="5">
        <v>0</v>
      </c>
      <c r="I391" s="29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</row>
    <row r="392" spans="1:41" x14ac:dyDescent="0.3">
      <c r="A392" s="24">
        <f>A382+1</f>
        <v>42</v>
      </c>
      <c r="B392" s="4" t="s">
        <v>53</v>
      </c>
      <c r="C392" s="4" t="s">
        <v>272</v>
      </c>
      <c r="D392" s="4">
        <v>1</v>
      </c>
      <c r="E392" s="4" t="s">
        <v>453</v>
      </c>
      <c r="F392" s="4"/>
      <c r="G392" s="4" t="s">
        <v>488</v>
      </c>
      <c r="H392" s="4">
        <v>0</v>
      </c>
      <c r="I392" s="28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</row>
    <row r="393" spans="1:41" x14ac:dyDescent="0.3">
      <c r="A393" s="24">
        <f>A392</f>
        <v>42</v>
      </c>
      <c r="B393" s="4" t="s">
        <v>53</v>
      </c>
      <c r="C393" s="4" t="s">
        <v>272</v>
      </c>
      <c r="D393" s="4">
        <v>2</v>
      </c>
      <c r="E393" s="4" t="s">
        <v>454</v>
      </c>
      <c r="F393" s="4"/>
      <c r="G393" s="4" t="s">
        <v>488</v>
      </c>
      <c r="H393" s="4">
        <v>0</v>
      </c>
      <c r="I393" s="28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</row>
    <row r="394" spans="1:41" x14ac:dyDescent="0.3">
      <c r="A394" s="24">
        <f t="shared" ref="A394:A401" si="20">A393</f>
        <v>42</v>
      </c>
      <c r="B394" s="4" t="s">
        <v>53</v>
      </c>
      <c r="C394" s="4" t="s">
        <v>272</v>
      </c>
      <c r="D394" s="4">
        <v>3</v>
      </c>
      <c r="E394" s="4" t="s">
        <v>455</v>
      </c>
      <c r="F394" s="4"/>
      <c r="G394" s="4" t="s">
        <v>488</v>
      </c>
      <c r="H394" s="4">
        <v>0</v>
      </c>
      <c r="I394" s="28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</row>
    <row r="395" spans="1:41" x14ac:dyDescent="0.3">
      <c r="A395" s="24">
        <f t="shared" si="20"/>
        <v>42</v>
      </c>
      <c r="B395" s="4" t="s">
        <v>53</v>
      </c>
      <c r="C395" s="4" t="s">
        <v>272</v>
      </c>
      <c r="D395" s="4">
        <v>4</v>
      </c>
      <c r="E395" s="4" t="s">
        <v>456</v>
      </c>
      <c r="F395" s="4"/>
      <c r="G395" s="4" t="s">
        <v>488</v>
      </c>
      <c r="H395" s="4">
        <v>0</v>
      </c>
      <c r="I395" s="28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</row>
    <row r="396" spans="1:41" x14ac:dyDescent="0.3">
      <c r="A396" s="24">
        <f t="shared" si="20"/>
        <v>42</v>
      </c>
      <c r="B396" s="4" t="s">
        <v>53</v>
      </c>
      <c r="C396" s="4" t="s">
        <v>272</v>
      </c>
      <c r="D396" s="4">
        <v>5</v>
      </c>
      <c r="E396" s="4" t="s">
        <v>457</v>
      </c>
      <c r="F396" s="4"/>
      <c r="G396" s="4" t="s">
        <v>488</v>
      </c>
      <c r="H396" s="4">
        <v>0</v>
      </c>
      <c r="I396" s="28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</row>
    <row r="397" spans="1:41" x14ac:dyDescent="0.3">
      <c r="A397" s="24">
        <f t="shared" si="20"/>
        <v>42</v>
      </c>
      <c r="B397" s="4" t="s">
        <v>53</v>
      </c>
      <c r="C397" s="4" t="s">
        <v>272</v>
      </c>
      <c r="D397" s="4">
        <v>6</v>
      </c>
      <c r="E397" s="4" t="s">
        <v>458</v>
      </c>
      <c r="F397" s="4"/>
      <c r="G397" s="4" t="s">
        <v>480</v>
      </c>
      <c r="H397" s="4">
        <v>0</v>
      </c>
      <c r="I397" s="28">
        <v>0.01</v>
      </c>
      <c r="J397" s="30">
        <v>0.01</v>
      </c>
      <c r="K397" s="30">
        <v>1.4E-2</v>
      </c>
      <c r="L397" s="70">
        <f>K397*(1+growth_formula!F111)*1.01</f>
        <v>1.414E-2</v>
      </c>
      <c r="M397" s="70">
        <f>L397*(1+growth_formula!G111)*1.01</f>
        <v>1.42814E-2</v>
      </c>
      <c r="N397" s="70">
        <f>M397*(1+growth_formula!H111)*1.01</f>
        <v>1.4424213999999999E-2</v>
      </c>
      <c r="O397" s="70">
        <f>N397*(1+growth_formula!I111)*1.01</f>
        <v>1.456845614E-2</v>
      </c>
      <c r="P397" s="70">
        <f>O397*(1+growth_formula!J111)*1.01</f>
        <v>1.4714140701399999E-2</v>
      </c>
      <c r="Q397" s="70">
        <f>P397*(1+growth_formula!K111)*1.01</f>
        <v>1.4861282108414E-2</v>
      </c>
      <c r="R397" s="70">
        <f>Q397*(1+growth_formula!L111)*1.01</f>
        <v>1.5009894929498139E-2</v>
      </c>
      <c r="S397" s="70">
        <f>R397*(1+growth_formula!M111)*1.01</f>
        <v>1.515999387879312E-2</v>
      </c>
      <c r="T397" s="70">
        <f>S397*(1+growth_formula!N111)*1.01</f>
        <v>1.5311593817581052E-2</v>
      </c>
      <c r="U397" s="70">
        <f>T397*(1+growth_formula!O111)*1.01</f>
        <v>1.5464709755756862E-2</v>
      </c>
      <c r="V397" s="70">
        <f>U397*(1+growth_formula!P111)*1.01</f>
        <v>1.561935685331443E-2</v>
      </c>
      <c r="W397" s="70">
        <f>V397*(1+growth_formula!Q111)*1.01</f>
        <v>1.5775550421847574E-2</v>
      </c>
      <c r="X397" s="70">
        <f>W397*(1+growth_formula!R111)*1.01</f>
        <v>1.5933305926066049E-2</v>
      </c>
      <c r="Y397" s="70">
        <f>X397*(1+growth_formula!S111)*1.01</f>
        <v>1.6092638985326709E-2</v>
      </c>
      <c r="Z397" s="70">
        <f>Y397*(1+growth_formula!T111)*1.01</f>
        <v>1.6253565375179975E-2</v>
      </c>
      <c r="AA397" s="70">
        <f>Z397*(1+growth_formula!U111)*1.01</f>
        <v>1.6416101028931776E-2</v>
      </c>
      <c r="AB397" s="70">
        <f>AA397*(1+growth_formula!V111)*1.01</f>
        <v>1.6580262039221094E-2</v>
      </c>
      <c r="AC397" s="70">
        <f>AB397*(1+growth_formula!W111)*1.01</f>
        <v>1.6746064659613303E-2</v>
      </c>
      <c r="AD397" s="70">
        <f>AC397*(1+growth_formula!X111)*1.01</f>
        <v>1.6913525306209435E-2</v>
      </c>
      <c r="AE397" s="70">
        <f>AD397*(1+growth_formula!Y111)*1.01</f>
        <v>1.7082660559271528E-2</v>
      </c>
      <c r="AF397" s="70">
        <f>AE397*(1+growth_formula!Z111)*1.01</f>
        <v>1.7253487164864242E-2</v>
      </c>
      <c r="AG397" s="70">
        <f>AF397*(1+growth_formula!AA111)*1.01</f>
        <v>1.7426022036512886E-2</v>
      </c>
      <c r="AH397" s="70">
        <f>AG397*(1+growth_formula!AB111)*1.01</f>
        <v>1.7600282256878014E-2</v>
      </c>
      <c r="AI397" s="70">
        <f>AH397*(1+growth_formula!AC111)*1.01</f>
        <v>1.7776285079446796E-2</v>
      </c>
      <c r="AJ397" s="70">
        <f>AI397*(1+growth_formula!AD111)*1.01</f>
        <v>1.7954047930241263E-2</v>
      </c>
      <c r="AK397" s="70">
        <f>AJ397*(1+growth_formula!AE111)*1.01</f>
        <v>1.8133588409543676E-2</v>
      </c>
      <c r="AL397" s="70">
        <f>AK397*(1+growth_formula!AF111)*1.01</f>
        <v>1.8314924293639113E-2</v>
      </c>
      <c r="AM397" s="70">
        <f>AL397*(1+growth_formula!AG111)*1.01</f>
        <v>1.8498073536575503E-2</v>
      </c>
      <c r="AN397" s="70">
        <f>AM397*(1+growth_formula!AH111)*1.01</f>
        <v>1.8683054271941259E-2</v>
      </c>
      <c r="AO397" s="70">
        <f>AN397*(1+growth_formula!AI111)*1.01</f>
        <v>1.8869884814660672E-2</v>
      </c>
    </row>
    <row r="398" spans="1:41" x14ac:dyDescent="0.3">
      <c r="A398" s="24">
        <f t="shared" si="20"/>
        <v>42</v>
      </c>
      <c r="B398" s="4" t="s">
        <v>53</v>
      </c>
      <c r="C398" s="4" t="s">
        <v>272</v>
      </c>
      <c r="D398" s="4">
        <v>7</v>
      </c>
      <c r="E398" s="4" t="s">
        <v>459</v>
      </c>
      <c r="F398" s="4"/>
      <c r="G398" s="4" t="s">
        <v>480</v>
      </c>
      <c r="H398" s="4">
        <v>0</v>
      </c>
      <c r="I398" s="28">
        <v>0.01</v>
      </c>
      <c r="J398" s="30">
        <v>0.01</v>
      </c>
      <c r="K398" s="30">
        <v>1.4E-2</v>
      </c>
      <c r="L398" s="70">
        <f>K398*(1+growth_formula!F112)*0.99</f>
        <v>1.3860000000000001E-2</v>
      </c>
      <c r="M398" s="70">
        <f>L398*(1+growth_formula!G112)*0.99</f>
        <v>1.37214E-2</v>
      </c>
      <c r="N398" s="70">
        <f>M398*(1+growth_formula!H112)*0.99</f>
        <v>1.3584186E-2</v>
      </c>
      <c r="O398" s="70">
        <f>N398*(1+growth_formula!I112)*0.99</f>
        <v>1.344834414E-2</v>
      </c>
      <c r="P398" s="70">
        <f>O398*(1+growth_formula!J112)*0.99</f>
        <v>1.3313860698600001E-2</v>
      </c>
      <c r="Q398" s="70">
        <f>P398*(1+growth_formula!K112)*0.99</f>
        <v>1.3180722091614002E-2</v>
      </c>
      <c r="R398" s="70">
        <f>Q398*(1+growth_formula!L112)*0.99</f>
        <v>1.3048914870697861E-2</v>
      </c>
      <c r="S398" s="70">
        <f>R398*(1+growth_formula!M112)*0.99</f>
        <v>1.2918425721990883E-2</v>
      </c>
      <c r="T398" s="70">
        <f>S398*(1+growth_formula!N112)*0.99</f>
        <v>1.2789241464770973E-2</v>
      </c>
      <c r="U398" s="70">
        <f>T398*(1+growth_formula!O112)*0.99</f>
        <v>1.2661349050123264E-2</v>
      </c>
      <c r="V398" s="70">
        <f>U398*(1+growth_formula!P112)*0.99</f>
        <v>1.2534735559622031E-2</v>
      </c>
      <c r="W398" s="70">
        <f>V398*(1+growth_formula!Q112)*0.99</f>
        <v>1.240938820402581E-2</v>
      </c>
      <c r="X398" s="70">
        <f>W398*(1+growth_formula!R112)*0.99</f>
        <v>1.2285294321985551E-2</v>
      </c>
      <c r="Y398" s="70">
        <f>X398*(1+growth_formula!S112)*0.99</f>
        <v>1.2162441378765695E-2</v>
      </c>
      <c r="Z398" s="70">
        <f>Y398*(1+growth_formula!T112)*0.99</f>
        <v>1.2040816964978038E-2</v>
      </c>
      <c r="AA398" s="70">
        <f>Z398*(1+growth_formula!U112)*0.99</f>
        <v>1.1920408795328257E-2</v>
      </c>
      <c r="AB398" s="70">
        <f>AA398*(1+growth_formula!V112)*0.99</f>
        <v>1.1801204707374974E-2</v>
      </c>
      <c r="AC398" s="70">
        <f>AB398*(1+growth_formula!W112)*0.99</f>
        <v>1.1683192660301224E-2</v>
      </c>
      <c r="AD398" s="70">
        <f>AC398*(1+growth_formula!X112)*0.99</f>
        <v>1.1566360733698211E-2</v>
      </c>
      <c r="AE398" s="70">
        <f>AD398*(1+growth_formula!Y112)*0.99</f>
        <v>1.1450697126361228E-2</v>
      </c>
      <c r="AF398" s="70">
        <f>AE398*(1+growth_formula!Z112)*0.99</f>
        <v>1.1336190155097617E-2</v>
      </c>
      <c r="AG398" s="70">
        <f>AF398*(1+growth_formula!AA112)*0.99</f>
        <v>1.1222828253546641E-2</v>
      </c>
      <c r="AH398" s="70">
        <f>AG398*(1+growth_formula!AB112)*0.99</f>
        <v>1.1110599971011175E-2</v>
      </c>
      <c r="AI398" s="70">
        <f>AH398*(1+growth_formula!AC112)*0.99</f>
        <v>1.0999493971301063E-2</v>
      </c>
      <c r="AJ398" s="70">
        <f>AI398*(1+growth_formula!AD112)*0.99</f>
        <v>1.0889499031588052E-2</v>
      </c>
      <c r="AK398" s="70">
        <f>AJ398*(1+growth_formula!AE112)*0.99</f>
        <v>1.0780604041272171E-2</v>
      </c>
      <c r="AL398" s="70">
        <f>AK398*(1+growth_formula!AF112)*0.99</f>
        <v>1.0672798000859449E-2</v>
      </c>
      <c r="AM398" s="70">
        <f>AL398*(1+growth_formula!AG112)*0.99</f>
        <v>1.0566070020850854E-2</v>
      </c>
      <c r="AN398" s="70">
        <f>AM398*(1+growth_formula!AH112)*0.99</f>
        <v>1.0460409320642346E-2</v>
      </c>
      <c r="AO398" s="70">
        <f>AN398*(1+growth_formula!AI112)*0.99</f>
        <v>1.0355805227435923E-2</v>
      </c>
    </row>
    <row r="399" spans="1:41" x14ac:dyDescent="0.3">
      <c r="A399" s="24">
        <f t="shared" si="20"/>
        <v>42</v>
      </c>
      <c r="B399" s="4" t="s">
        <v>53</v>
      </c>
      <c r="C399" s="4" t="s">
        <v>272</v>
      </c>
      <c r="D399" s="4">
        <v>8</v>
      </c>
      <c r="E399" s="4" t="s">
        <v>460</v>
      </c>
      <c r="F399" s="4"/>
      <c r="G399" s="4" t="s">
        <v>488</v>
      </c>
      <c r="H399" s="4">
        <v>0</v>
      </c>
      <c r="I399" s="28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</row>
    <row r="400" spans="1:41" x14ac:dyDescent="0.3">
      <c r="A400" s="24">
        <f t="shared" si="20"/>
        <v>42</v>
      </c>
      <c r="B400" s="4" t="s">
        <v>53</v>
      </c>
      <c r="C400" s="4" t="s">
        <v>272</v>
      </c>
      <c r="D400" s="4">
        <v>9</v>
      </c>
      <c r="E400" s="4" t="s">
        <v>461</v>
      </c>
      <c r="F400" s="4"/>
      <c r="G400" s="4" t="s">
        <v>488</v>
      </c>
      <c r="H400" s="4">
        <v>0</v>
      </c>
      <c r="I400" s="28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</row>
    <row r="401" spans="1:41" x14ac:dyDescent="0.3">
      <c r="A401" s="24">
        <f t="shared" si="20"/>
        <v>42</v>
      </c>
      <c r="B401" s="4" t="s">
        <v>53</v>
      </c>
      <c r="C401" s="4" t="s">
        <v>272</v>
      </c>
      <c r="D401" s="4">
        <v>10</v>
      </c>
      <c r="E401" s="4" t="s">
        <v>462</v>
      </c>
      <c r="F401" s="4"/>
      <c r="G401" s="4" t="s">
        <v>488</v>
      </c>
      <c r="H401" s="4">
        <v>0</v>
      </c>
      <c r="I401" s="28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</row>
    <row r="402" spans="1:41" x14ac:dyDescent="0.3">
      <c r="A402" s="24">
        <f>A392+1</f>
        <v>43</v>
      </c>
      <c r="B402" s="5" t="s">
        <v>54</v>
      </c>
      <c r="C402" s="5" t="s">
        <v>273</v>
      </c>
      <c r="D402" s="5">
        <v>1</v>
      </c>
      <c r="E402" s="5" t="s">
        <v>453</v>
      </c>
      <c r="F402" s="5"/>
      <c r="G402" s="5" t="s">
        <v>488</v>
      </c>
      <c r="H402" s="5">
        <v>0</v>
      </c>
      <c r="I402" s="29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</row>
    <row r="403" spans="1:41" x14ac:dyDescent="0.3">
      <c r="A403" s="24">
        <f>A402</f>
        <v>43</v>
      </c>
      <c r="B403" s="5" t="s">
        <v>54</v>
      </c>
      <c r="C403" s="5" t="s">
        <v>273</v>
      </c>
      <c r="D403" s="5">
        <v>2</v>
      </c>
      <c r="E403" s="5" t="s">
        <v>454</v>
      </c>
      <c r="F403" s="5"/>
      <c r="G403" s="5" t="s">
        <v>488</v>
      </c>
      <c r="H403" s="5">
        <v>0</v>
      </c>
      <c r="I403" s="29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</row>
    <row r="404" spans="1:41" x14ac:dyDescent="0.3">
      <c r="A404" s="24">
        <f t="shared" ref="A404:A411" si="21">A403</f>
        <v>43</v>
      </c>
      <c r="B404" s="5" t="s">
        <v>54</v>
      </c>
      <c r="C404" s="5" t="s">
        <v>273</v>
      </c>
      <c r="D404" s="5">
        <v>3</v>
      </c>
      <c r="E404" s="5" t="s">
        <v>455</v>
      </c>
      <c r="F404" s="5"/>
      <c r="G404" s="5" t="s">
        <v>488</v>
      </c>
      <c r="H404" s="5">
        <v>0</v>
      </c>
      <c r="I404" s="29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</row>
    <row r="405" spans="1:41" x14ac:dyDescent="0.3">
      <c r="A405" s="24">
        <f t="shared" si="21"/>
        <v>43</v>
      </c>
      <c r="B405" s="5" t="s">
        <v>54</v>
      </c>
      <c r="C405" s="5" t="s">
        <v>273</v>
      </c>
      <c r="D405" s="5">
        <v>4</v>
      </c>
      <c r="E405" s="5" t="s">
        <v>456</v>
      </c>
      <c r="F405" s="5"/>
      <c r="G405" s="5" t="s">
        <v>488</v>
      </c>
      <c r="H405" s="5">
        <v>0</v>
      </c>
      <c r="I405" s="29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</row>
    <row r="406" spans="1:41" x14ac:dyDescent="0.3">
      <c r="A406" s="24">
        <f t="shared" si="21"/>
        <v>43</v>
      </c>
      <c r="B406" s="5" t="s">
        <v>54</v>
      </c>
      <c r="C406" s="5" t="s">
        <v>273</v>
      </c>
      <c r="D406" s="5">
        <v>5</v>
      </c>
      <c r="E406" s="5" t="s">
        <v>457</v>
      </c>
      <c r="F406" s="5"/>
      <c r="G406" s="5" t="s">
        <v>488</v>
      </c>
      <c r="H406" s="5">
        <v>0</v>
      </c>
      <c r="I406" s="29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</row>
    <row r="407" spans="1:41" x14ac:dyDescent="0.3">
      <c r="A407" s="24">
        <f t="shared" si="21"/>
        <v>43</v>
      </c>
      <c r="B407" s="5" t="s">
        <v>54</v>
      </c>
      <c r="C407" s="5" t="s">
        <v>273</v>
      </c>
      <c r="D407" s="5">
        <v>6</v>
      </c>
      <c r="E407" s="5" t="s">
        <v>458</v>
      </c>
      <c r="F407" s="5"/>
      <c r="G407" s="5" t="s">
        <v>480</v>
      </c>
      <c r="H407" s="5">
        <v>0</v>
      </c>
      <c r="I407" s="29">
        <v>0.20499999999999999</v>
      </c>
      <c r="J407" s="30">
        <v>0.17100000000000001</v>
      </c>
      <c r="K407" s="30">
        <v>0.17499999999999999</v>
      </c>
      <c r="L407" s="70">
        <f>K407*(1+growth_formula!F121)*1.01</f>
        <v>0.17674999999999999</v>
      </c>
      <c r="M407" s="70">
        <f>L407*(1+growth_formula!G121)*1.01</f>
        <v>0.1785175</v>
      </c>
      <c r="N407" s="70">
        <f>M407*(1+growth_formula!H121)*1.01</f>
        <v>0.180302675</v>
      </c>
      <c r="O407" s="70">
        <f>N407*(1+growth_formula!I121)*1.01</f>
        <v>0.18210570174999999</v>
      </c>
      <c r="P407" s="70">
        <f>O407*(1+growth_formula!J121)*1.01</f>
        <v>0.18392675876749998</v>
      </c>
      <c r="Q407" s="70">
        <f>P407*(1+growth_formula!K121)*1.01</f>
        <v>0.18576602635517497</v>
      </c>
      <c r="R407" s="70">
        <f>Q407*(1+growth_formula!L121)*1.01</f>
        <v>0.18762368661872672</v>
      </c>
      <c r="S407" s="70">
        <f>R407*(1+growth_formula!M121)*1.01</f>
        <v>0.18949992348491398</v>
      </c>
      <c r="T407" s="70">
        <f>S407*(1+growth_formula!N121)*1.01</f>
        <v>0.19139492271976313</v>
      </c>
      <c r="U407" s="70">
        <f>T407*(1+growth_formula!O121)*1.01</f>
        <v>0.19330887194696075</v>
      </c>
      <c r="V407" s="70">
        <f>U407*(1+growth_formula!P121)*1.01</f>
        <v>0.19524196066643038</v>
      </c>
      <c r="W407" s="70">
        <f>V407*(1+growth_formula!Q121)*1.01</f>
        <v>0.19719438027309469</v>
      </c>
      <c r="X407" s="70">
        <f>W407*(1+growth_formula!R121)*1.01</f>
        <v>0.19916632407582563</v>
      </c>
      <c r="Y407" s="70">
        <f>X407*(1+growth_formula!S121)*1.01</f>
        <v>0.20115798731658388</v>
      </c>
      <c r="Z407" s="70">
        <f>Y407*(1+growth_formula!T121)*1.01</f>
        <v>0.20316956718974971</v>
      </c>
      <c r="AA407" s="70">
        <f>Z407*(1+growth_formula!U121)*1.01</f>
        <v>0.20520126286164722</v>
      </c>
      <c r="AB407" s="70">
        <f>AA407*(1+growth_formula!V121)*1.01</f>
        <v>0.20725327549026371</v>
      </c>
      <c r="AC407" s="70">
        <f>AB407*(1+growth_formula!W121)*1.01</f>
        <v>0.20932580824516633</v>
      </c>
      <c r="AD407" s="70">
        <f>AC407*(1+growth_formula!X121)*1.01</f>
        <v>0.211419066327618</v>
      </c>
      <c r="AE407" s="70">
        <f>AD407*(1+growth_formula!Y121)*1.01</f>
        <v>0.21353325699089418</v>
      </c>
      <c r="AF407" s="70">
        <f>AE407*(1+growth_formula!Z121)*1.01</f>
        <v>0.21566858956080312</v>
      </c>
      <c r="AG407" s="70">
        <f>AF407*(1+growth_formula!AA121)*1.01</f>
        <v>0.21782527545641114</v>
      </c>
      <c r="AH407" s="70">
        <f>AG407*(1+growth_formula!AB121)*1.01</f>
        <v>0.22000352821097527</v>
      </c>
      <c r="AI407" s="70">
        <f>AH407*(1+growth_formula!AC121)*1.01</f>
        <v>0.22220356349308501</v>
      </c>
      <c r="AJ407" s="70">
        <f>AI407*(1+growth_formula!AD121)*1.01</f>
        <v>0.22442559912801585</v>
      </c>
      <c r="AK407" s="70">
        <f>AJ407*(1+growth_formula!AE121)*1.01</f>
        <v>0.22666985511929602</v>
      </c>
      <c r="AL407" s="70">
        <f>AK407*(1+growth_formula!AF121)*1.01</f>
        <v>0.22893655367048898</v>
      </c>
      <c r="AM407" s="70">
        <f>AL407*(1+growth_formula!AG121)*1.01</f>
        <v>0.23122591920719388</v>
      </c>
      <c r="AN407" s="70">
        <f>AM407*(1+growth_formula!AH121)*1.01</f>
        <v>0.23353817839926583</v>
      </c>
      <c r="AO407" s="70">
        <f>AN407*(1+growth_formula!AI121)*1.01</f>
        <v>0.2358735601832585</v>
      </c>
    </row>
    <row r="408" spans="1:41" x14ac:dyDescent="0.3">
      <c r="A408" s="24">
        <f t="shared" si="21"/>
        <v>43</v>
      </c>
      <c r="B408" s="5" t="s">
        <v>54</v>
      </c>
      <c r="C408" s="5" t="s">
        <v>273</v>
      </c>
      <c r="D408" s="5">
        <v>7</v>
      </c>
      <c r="E408" s="5" t="s">
        <v>459</v>
      </c>
      <c r="F408" s="5"/>
      <c r="G408" s="5" t="s">
        <v>480</v>
      </c>
      <c r="H408" s="5">
        <v>0</v>
      </c>
      <c r="I408" s="29">
        <v>0.20499999999999999</v>
      </c>
      <c r="J408" s="30">
        <v>0.17100000000000001</v>
      </c>
      <c r="K408" s="30">
        <v>0.17499999999999999</v>
      </c>
      <c r="L408" s="70">
        <f>K408*(1+growth_formula!F122)*0.99</f>
        <v>0.17324999999999999</v>
      </c>
      <c r="M408" s="70">
        <f>L408*(1+growth_formula!G122)*0.99</f>
        <v>0.17151749999999999</v>
      </c>
      <c r="N408" s="70">
        <f>M408*(1+growth_formula!H122)*0.99</f>
        <v>0.16980232499999998</v>
      </c>
      <c r="O408" s="70">
        <f>N408*(1+growth_formula!I122)*0.99</f>
        <v>0.16810430174999996</v>
      </c>
      <c r="P408" s="70">
        <f>O408*(1+growth_formula!J122)*0.99</f>
        <v>0.16642325873249997</v>
      </c>
      <c r="Q408" s="70">
        <f>P408*(1+growth_formula!K122)*0.99</f>
        <v>0.16475902614517496</v>
      </c>
      <c r="R408" s="70">
        <f>Q408*(1+growth_formula!L122)*0.99</f>
        <v>0.1631114358837232</v>
      </c>
      <c r="S408" s="70">
        <f>R408*(1+growth_formula!M122)*0.99</f>
        <v>0.16148032152488598</v>
      </c>
      <c r="T408" s="70">
        <f>S408*(1+growth_formula!N122)*0.99</f>
        <v>0.15986551830963711</v>
      </c>
      <c r="U408" s="70">
        <f>T408*(1+growth_formula!O122)*0.99</f>
        <v>0.15826686312654073</v>
      </c>
      <c r="V408" s="70">
        <f>U408*(1+growth_formula!P122)*0.99</f>
        <v>0.15668419449527532</v>
      </c>
      <c r="W408" s="70">
        <f>V408*(1+growth_formula!Q122)*0.99</f>
        <v>0.15511735255032255</v>
      </c>
      <c r="X408" s="70">
        <f>W408*(1+growth_formula!R122)*0.99</f>
        <v>0.15356617902481934</v>
      </c>
      <c r="Y408" s="70">
        <f>X408*(1+growth_formula!S122)*0.99</f>
        <v>0.15203051723457114</v>
      </c>
      <c r="Z408" s="70">
        <f>Y408*(1+growth_formula!T122)*0.99</f>
        <v>0.15051021206222542</v>
      </c>
      <c r="AA408" s="70">
        <f>Z408*(1+growth_formula!U122)*0.99</f>
        <v>0.14900510994160318</v>
      </c>
      <c r="AB408" s="70">
        <f>AA408*(1+growth_formula!V122)*0.99</f>
        <v>0.14751505884218716</v>
      </c>
      <c r="AC408" s="70">
        <f>AB408*(1+growth_formula!W122)*0.99</f>
        <v>0.14603990825376528</v>
      </c>
      <c r="AD408" s="70">
        <f>AC408*(1+growth_formula!X122)*0.99</f>
        <v>0.14457950917122764</v>
      </c>
      <c r="AE408" s="70">
        <f>AD408*(1+growth_formula!Y122)*0.99</f>
        <v>0.14313371407951536</v>
      </c>
      <c r="AF408" s="70">
        <f>AE408*(1+growth_formula!Z122)*0.99</f>
        <v>0.1417023769387202</v>
      </c>
      <c r="AG408" s="70">
        <f>AF408*(1+growth_formula!AA122)*0.99</f>
        <v>0.14028535316933299</v>
      </c>
      <c r="AH408" s="70">
        <f>AG408*(1+growth_formula!AB122)*0.99</f>
        <v>0.13888249963763966</v>
      </c>
      <c r="AI408" s="70">
        <f>AH408*(1+growth_formula!AC122)*0.99</f>
        <v>0.13749367464126325</v>
      </c>
      <c r="AJ408" s="70">
        <f>AI408*(1+growth_formula!AD122)*0.99</f>
        <v>0.1361187378948506</v>
      </c>
      <c r="AK408" s="70">
        <f>AJ408*(1+growth_formula!AE122)*0.99</f>
        <v>0.1347575505159021</v>
      </c>
      <c r="AL408" s="70">
        <f>AK408*(1+growth_formula!AF122)*0.99</f>
        <v>0.13340997501074309</v>
      </c>
      <c r="AM408" s="70">
        <f>AL408*(1+growth_formula!AG122)*0.99</f>
        <v>0.13207587526063566</v>
      </c>
      <c r="AN408" s="70">
        <f>AM408*(1+growth_formula!AH122)*0.99</f>
        <v>0.13075511650802929</v>
      </c>
      <c r="AO408" s="70">
        <f>AN408*(1+growth_formula!AI122)*0.99</f>
        <v>0.12944756534294899</v>
      </c>
    </row>
    <row r="409" spans="1:41" x14ac:dyDescent="0.3">
      <c r="A409" s="24">
        <f t="shared" si="21"/>
        <v>43</v>
      </c>
      <c r="B409" s="5" t="s">
        <v>54</v>
      </c>
      <c r="C409" s="5" t="s">
        <v>273</v>
      </c>
      <c r="D409" s="5">
        <v>8</v>
      </c>
      <c r="E409" s="5" t="s">
        <v>460</v>
      </c>
      <c r="F409" s="5"/>
      <c r="G409" s="5" t="s">
        <v>488</v>
      </c>
      <c r="H409" s="5">
        <v>0</v>
      </c>
      <c r="I409" s="29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</row>
    <row r="410" spans="1:41" x14ac:dyDescent="0.3">
      <c r="A410" s="24">
        <f t="shared" si="21"/>
        <v>43</v>
      </c>
      <c r="B410" s="5" t="s">
        <v>54</v>
      </c>
      <c r="C410" s="5" t="s">
        <v>273</v>
      </c>
      <c r="D410" s="5">
        <v>9</v>
      </c>
      <c r="E410" s="5" t="s">
        <v>461</v>
      </c>
      <c r="F410" s="5"/>
      <c r="G410" s="5" t="s">
        <v>488</v>
      </c>
      <c r="H410" s="5">
        <v>0</v>
      </c>
      <c r="I410" s="29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</row>
    <row r="411" spans="1:41" x14ac:dyDescent="0.3">
      <c r="A411" s="24">
        <f t="shared" si="21"/>
        <v>43</v>
      </c>
      <c r="B411" s="5" t="s">
        <v>54</v>
      </c>
      <c r="C411" s="5" t="s">
        <v>273</v>
      </c>
      <c r="D411" s="5">
        <v>10</v>
      </c>
      <c r="E411" s="5" t="s">
        <v>462</v>
      </c>
      <c r="F411" s="5"/>
      <c r="G411" s="5" t="s">
        <v>488</v>
      </c>
      <c r="H411" s="5">
        <v>0</v>
      </c>
      <c r="I411" s="29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</row>
    <row r="412" spans="1:41" x14ac:dyDescent="0.3">
      <c r="A412" s="24">
        <f>A402+1</f>
        <v>44</v>
      </c>
      <c r="B412" s="4" t="s">
        <v>55</v>
      </c>
      <c r="C412" s="4" t="s">
        <v>274</v>
      </c>
      <c r="D412" s="4">
        <v>1</v>
      </c>
      <c r="E412" s="4" t="s">
        <v>453</v>
      </c>
      <c r="F412" s="4"/>
      <c r="G412" s="4" t="s">
        <v>488</v>
      </c>
      <c r="H412" s="4">
        <v>0</v>
      </c>
      <c r="I412" s="28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</row>
    <row r="413" spans="1:41" x14ac:dyDescent="0.3">
      <c r="A413" s="24">
        <f>A412</f>
        <v>44</v>
      </c>
      <c r="B413" s="4" t="s">
        <v>55</v>
      </c>
      <c r="C413" s="4" t="s">
        <v>274</v>
      </c>
      <c r="D413" s="4">
        <v>2</v>
      </c>
      <c r="E413" s="4" t="s">
        <v>454</v>
      </c>
      <c r="F413" s="4"/>
      <c r="G413" s="4" t="s">
        <v>488</v>
      </c>
      <c r="H413" s="4">
        <v>0</v>
      </c>
      <c r="I413" s="28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</row>
    <row r="414" spans="1:41" x14ac:dyDescent="0.3">
      <c r="A414" s="24">
        <f t="shared" ref="A414:A421" si="22">A413</f>
        <v>44</v>
      </c>
      <c r="B414" s="4" t="s">
        <v>55</v>
      </c>
      <c r="C414" s="4" t="s">
        <v>274</v>
      </c>
      <c r="D414" s="4">
        <v>3</v>
      </c>
      <c r="E414" s="4" t="s">
        <v>455</v>
      </c>
      <c r="F414" s="4"/>
      <c r="G414" s="4" t="s">
        <v>488</v>
      </c>
      <c r="H414" s="4">
        <v>0</v>
      </c>
      <c r="I414" s="28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</row>
    <row r="415" spans="1:41" x14ac:dyDescent="0.3">
      <c r="A415" s="24">
        <f t="shared" si="22"/>
        <v>44</v>
      </c>
      <c r="B415" s="4" t="s">
        <v>55</v>
      </c>
      <c r="C415" s="4" t="s">
        <v>274</v>
      </c>
      <c r="D415" s="4">
        <v>4</v>
      </c>
      <c r="E415" s="4" t="s">
        <v>456</v>
      </c>
      <c r="F415" s="4"/>
      <c r="G415" s="4" t="s">
        <v>488</v>
      </c>
      <c r="H415" s="4">
        <v>0</v>
      </c>
      <c r="I415" s="28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</row>
    <row r="416" spans="1:41" x14ac:dyDescent="0.3">
      <c r="A416" s="24">
        <f t="shared" si="22"/>
        <v>44</v>
      </c>
      <c r="B416" s="4" t="s">
        <v>55</v>
      </c>
      <c r="C416" s="4" t="s">
        <v>274</v>
      </c>
      <c r="D416" s="4">
        <v>5</v>
      </c>
      <c r="E416" s="4" t="s">
        <v>457</v>
      </c>
      <c r="F416" s="4"/>
      <c r="G416" s="4" t="s">
        <v>488</v>
      </c>
      <c r="H416" s="4">
        <v>0</v>
      </c>
      <c r="I416" s="28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</row>
    <row r="417" spans="1:41" x14ac:dyDescent="0.3">
      <c r="A417" s="24">
        <f t="shared" si="22"/>
        <v>44</v>
      </c>
      <c r="B417" s="4" t="s">
        <v>55</v>
      </c>
      <c r="C417" s="4" t="s">
        <v>274</v>
      </c>
      <c r="D417" s="4">
        <v>6</v>
      </c>
      <c r="E417" s="4" t="s">
        <v>458</v>
      </c>
      <c r="F417" s="4"/>
      <c r="G417" s="4" t="s">
        <v>488</v>
      </c>
      <c r="H417" s="4">
        <v>0</v>
      </c>
      <c r="I417" s="28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</row>
    <row r="418" spans="1:41" x14ac:dyDescent="0.3">
      <c r="A418" s="24">
        <f t="shared" si="22"/>
        <v>44</v>
      </c>
      <c r="B418" s="4" t="s">
        <v>55</v>
      </c>
      <c r="C418" s="4" t="s">
        <v>274</v>
      </c>
      <c r="D418" s="4">
        <v>7</v>
      </c>
      <c r="E418" s="4" t="s">
        <v>459</v>
      </c>
      <c r="F418" s="4"/>
      <c r="G418" s="4" t="s">
        <v>488</v>
      </c>
      <c r="H418" s="4">
        <v>0</v>
      </c>
      <c r="I418" s="28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</row>
    <row r="419" spans="1:41" x14ac:dyDescent="0.3">
      <c r="A419" s="24">
        <f t="shared" si="22"/>
        <v>44</v>
      </c>
      <c r="B419" s="4" t="s">
        <v>55</v>
      </c>
      <c r="C419" s="4" t="s">
        <v>274</v>
      </c>
      <c r="D419" s="4">
        <v>8</v>
      </c>
      <c r="E419" s="4" t="s">
        <v>460</v>
      </c>
      <c r="F419" s="4"/>
      <c r="G419" s="4" t="s">
        <v>488</v>
      </c>
      <c r="H419" s="4">
        <v>0</v>
      </c>
      <c r="I419" s="28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</row>
    <row r="420" spans="1:41" x14ac:dyDescent="0.3">
      <c r="A420" s="24">
        <f t="shared" si="22"/>
        <v>44</v>
      </c>
      <c r="B420" s="4" t="s">
        <v>55</v>
      </c>
      <c r="C420" s="4" t="s">
        <v>274</v>
      </c>
      <c r="D420" s="4">
        <v>9</v>
      </c>
      <c r="E420" s="4" t="s">
        <v>461</v>
      </c>
      <c r="F420" s="4"/>
      <c r="G420" s="4" t="s">
        <v>488</v>
      </c>
      <c r="H420" s="4">
        <v>0</v>
      </c>
      <c r="I420" s="28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</row>
    <row r="421" spans="1:41" x14ac:dyDescent="0.3">
      <c r="A421" s="24">
        <f t="shared" si="22"/>
        <v>44</v>
      </c>
      <c r="B421" s="4" t="s">
        <v>55</v>
      </c>
      <c r="C421" s="4" t="s">
        <v>274</v>
      </c>
      <c r="D421" s="4">
        <v>10</v>
      </c>
      <c r="E421" s="4" t="s">
        <v>462</v>
      </c>
      <c r="F421" s="4"/>
      <c r="G421" s="4" t="s">
        <v>488</v>
      </c>
      <c r="H421" s="4">
        <v>0</v>
      </c>
      <c r="I421" s="28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</row>
    <row r="422" spans="1:41" x14ac:dyDescent="0.3">
      <c r="A422" s="24">
        <f>A412+1</f>
        <v>45</v>
      </c>
      <c r="B422" s="5" t="s">
        <v>56</v>
      </c>
      <c r="C422" s="5" t="s">
        <v>275</v>
      </c>
      <c r="D422" s="5">
        <v>1</v>
      </c>
      <c r="E422" s="5" t="s">
        <v>453</v>
      </c>
      <c r="F422" s="5"/>
      <c r="G422" s="5" t="s">
        <v>488</v>
      </c>
      <c r="H422" s="5">
        <v>0</v>
      </c>
      <c r="I422" s="29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</row>
    <row r="423" spans="1:41" x14ac:dyDescent="0.3">
      <c r="A423" s="24">
        <f>A422</f>
        <v>45</v>
      </c>
      <c r="B423" s="5" t="s">
        <v>56</v>
      </c>
      <c r="C423" s="5" t="s">
        <v>275</v>
      </c>
      <c r="D423" s="5">
        <v>2</v>
      </c>
      <c r="E423" s="5" t="s">
        <v>454</v>
      </c>
      <c r="F423" s="5"/>
      <c r="G423" s="5" t="s">
        <v>488</v>
      </c>
      <c r="H423" s="5">
        <v>0</v>
      </c>
      <c r="I423" s="29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</row>
    <row r="424" spans="1:41" x14ac:dyDescent="0.3">
      <c r="A424" s="24">
        <f t="shared" ref="A424:A431" si="23">A423</f>
        <v>45</v>
      </c>
      <c r="B424" s="5" t="s">
        <v>56</v>
      </c>
      <c r="C424" s="5" t="s">
        <v>275</v>
      </c>
      <c r="D424" s="5">
        <v>3</v>
      </c>
      <c r="E424" s="5" t="s">
        <v>455</v>
      </c>
      <c r="F424" s="5"/>
      <c r="G424" s="5" t="s">
        <v>488</v>
      </c>
      <c r="H424" s="5">
        <v>0</v>
      </c>
      <c r="I424" s="29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</row>
    <row r="425" spans="1:41" x14ac:dyDescent="0.3">
      <c r="A425" s="24">
        <f t="shared" si="23"/>
        <v>45</v>
      </c>
      <c r="B425" s="5" t="s">
        <v>56</v>
      </c>
      <c r="C425" s="5" t="s">
        <v>275</v>
      </c>
      <c r="D425" s="5">
        <v>4</v>
      </c>
      <c r="E425" s="5" t="s">
        <v>456</v>
      </c>
      <c r="F425" s="5"/>
      <c r="G425" s="5" t="s">
        <v>488</v>
      </c>
      <c r="H425" s="5">
        <v>0</v>
      </c>
      <c r="I425" s="29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</row>
    <row r="426" spans="1:41" x14ac:dyDescent="0.3">
      <c r="A426" s="24">
        <f t="shared" si="23"/>
        <v>45</v>
      </c>
      <c r="B426" s="5" t="s">
        <v>56</v>
      </c>
      <c r="C426" s="5" t="s">
        <v>275</v>
      </c>
      <c r="D426" s="5">
        <v>5</v>
      </c>
      <c r="E426" s="5" t="s">
        <v>457</v>
      </c>
      <c r="F426" s="5"/>
      <c r="G426" s="5" t="s">
        <v>488</v>
      </c>
      <c r="H426" s="5">
        <v>0</v>
      </c>
      <c r="I426" s="29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</row>
    <row r="427" spans="1:41" x14ac:dyDescent="0.3">
      <c r="A427" s="24">
        <f t="shared" si="23"/>
        <v>45</v>
      </c>
      <c r="B427" s="5" t="s">
        <v>56</v>
      </c>
      <c r="C427" s="5" t="s">
        <v>275</v>
      </c>
      <c r="D427" s="5">
        <v>6</v>
      </c>
      <c r="E427" s="5" t="s">
        <v>458</v>
      </c>
      <c r="F427" s="5"/>
      <c r="G427" s="5" t="s">
        <v>488</v>
      </c>
      <c r="H427" s="5">
        <v>0</v>
      </c>
      <c r="I427" s="29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</row>
    <row r="428" spans="1:41" x14ac:dyDescent="0.3">
      <c r="A428" s="24">
        <f t="shared" si="23"/>
        <v>45</v>
      </c>
      <c r="B428" s="5" t="s">
        <v>56</v>
      </c>
      <c r="C428" s="5" t="s">
        <v>275</v>
      </c>
      <c r="D428" s="5">
        <v>7</v>
      </c>
      <c r="E428" s="5" t="s">
        <v>459</v>
      </c>
      <c r="F428" s="5"/>
      <c r="G428" s="5" t="s">
        <v>488</v>
      </c>
      <c r="H428" s="5">
        <v>0</v>
      </c>
      <c r="I428" s="29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</row>
    <row r="429" spans="1:41" x14ac:dyDescent="0.3">
      <c r="A429" s="24">
        <f t="shared" si="23"/>
        <v>45</v>
      </c>
      <c r="B429" s="5" t="s">
        <v>56</v>
      </c>
      <c r="C429" s="5" t="s">
        <v>275</v>
      </c>
      <c r="D429" s="5">
        <v>8</v>
      </c>
      <c r="E429" s="5" t="s">
        <v>460</v>
      </c>
      <c r="F429" s="5"/>
      <c r="G429" s="5" t="s">
        <v>488</v>
      </c>
      <c r="H429" s="5">
        <v>0</v>
      </c>
      <c r="I429" s="29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</row>
    <row r="430" spans="1:41" x14ac:dyDescent="0.3">
      <c r="A430" s="24">
        <f t="shared" si="23"/>
        <v>45</v>
      </c>
      <c r="B430" s="5" t="s">
        <v>56</v>
      </c>
      <c r="C430" s="5" t="s">
        <v>275</v>
      </c>
      <c r="D430" s="5">
        <v>9</v>
      </c>
      <c r="E430" s="5" t="s">
        <v>461</v>
      </c>
      <c r="F430" s="5"/>
      <c r="G430" s="5" t="s">
        <v>488</v>
      </c>
      <c r="H430" s="5">
        <v>0</v>
      </c>
      <c r="I430" s="29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</row>
    <row r="431" spans="1:41" x14ac:dyDescent="0.3">
      <c r="A431" s="24">
        <f t="shared" si="23"/>
        <v>45</v>
      </c>
      <c r="B431" s="5" t="s">
        <v>56</v>
      </c>
      <c r="C431" s="5" t="s">
        <v>275</v>
      </c>
      <c r="D431" s="5">
        <v>10</v>
      </c>
      <c r="E431" s="5" t="s">
        <v>462</v>
      </c>
      <c r="F431" s="5"/>
      <c r="G431" s="5" t="s">
        <v>488</v>
      </c>
      <c r="H431" s="5">
        <v>0</v>
      </c>
      <c r="I431" s="29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</row>
    <row r="432" spans="1:41" x14ac:dyDescent="0.3">
      <c r="A432" s="24">
        <f>A422+1</f>
        <v>46</v>
      </c>
      <c r="B432" s="4" t="s">
        <v>57</v>
      </c>
      <c r="C432" s="4" t="s">
        <v>276</v>
      </c>
      <c r="D432" s="4">
        <v>1</v>
      </c>
      <c r="E432" s="4" t="s">
        <v>453</v>
      </c>
      <c r="F432" s="4"/>
      <c r="G432" s="4" t="s">
        <v>488</v>
      </c>
      <c r="H432" s="4">
        <v>0</v>
      </c>
      <c r="I432" s="28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</row>
    <row r="433" spans="1:41" x14ac:dyDescent="0.3">
      <c r="A433" s="24">
        <f>A432</f>
        <v>46</v>
      </c>
      <c r="B433" s="4" t="s">
        <v>57</v>
      </c>
      <c r="C433" s="4" t="s">
        <v>276</v>
      </c>
      <c r="D433" s="4">
        <v>2</v>
      </c>
      <c r="E433" s="4" t="s">
        <v>454</v>
      </c>
      <c r="F433" s="4"/>
      <c r="G433" s="4" t="s">
        <v>488</v>
      </c>
      <c r="H433" s="4">
        <v>0</v>
      </c>
      <c r="I433" s="28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</row>
    <row r="434" spans="1:41" x14ac:dyDescent="0.3">
      <c r="A434" s="24">
        <f t="shared" ref="A434:A441" si="24">A433</f>
        <v>46</v>
      </c>
      <c r="B434" s="4" t="s">
        <v>57</v>
      </c>
      <c r="C434" s="4" t="s">
        <v>276</v>
      </c>
      <c r="D434" s="4">
        <v>3</v>
      </c>
      <c r="E434" s="4" t="s">
        <v>455</v>
      </c>
      <c r="F434" s="4"/>
      <c r="G434" s="4" t="s">
        <v>488</v>
      </c>
      <c r="H434" s="4">
        <v>0</v>
      </c>
      <c r="I434" s="28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</row>
    <row r="435" spans="1:41" x14ac:dyDescent="0.3">
      <c r="A435" s="24">
        <f t="shared" si="24"/>
        <v>46</v>
      </c>
      <c r="B435" s="4" t="s">
        <v>57</v>
      </c>
      <c r="C435" s="4" t="s">
        <v>276</v>
      </c>
      <c r="D435" s="4">
        <v>4</v>
      </c>
      <c r="E435" s="4" t="s">
        <v>456</v>
      </c>
      <c r="F435" s="4"/>
      <c r="G435" s="4" t="s">
        <v>488</v>
      </c>
      <c r="H435" s="4">
        <v>0</v>
      </c>
      <c r="I435" s="28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</row>
    <row r="436" spans="1:41" x14ac:dyDescent="0.3">
      <c r="A436" s="24">
        <f t="shared" si="24"/>
        <v>46</v>
      </c>
      <c r="B436" s="4" t="s">
        <v>57</v>
      </c>
      <c r="C436" s="4" t="s">
        <v>276</v>
      </c>
      <c r="D436" s="4">
        <v>5</v>
      </c>
      <c r="E436" s="4" t="s">
        <v>457</v>
      </c>
      <c r="F436" s="4"/>
      <c r="G436" s="4" t="s">
        <v>488</v>
      </c>
      <c r="H436" s="4">
        <v>0</v>
      </c>
      <c r="I436" s="28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</row>
    <row r="437" spans="1:41" x14ac:dyDescent="0.3">
      <c r="A437" s="24">
        <f t="shared" si="24"/>
        <v>46</v>
      </c>
      <c r="B437" s="4" t="s">
        <v>57</v>
      </c>
      <c r="C437" s="4" t="s">
        <v>276</v>
      </c>
      <c r="D437" s="4">
        <v>6</v>
      </c>
      <c r="E437" s="4" t="s">
        <v>458</v>
      </c>
      <c r="F437" s="4"/>
      <c r="G437" s="4" t="s">
        <v>480</v>
      </c>
      <c r="H437" s="4">
        <v>0</v>
      </c>
      <c r="I437" s="28">
        <v>3.2000000000000001E-2</v>
      </c>
      <c r="J437" s="30">
        <v>3.3000000000000002E-2</v>
      </c>
      <c r="K437" s="30">
        <v>3.2000000000000001E-2</v>
      </c>
      <c r="L437" s="70">
        <f>K437*(1+growth_formula!F151)*1.01</f>
        <v>3.2320000000000002E-2</v>
      </c>
      <c r="M437" s="70">
        <f>L437*(1+growth_formula!G151)*1.01</f>
        <v>3.2643200000000004E-2</v>
      </c>
      <c r="N437" s="70">
        <f>M437*(1+growth_formula!H151)*1.01</f>
        <v>3.2969632000000006E-2</v>
      </c>
      <c r="O437" s="70">
        <f>N437*(1+growth_formula!I151)*1.01</f>
        <v>3.3299328320000009E-2</v>
      </c>
      <c r="P437" s="70">
        <f>O437*(1+growth_formula!J151)*1.01</f>
        <v>3.3632321603200011E-2</v>
      </c>
      <c r="Q437" s="70">
        <f>P437*(1+growth_formula!K151)*1.01</f>
        <v>3.3968644819232008E-2</v>
      </c>
      <c r="R437" s="70">
        <f>Q437*(1+growth_formula!L151)*1.01</f>
        <v>3.430833126742433E-2</v>
      </c>
      <c r="S437" s="70">
        <f>R437*(1+growth_formula!M151)*1.01</f>
        <v>3.4651414580098572E-2</v>
      </c>
      <c r="T437" s="70">
        <f>S437*(1+growth_formula!N151)*1.01</f>
        <v>3.499792872589956E-2</v>
      </c>
      <c r="U437" s="70">
        <f>T437*(1+growth_formula!O151)*1.01</f>
        <v>3.5347908013158555E-2</v>
      </c>
      <c r="V437" s="70">
        <f>U437*(1+growth_formula!P151)*1.01</f>
        <v>3.5701387093290141E-2</v>
      </c>
      <c r="W437" s="70">
        <f>V437*(1+growth_formula!Q151)*1.01</f>
        <v>3.6058400964223039E-2</v>
      </c>
      <c r="X437" s="70">
        <f>W437*(1+growth_formula!R151)*1.01</f>
        <v>3.6418984973865268E-2</v>
      </c>
      <c r="Y437" s="70">
        <f>X437*(1+growth_formula!S151)*1.01</f>
        <v>3.6783174823603923E-2</v>
      </c>
      <c r="Z437" s="70">
        <f>Y437*(1+growth_formula!T151)*1.01</f>
        <v>3.7151006571839965E-2</v>
      </c>
      <c r="AA437" s="70">
        <f>Z437*(1+growth_formula!U151)*1.01</f>
        <v>3.7522516637558366E-2</v>
      </c>
      <c r="AB437" s="70">
        <f>AA437*(1+growth_formula!V151)*1.01</f>
        <v>3.7897741803933953E-2</v>
      </c>
      <c r="AC437" s="70">
        <f>AB437*(1+growth_formula!W151)*1.01</f>
        <v>3.8276719221973295E-2</v>
      </c>
      <c r="AD437" s="70">
        <f>AC437*(1+growth_formula!X151)*1.01</f>
        <v>3.8659486414193027E-2</v>
      </c>
      <c r="AE437" s="70">
        <f>AD437*(1+growth_formula!Y151)*1.01</f>
        <v>3.9046081278334956E-2</v>
      </c>
      <c r="AF437" s="70">
        <f>AE437*(1+growth_formula!Z151)*1.01</f>
        <v>3.9436542091118305E-2</v>
      </c>
      <c r="AG437" s="70">
        <f>AF437*(1+growth_formula!AA151)*1.01</f>
        <v>3.9830907512029487E-2</v>
      </c>
      <c r="AH437" s="70">
        <f>AG437*(1+growth_formula!AB151)*1.01</f>
        <v>4.0229216587149785E-2</v>
      </c>
      <c r="AI437" s="70">
        <f>AH437*(1+growth_formula!AC151)*1.01</f>
        <v>4.0631508753021281E-2</v>
      </c>
      <c r="AJ437" s="70">
        <f>AI437*(1+growth_formula!AD151)*1.01</f>
        <v>4.1037823840551498E-2</v>
      </c>
      <c r="AK437" s="70">
        <f>AJ437*(1+growth_formula!AE151)*1.01</f>
        <v>4.1448202078957011E-2</v>
      </c>
      <c r="AL437" s="70">
        <f>AK437*(1+growth_formula!AF151)*1.01</f>
        <v>4.1862684099746583E-2</v>
      </c>
      <c r="AM437" s="70">
        <f>AL437*(1+growth_formula!AG151)*1.01</f>
        <v>4.2281310940744048E-2</v>
      </c>
      <c r="AN437" s="70">
        <f>AM437*(1+growth_formula!AH151)*1.01</f>
        <v>4.270412405015149E-2</v>
      </c>
      <c r="AO437" s="70">
        <f>AN437*(1+growth_formula!AI151)*1.01</f>
        <v>4.3131165290653008E-2</v>
      </c>
    </row>
    <row r="438" spans="1:41" x14ac:dyDescent="0.3">
      <c r="A438" s="24">
        <f t="shared" si="24"/>
        <v>46</v>
      </c>
      <c r="B438" s="4" t="s">
        <v>57</v>
      </c>
      <c r="C438" s="4" t="s">
        <v>276</v>
      </c>
      <c r="D438" s="4">
        <v>7</v>
      </c>
      <c r="E438" s="4" t="s">
        <v>459</v>
      </c>
      <c r="F438" s="4"/>
      <c r="G438" s="4" t="s">
        <v>480</v>
      </c>
      <c r="H438" s="4">
        <v>0</v>
      </c>
      <c r="I438" s="28">
        <v>3.2000000000000001E-2</v>
      </c>
      <c r="J438" s="30">
        <v>3.3000000000000002E-2</v>
      </c>
      <c r="K438" s="30">
        <v>3.2000000000000001E-2</v>
      </c>
      <c r="L438" s="70">
        <f>K438*(1+growth_formula!F152)*0.99</f>
        <v>3.168E-2</v>
      </c>
      <c r="M438" s="70">
        <f>L438*(1+growth_formula!G152)*0.99</f>
        <v>3.1363200000000001E-2</v>
      </c>
      <c r="N438" s="70">
        <f>M438*(1+growth_formula!H152)*0.99</f>
        <v>3.1049568E-2</v>
      </c>
      <c r="O438" s="70">
        <f>N438*(1+growth_formula!I152)*0.99</f>
        <v>3.0739072319999998E-2</v>
      </c>
      <c r="P438" s="70">
        <f>O438*(1+growth_formula!J152)*0.99</f>
        <v>3.0431681596799997E-2</v>
      </c>
      <c r="Q438" s="70">
        <f>P438*(1+growth_formula!K152)*0.99</f>
        <v>3.0127364780831997E-2</v>
      </c>
      <c r="R438" s="70">
        <f>Q438*(1+growth_formula!L152)*0.99</f>
        <v>2.9826091133023678E-2</v>
      </c>
      <c r="S438" s="70">
        <f>R438*(1+growth_formula!M152)*0.99</f>
        <v>2.9527830221693439E-2</v>
      </c>
      <c r="T438" s="70">
        <f>S438*(1+growth_formula!N152)*0.99</f>
        <v>2.9232551919476504E-2</v>
      </c>
      <c r="U438" s="70">
        <f>T438*(1+growth_formula!O152)*0.99</f>
        <v>2.8940226400281738E-2</v>
      </c>
      <c r="V438" s="70">
        <f>U438*(1+growth_formula!P152)*0.99</f>
        <v>2.8650824136278921E-2</v>
      </c>
      <c r="W438" s="70">
        <f>V438*(1+growth_formula!Q152)*0.99</f>
        <v>2.8364315894916132E-2</v>
      </c>
      <c r="X438" s="70">
        <f>W438*(1+growth_formula!R152)*0.99</f>
        <v>2.8080672735966969E-2</v>
      </c>
      <c r="Y438" s="70">
        <f>X438*(1+growth_formula!S152)*0.99</f>
        <v>2.7799866008607298E-2</v>
      </c>
      <c r="Z438" s="70">
        <f>Y438*(1+growth_formula!T152)*0.99</f>
        <v>2.7521867348521224E-2</v>
      </c>
      <c r="AA438" s="70">
        <f>Z438*(1+growth_formula!U152)*0.99</f>
        <v>2.7246648675036012E-2</v>
      </c>
      <c r="AB438" s="70">
        <f>AA438*(1+growth_formula!V152)*0.99</f>
        <v>2.697418218828565E-2</v>
      </c>
      <c r="AC438" s="70">
        <f>AB438*(1+growth_formula!W152)*0.99</f>
        <v>2.6704440366402793E-2</v>
      </c>
      <c r="AD438" s="70">
        <f>AC438*(1+growth_formula!X152)*0.99</f>
        <v>2.6437395962738766E-2</v>
      </c>
      <c r="AE438" s="70">
        <f>AD438*(1+growth_formula!Y152)*0.99</f>
        <v>2.617302200311138E-2</v>
      </c>
      <c r="AF438" s="70">
        <f>AE438*(1+growth_formula!Z152)*0.99</f>
        <v>2.5911291783080267E-2</v>
      </c>
      <c r="AG438" s="70">
        <f>AF438*(1+growth_formula!AA152)*0.99</f>
        <v>2.5652178865249464E-2</v>
      </c>
      <c r="AH438" s="70">
        <f>AG438*(1+growth_formula!AB152)*0.99</f>
        <v>2.539565707659697E-2</v>
      </c>
      <c r="AI438" s="70">
        <f>AH438*(1+growth_formula!AC152)*0.99</f>
        <v>2.5141700505831002E-2</v>
      </c>
      <c r="AJ438" s="70">
        <f>AI438*(1+growth_formula!AD152)*0.99</f>
        <v>2.489028350077269E-2</v>
      </c>
      <c r="AK438" s="70">
        <f>AJ438*(1+growth_formula!AE152)*0.99</f>
        <v>2.4641380665764961E-2</v>
      </c>
      <c r="AL438" s="70">
        <f>AK438*(1+growth_formula!AF152)*0.99</f>
        <v>2.439496685910731E-2</v>
      </c>
      <c r="AM438" s="70">
        <f>AL438*(1+growth_formula!AG152)*0.99</f>
        <v>2.4151017190516239E-2</v>
      </c>
      <c r="AN438" s="70">
        <f>AM438*(1+growth_formula!AH152)*0.99</f>
        <v>2.3909507018611074E-2</v>
      </c>
      <c r="AO438" s="70">
        <f>AN438*(1+growth_formula!AI152)*0.99</f>
        <v>2.3670411948424962E-2</v>
      </c>
    </row>
    <row r="439" spans="1:41" x14ac:dyDescent="0.3">
      <c r="A439" s="24">
        <f t="shared" si="24"/>
        <v>46</v>
      </c>
      <c r="B439" s="4" t="s">
        <v>57</v>
      </c>
      <c r="C439" s="4" t="s">
        <v>276</v>
      </c>
      <c r="D439" s="4">
        <v>8</v>
      </c>
      <c r="E439" s="4" t="s">
        <v>460</v>
      </c>
      <c r="F439" s="4"/>
      <c r="G439" s="4" t="s">
        <v>488</v>
      </c>
      <c r="H439" s="4">
        <v>0</v>
      </c>
      <c r="I439" s="28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</row>
    <row r="440" spans="1:41" x14ac:dyDescent="0.3">
      <c r="A440" s="24">
        <f t="shared" si="24"/>
        <v>46</v>
      </c>
      <c r="B440" s="4" t="s">
        <v>57</v>
      </c>
      <c r="C440" s="4" t="s">
        <v>276</v>
      </c>
      <c r="D440" s="4">
        <v>9</v>
      </c>
      <c r="E440" s="4" t="s">
        <v>461</v>
      </c>
      <c r="F440" s="4"/>
      <c r="G440" s="4" t="s">
        <v>488</v>
      </c>
      <c r="H440" s="4">
        <v>0</v>
      </c>
      <c r="I440" s="28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</row>
    <row r="441" spans="1:41" x14ac:dyDescent="0.3">
      <c r="A441" s="24">
        <f t="shared" si="24"/>
        <v>46</v>
      </c>
      <c r="B441" s="4" t="s">
        <v>57</v>
      </c>
      <c r="C441" s="4" t="s">
        <v>276</v>
      </c>
      <c r="D441" s="4">
        <v>10</v>
      </c>
      <c r="E441" s="4" t="s">
        <v>462</v>
      </c>
      <c r="F441" s="4"/>
      <c r="G441" s="4" t="s">
        <v>488</v>
      </c>
      <c r="H441" s="4">
        <v>0</v>
      </c>
      <c r="I441" s="28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</row>
    <row r="442" spans="1:41" x14ac:dyDescent="0.3">
      <c r="A442" s="24">
        <f>A432+1</f>
        <v>47</v>
      </c>
      <c r="B442" s="5" t="s">
        <v>58</v>
      </c>
      <c r="C442" s="5" t="s">
        <v>277</v>
      </c>
      <c r="D442" s="5">
        <v>1</v>
      </c>
      <c r="E442" s="5" t="s">
        <v>453</v>
      </c>
      <c r="F442" s="5"/>
      <c r="G442" s="5" t="s">
        <v>488</v>
      </c>
      <c r="H442" s="5">
        <v>0</v>
      </c>
      <c r="I442" s="29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</row>
    <row r="443" spans="1:41" x14ac:dyDescent="0.3">
      <c r="A443" s="24">
        <f>A442</f>
        <v>47</v>
      </c>
      <c r="B443" s="5" t="s">
        <v>58</v>
      </c>
      <c r="C443" s="5" t="s">
        <v>277</v>
      </c>
      <c r="D443" s="5">
        <v>2</v>
      </c>
      <c r="E443" s="5" t="s">
        <v>454</v>
      </c>
      <c r="F443" s="5"/>
      <c r="G443" s="5" t="s">
        <v>488</v>
      </c>
      <c r="H443" s="5">
        <v>0</v>
      </c>
      <c r="I443" s="29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</row>
    <row r="444" spans="1:41" x14ac:dyDescent="0.3">
      <c r="A444" s="24">
        <f t="shared" ref="A444:A451" si="25">A443</f>
        <v>47</v>
      </c>
      <c r="B444" s="5" t="s">
        <v>58</v>
      </c>
      <c r="C444" s="5" t="s">
        <v>277</v>
      </c>
      <c r="D444" s="5">
        <v>3</v>
      </c>
      <c r="E444" s="5" t="s">
        <v>455</v>
      </c>
      <c r="F444" s="5"/>
      <c r="G444" s="5" t="s">
        <v>488</v>
      </c>
      <c r="H444" s="5">
        <v>0</v>
      </c>
      <c r="I444" s="29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</row>
    <row r="445" spans="1:41" x14ac:dyDescent="0.3">
      <c r="A445" s="24">
        <f t="shared" si="25"/>
        <v>47</v>
      </c>
      <c r="B445" s="5" t="s">
        <v>58</v>
      </c>
      <c r="C445" s="5" t="s">
        <v>277</v>
      </c>
      <c r="D445" s="5">
        <v>4</v>
      </c>
      <c r="E445" s="5" t="s">
        <v>456</v>
      </c>
      <c r="F445" s="5"/>
      <c r="G445" s="5" t="s">
        <v>488</v>
      </c>
      <c r="H445" s="5">
        <v>0</v>
      </c>
      <c r="I445" s="29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</row>
    <row r="446" spans="1:41" x14ac:dyDescent="0.3">
      <c r="A446" s="24">
        <f t="shared" si="25"/>
        <v>47</v>
      </c>
      <c r="B446" s="5" t="s">
        <v>58</v>
      </c>
      <c r="C446" s="5" t="s">
        <v>277</v>
      </c>
      <c r="D446" s="5">
        <v>5</v>
      </c>
      <c r="E446" s="5" t="s">
        <v>457</v>
      </c>
      <c r="F446" s="5"/>
      <c r="G446" s="5" t="s">
        <v>488</v>
      </c>
      <c r="H446" s="5">
        <v>0</v>
      </c>
      <c r="I446" s="29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</row>
    <row r="447" spans="1:41" x14ac:dyDescent="0.3">
      <c r="A447" s="24">
        <f t="shared" si="25"/>
        <v>47</v>
      </c>
      <c r="B447" s="5" t="s">
        <v>58</v>
      </c>
      <c r="C447" s="5" t="s">
        <v>277</v>
      </c>
      <c r="D447" s="5">
        <v>6</v>
      </c>
      <c r="E447" s="5" t="s">
        <v>458</v>
      </c>
      <c r="F447" s="5"/>
      <c r="G447" s="5" t="s">
        <v>488</v>
      </c>
      <c r="H447" s="5">
        <v>0</v>
      </c>
      <c r="I447" s="29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</row>
    <row r="448" spans="1:41" x14ac:dyDescent="0.3">
      <c r="A448" s="24">
        <f t="shared" si="25"/>
        <v>47</v>
      </c>
      <c r="B448" s="5" t="s">
        <v>58</v>
      </c>
      <c r="C448" s="5" t="s">
        <v>277</v>
      </c>
      <c r="D448" s="5">
        <v>7</v>
      </c>
      <c r="E448" s="5" t="s">
        <v>459</v>
      </c>
      <c r="F448" s="5"/>
      <c r="G448" s="5" t="s">
        <v>488</v>
      </c>
      <c r="H448" s="5">
        <v>0</v>
      </c>
      <c r="I448" s="29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</row>
    <row r="449" spans="1:41" x14ac:dyDescent="0.3">
      <c r="A449" s="24">
        <f t="shared" si="25"/>
        <v>47</v>
      </c>
      <c r="B449" s="5" t="s">
        <v>58</v>
      </c>
      <c r="C449" s="5" t="s">
        <v>277</v>
      </c>
      <c r="D449" s="5">
        <v>8</v>
      </c>
      <c r="E449" s="5" t="s">
        <v>460</v>
      </c>
      <c r="F449" s="5"/>
      <c r="G449" s="5" t="s">
        <v>488</v>
      </c>
      <c r="H449" s="5">
        <v>0</v>
      </c>
      <c r="I449" s="29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</row>
    <row r="450" spans="1:41" x14ac:dyDescent="0.3">
      <c r="A450" s="24">
        <f t="shared" si="25"/>
        <v>47</v>
      </c>
      <c r="B450" s="5" t="s">
        <v>58</v>
      </c>
      <c r="C450" s="5" t="s">
        <v>277</v>
      </c>
      <c r="D450" s="5">
        <v>9</v>
      </c>
      <c r="E450" s="5" t="s">
        <v>461</v>
      </c>
      <c r="F450" s="5"/>
      <c r="G450" s="5" t="s">
        <v>488</v>
      </c>
      <c r="H450" s="5">
        <v>0</v>
      </c>
      <c r="I450" s="29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</row>
    <row r="451" spans="1:41" x14ac:dyDescent="0.3">
      <c r="A451" s="24">
        <f t="shared" si="25"/>
        <v>47</v>
      </c>
      <c r="B451" s="5" t="s">
        <v>58</v>
      </c>
      <c r="C451" s="5" t="s">
        <v>277</v>
      </c>
      <c r="D451" s="5">
        <v>10</v>
      </c>
      <c r="E451" s="5" t="s">
        <v>462</v>
      </c>
      <c r="F451" s="5"/>
      <c r="G451" s="5" t="s">
        <v>488</v>
      </c>
      <c r="H451" s="5">
        <v>0</v>
      </c>
      <c r="I451" s="29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</row>
    <row r="452" spans="1:41" x14ac:dyDescent="0.3">
      <c r="A452" s="24">
        <f>A442+1</f>
        <v>48</v>
      </c>
      <c r="B452" s="4" t="s">
        <v>59</v>
      </c>
      <c r="C452" s="4" t="s">
        <v>278</v>
      </c>
      <c r="D452" s="4">
        <v>1</v>
      </c>
      <c r="E452" s="4" t="s">
        <v>453</v>
      </c>
      <c r="F452" s="4"/>
      <c r="G452" s="4" t="s">
        <v>488</v>
      </c>
      <c r="H452" s="4">
        <v>0</v>
      </c>
      <c r="I452" s="28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</row>
    <row r="453" spans="1:41" x14ac:dyDescent="0.3">
      <c r="A453" s="24">
        <f>A452</f>
        <v>48</v>
      </c>
      <c r="B453" s="4" t="s">
        <v>59</v>
      </c>
      <c r="C453" s="4" t="s">
        <v>278</v>
      </c>
      <c r="D453" s="4">
        <v>2</v>
      </c>
      <c r="E453" s="4" t="s">
        <v>454</v>
      </c>
      <c r="F453" s="4"/>
      <c r="G453" s="4" t="s">
        <v>488</v>
      </c>
      <c r="H453" s="4">
        <v>0</v>
      </c>
      <c r="I453" s="28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</row>
    <row r="454" spans="1:41" x14ac:dyDescent="0.3">
      <c r="A454" s="24">
        <f t="shared" ref="A454:A461" si="26">A453</f>
        <v>48</v>
      </c>
      <c r="B454" s="4" t="s">
        <v>59</v>
      </c>
      <c r="C454" s="4" t="s">
        <v>278</v>
      </c>
      <c r="D454" s="4">
        <v>3</v>
      </c>
      <c r="E454" s="4" t="s">
        <v>455</v>
      </c>
      <c r="F454" s="4"/>
      <c r="G454" s="4" t="s">
        <v>488</v>
      </c>
      <c r="H454" s="4">
        <v>0</v>
      </c>
      <c r="I454" s="28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</row>
    <row r="455" spans="1:41" x14ac:dyDescent="0.3">
      <c r="A455" s="24">
        <f t="shared" si="26"/>
        <v>48</v>
      </c>
      <c r="B455" s="4" t="s">
        <v>59</v>
      </c>
      <c r="C455" s="4" t="s">
        <v>278</v>
      </c>
      <c r="D455" s="4">
        <v>4</v>
      </c>
      <c r="E455" s="4" t="s">
        <v>456</v>
      </c>
      <c r="F455" s="4"/>
      <c r="G455" s="4" t="s">
        <v>488</v>
      </c>
      <c r="H455" s="4">
        <v>0</v>
      </c>
      <c r="I455" s="28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</row>
    <row r="456" spans="1:41" x14ac:dyDescent="0.3">
      <c r="A456" s="24">
        <f t="shared" si="26"/>
        <v>48</v>
      </c>
      <c r="B456" s="4" t="s">
        <v>59</v>
      </c>
      <c r="C456" s="4" t="s">
        <v>278</v>
      </c>
      <c r="D456" s="4">
        <v>5</v>
      </c>
      <c r="E456" s="4" t="s">
        <v>457</v>
      </c>
      <c r="F456" s="4"/>
      <c r="G456" s="4" t="s">
        <v>488</v>
      </c>
      <c r="H456" s="4">
        <v>0</v>
      </c>
      <c r="I456" s="28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</row>
    <row r="457" spans="1:41" x14ac:dyDescent="0.3">
      <c r="A457" s="24">
        <f t="shared" si="26"/>
        <v>48</v>
      </c>
      <c r="B457" s="4" t="s">
        <v>59</v>
      </c>
      <c r="C457" s="4" t="s">
        <v>278</v>
      </c>
      <c r="D457" s="4">
        <v>6</v>
      </c>
      <c r="E457" s="4" t="s">
        <v>458</v>
      </c>
      <c r="F457" s="4"/>
      <c r="G457" s="4" t="s">
        <v>488</v>
      </c>
      <c r="H457" s="4">
        <v>0</v>
      </c>
      <c r="I457" s="28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</row>
    <row r="458" spans="1:41" x14ac:dyDescent="0.3">
      <c r="A458" s="24">
        <f t="shared" si="26"/>
        <v>48</v>
      </c>
      <c r="B458" s="4" t="s">
        <v>59</v>
      </c>
      <c r="C458" s="4" t="s">
        <v>278</v>
      </c>
      <c r="D458" s="4">
        <v>7</v>
      </c>
      <c r="E458" s="4" t="s">
        <v>459</v>
      </c>
      <c r="F458" s="4"/>
      <c r="G458" s="4" t="s">
        <v>488</v>
      </c>
      <c r="H458" s="4">
        <v>0</v>
      </c>
      <c r="I458" s="28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</row>
    <row r="459" spans="1:41" x14ac:dyDescent="0.3">
      <c r="A459" s="24">
        <f t="shared" si="26"/>
        <v>48</v>
      </c>
      <c r="B459" s="4" t="s">
        <v>59</v>
      </c>
      <c r="C459" s="4" t="s">
        <v>278</v>
      </c>
      <c r="D459" s="4">
        <v>8</v>
      </c>
      <c r="E459" s="4" t="s">
        <v>460</v>
      </c>
      <c r="F459" s="4"/>
      <c r="G459" s="4" t="s">
        <v>488</v>
      </c>
      <c r="H459" s="4">
        <v>0</v>
      </c>
      <c r="I459" s="28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</row>
    <row r="460" spans="1:41" x14ac:dyDescent="0.3">
      <c r="A460" s="24">
        <f t="shared" si="26"/>
        <v>48</v>
      </c>
      <c r="B460" s="4" t="s">
        <v>59</v>
      </c>
      <c r="C460" s="4" t="s">
        <v>278</v>
      </c>
      <c r="D460" s="4">
        <v>9</v>
      </c>
      <c r="E460" s="4" t="s">
        <v>461</v>
      </c>
      <c r="F460" s="4"/>
      <c r="G460" s="4" t="s">
        <v>488</v>
      </c>
      <c r="H460" s="4">
        <v>0</v>
      </c>
      <c r="I460" s="28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</row>
    <row r="461" spans="1:41" x14ac:dyDescent="0.3">
      <c r="A461" s="24">
        <f t="shared" si="26"/>
        <v>48</v>
      </c>
      <c r="B461" s="4" t="s">
        <v>59</v>
      </c>
      <c r="C461" s="4" t="s">
        <v>278</v>
      </c>
      <c r="D461" s="4">
        <v>10</v>
      </c>
      <c r="E461" s="4" t="s">
        <v>462</v>
      </c>
      <c r="F461" s="4"/>
      <c r="G461" s="4" t="s">
        <v>488</v>
      </c>
      <c r="H461" s="4">
        <v>0</v>
      </c>
      <c r="I461" s="28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</row>
    <row r="462" spans="1:41" x14ac:dyDescent="0.3">
      <c r="A462" s="24">
        <f>A452+1</f>
        <v>49</v>
      </c>
      <c r="B462" s="5" t="s">
        <v>60</v>
      </c>
      <c r="C462" s="5" t="s">
        <v>279</v>
      </c>
      <c r="D462" s="5">
        <v>1</v>
      </c>
      <c r="E462" s="5" t="s">
        <v>453</v>
      </c>
      <c r="F462" s="5"/>
      <c r="G462" s="5" t="s">
        <v>488</v>
      </c>
      <c r="H462" s="5">
        <v>0</v>
      </c>
      <c r="I462" s="29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</row>
    <row r="463" spans="1:41" x14ac:dyDescent="0.3">
      <c r="A463" s="24">
        <f>A462</f>
        <v>49</v>
      </c>
      <c r="B463" s="5" t="s">
        <v>60</v>
      </c>
      <c r="C463" s="5" t="s">
        <v>279</v>
      </c>
      <c r="D463" s="5">
        <v>2</v>
      </c>
      <c r="E463" s="5" t="s">
        <v>454</v>
      </c>
      <c r="F463" s="5"/>
      <c r="G463" s="5" t="s">
        <v>488</v>
      </c>
      <c r="H463" s="5">
        <v>0</v>
      </c>
      <c r="I463" s="29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</row>
    <row r="464" spans="1:41" x14ac:dyDescent="0.3">
      <c r="A464" s="24">
        <f t="shared" ref="A464:A471" si="27">A463</f>
        <v>49</v>
      </c>
      <c r="B464" s="5" t="s">
        <v>60</v>
      </c>
      <c r="C464" s="5" t="s">
        <v>279</v>
      </c>
      <c r="D464" s="5">
        <v>3</v>
      </c>
      <c r="E464" s="5" t="s">
        <v>455</v>
      </c>
      <c r="F464" s="5"/>
      <c r="G464" s="5" t="s">
        <v>488</v>
      </c>
      <c r="H464" s="5">
        <v>0</v>
      </c>
      <c r="I464" s="29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</row>
    <row r="465" spans="1:41" x14ac:dyDescent="0.3">
      <c r="A465" s="24">
        <f t="shared" si="27"/>
        <v>49</v>
      </c>
      <c r="B465" s="5" t="s">
        <v>60</v>
      </c>
      <c r="C465" s="5" t="s">
        <v>279</v>
      </c>
      <c r="D465" s="5">
        <v>4</v>
      </c>
      <c r="E465" s="5" t="s">
        <v>456</v>
      </c>
      <c r="F465" s="5"/>
      <c r="G465" s="5" t="s">
        <v>488</v>
      </c>
      <c r="H465" s="5">
        <v>0</v>
      </c>
      <c r="I465" s="29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</row>
    <row r="466" spans="1:41" x14ac:dyDescent="0.3">
      <c r="A466" s="24">
        <f t="shared" si="27"/>
        <v>49</v>
      </c>
      <c r="B466" s="5" t="s">
        <v>60</v>
      </c>
      <c r="C466" s="5" t="s">
        <v>279</v>
      </c>
      <c r="D466" s="5">
        <v>5</v>
      </c>
      <c r="E466" s="5" t="s">
        <v>457</v>
      </c>
      <c r="F466" s="5"/>
      <c r="G466" s="5" t="s">
        <v>488</v>
      </c>
      <c r="H466" s="5">
        <v>0</v>
      </c>
      <c r="I466" s="29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</row>
    <row r="467" spans="1:41" x14ac:dyDescent="0.3">
      <c r="A467" s="24">
        <f t="shared" si="27"/>
        <v>49</v>
      </c>
      <c r="B467" s="5" t="s">
        <v>60</v>
      </c>
      <c r="C467" s="5" t="s">
        <v>279</v>
      </c>
      <c r="D467" s="5">
        <v>6</v>
      </c>
      <c r="E467" s="5" t="s">
        <v>458</v>
      </c>
      <c r="F467" s="5"/>
      <c r="G467" s="5" t="s">
        <v>480</v>
      </c>
      <c r="H467" s="5">
        <v>0</v>
      </c>
      <c r="I467" s="29">
        <v>1.2E-2</v>
      </c>
      <c r="J467" s="30">
        <v>1.2E-2</v>
      </c>
      <c r="K467" s="30">
        <v>1.2E-2</v>
      </c>
      <c r="L467" s="70">
        <f>K467*(1+growth_formula!F181)*1.01</f>
        <v>1.2120000000000001E-2</v>
      </c>
      <c r="M467" s="70">
        <f>L467*(1+growth_formula!G181)*1.01</f>
        <v>1.2241200000000001E-2</v>
      </c>
      <c r="N467" s="70">
        <f>M467*(1+growth_formula!H181)*1.01</f>
        <v>1.2363612000000001E-2</v>
      </c>
      <c r="O467" s="70">
        <f>N467*(1+growth_formula!I181)*1.01</f>
        <v>1.2487248120000001E-2</v>
      </c>
      <c r="P467" s="70">
        <f>O467*(1+growth_formula!J181)*1.01</f>
        <v>1.26121206012E-2</v>
      </c>
      <c r="Q467" s="70">
        <f>P467*(1+growth_formula!K181)*1.01</f>
        <v>1.2738241807212001E-2</v>
      </c>
      <c r="R467" s="70">
        <f>Q467*(1+growth_formula!L181)*1.01</f>
        <v>1.2865624225284122E-2</v>
      </c>
      <c r="S467" s="70">
        <f>R467*(1+growth_formula!M181)*1.01</f>
        <v>1.2994280467536963E-2</v>
      </c>
      <c r="T467" s="70">
        <f>S467*(1+growth_formula!N181)*1.01</f>
        <v>1.3124223272212332E-2</v>
      </c>
      <c r="U467" s="70">
        <f>T467*(1+growth_formula!O181)*1.01</f>
        <v>1.3255465504934455E-2</v>
      </c>
      <c r="V467" s="70">
        <f>U467*(1+growth_formula!P181)*1.01</f>
        <v>1.3388020159983799E-2</v>
      </c>
      <c r="W467" s="70">
        <f>V467*(1+growth_formula!Q181)*1.01</f>
        <v>1.3521900361583638E-2</v>
      </c>
      <c r="X467" s="70">
        <f>W467*(1+growth_formula!R181)*1.01</f>
        <v>1.3657119365199474E-2</v>
      </c>
      <c r="Y467" s="70">
        <f>X467*(1+growth_formula!S181)*1.01</f>
        <v>1.3793690558851468E-2</v>
      </c>
      <c r="Z467" s="70">
        <f>Y467*(1+growth_formula!T181)*1.01</f>
        <v>1.3931627464439983E-2</v>
      </c>
      <c r="AA467" s="70">
        <f>Z467*(1+growth_formula!U181)*1.01</f>
        <v>1.4070943739084383E-2</v>
      </c>
      <c r="AB467" s="70">
        <f>AA467*(1+growth_formula!V181)*1.01</f>
        <v>1.4211653176475226E-2</v>
      </c>
      <c r="AC467" s="70">
        <f>AB467*(1+growth_formula!W181)*1.01</f>
        <v>1.4353769708239979E-2</v>
      </c>
      <c r="AD467" s="70">
        <f>AC467*(1+growth_formula!X181)*1.01</f>
        <v>1.4497307405322379E-2</v>
      </c>
      <c r="AE467" s="70">
        <f>AD467*(1+growth_formula!Y181)*1.01</f>
        <v>1.4642280479375602E-2</v>
      </c>
      <c r="AF467" s="70">
        <f>AE467*(1+growth_formula!Z181)*1.01</f>
        <v>1.4788703284169358E-2</v>
      </c>
      <c r="AG467" s="70">
        <f>AF467*(1+growth_formula!AA181)*1.01</f>
        <v>1.4936590317011052E-2</v>
      </c>
      <c r="AH467" s="70">
        <f>AG467*(1+growth_formula!AB181)*1.01</f>
        <v>1.5085956220181163E-2</v>
      </c>
      <c r="AI467" s="70">
        <f>AH467*(1+growth_formula!AC181)*1.01</f>
        <v>1.5236815782382975E-2</v>
      </c>
      <c r="AJ467" s="70">
        <f>AI467*(1+growth_formula!AD181)*1.01</f>
        <v>1.5389183940206805E-2</v>
      </c>
      <c r="AK467" s="70">
        <f>AJ467*(1+growth_formula!AE181)*1.01</f>
        <v>1.5543075779608874E-2</v>
      </c>
      <c r="AL467" s="70">
        <f>AK467*(1+growth_formula!AF181)*1.01</f>
        <v>1.5698506537404962E-2</v>
      </c>
      <c r="AM467" s="70">
        <f>AL467*(1+growth_formula!AG181)*1.01</f>
        <v>1.585549160277901E-2</v>
      </c>
      <c r="AN467" s="70">
        <f>AM467*(1+growth_formula!AH181)*1.01</f>
        <v>1.60140465188068E-2</v>
      </c>
      <c r="AO467" s="70">
        <f>AN467*(1+growth_formula!AI181)*1.01</f>
        <v>1.6174186983994868E-2</v>
      </c>
    </row>
    <row r="468" spans="1:41" x14ac:dyDescent="0.3">
      <c r="A468" s="24">
        <f t="shared" si="27"/>
        <v>49</v>
      </c>
      <c r="B468" s="5" t="s">
        <v>60</v>
      </c>
      <c r="C468" s="5" t="s">
        <v>279</v>
      </c>
      <c r="D468" s="5">
        <v>7</v>
      </c>
      <c r="E468" s="5" t="s">
        <v>459</v>
      </c>
      <c r="F468" s="5"/>
      <c r="G468" s="5" t="s">
        <v>480</v>
      </c>
      <c r="H468" s="5">
        <v>0</v>
      </c>
      <c r="I468" s="29">
        <v>1.2E-2</v>
      </c>
      <c r="J468" s="30">
        <v>1.2E-2</v>
      </c>
      <c r="K468" s="30">
        <v>1.2E-2</v>
      </c>
      <c r="L468" s="70">
        <f>K468*(1+growth_formula!F182)*0.99</f>
        <v>1.188E-2</v>
      </c>
      <c r="M468" s="70">
        <f>L468*(1+growth_formula!G182)*0.99</f>
        <v>1.1761199999999999E-2</v>
      </c>
      <c r="N468" s="70">
        <f>M468*(1+growth_formula!H182)*0.99</f>
        <v>1.1643588E-2</v>
      </c>
      <c r="O468" s="70">
        <f>N468*(1+growth_formula!I182)*0.99</f>
        <v>1.152715212E-2</v>
      </c>
      <c r="P468" s="70">
        <f>O468*(1+growth_formula!J182)*0.99</f>
        <v>1.14118805988E-2</v>
      </c>
      <c r="Q468" s="70">
        <f>P468*(1+growth_formula!K182)*0.99</f>
        <v>1.1297761792812E-2</v>
      </c>
      <c r="R468" s="70">
        <f>Q468*(1+growth_formula!L182)*0.99</f>
        <v>1.118478417488388E-2</v>
      </c>
      <c r="S468" s="70">
        <f>R468*(1+growth_formula!M182)*0.99</f>
        <v>1.1072936333135041E-2</v>
      </c>
      <c r="T468" s="70">
        <f>S468*(1+growth_formula!N182)*0.99</f>
        <v>1.0962206969803691E-2</v>
      </c>
      <c r="U468" s="70">
        <f>T468*(1+growth_formula!O182)*0.99</f>
        <v>1.0852584900105653E-2</v>
      </c>
      <c r="V468" s="70">
        <f>U468*(1+growth_formula!P182)*0.99</f>
        <v>1.0744059051104596E-2</v>
      </c>
      <c r="W468" s="70">
        <f>V468*(1+growth_formula!Q182)*0.99</f>
        <v>1.063661846059355E-2</v>
      </c>
      <c r="X468" s="70">
        <f>W468*(1+growth_formula!R182)*0.99</f>
        <v>1.0530252275987615E-2</v>
      </c>
      <c r="Y468" s="70">
        <f>X468*(1+growth_formula!S182)*0.99</f>
        <v>1.0424949753227738E-2</v>
      </c>
      <c r="Z468" s="70">
        <f>Y468*(1+growth_formula!T182)*0.99</f>
        <v>1.032070025569546E-2</v>
      </c>
      <c r="AA468" s="70">
        <f>Z468*(1+growth_formula!U182)*0.99</f>
        <v>1.0217493253138506E-2</v>
      </c>
      <c r="AB468" s="70">
        <f>AA468*(1+growth_formula!V182)*0.99</f>
        <v>1.0115318320607121E-2</v>
      </c>
      <c r="AC468" s="70">
        <f>AB468*(1+growth_formula!W182)*0.99</f>
        <v>1.0014165137401049E-2</v>
      </c>
      <c r="AD468" s="70">
        <f>AC468*(1+growth_formula!X182)*0.99</f>
        <v>9.914023486027039E-3</v>
      </c>
      <c r="AE468" s="70">
        <f>AD468*(1+growth_formula!Y182)*0.99</f>
        <v>9.8148832511667679E-3</v>
      </c>
      <c r="AF468" s="70">
        <f>AE468*(1+growth_formula!Z182)*0.99</f>
        <v>9.7167344186550996E-3</v>
      </c>
      <c r="AG468" s="70">
        <f>AF468*(1+growth_formula!AA182)*0.99</f>
        <v>9.6195670744685484E-3</v>
      </c>
      <c r="AH468" s="70">
        <f>AG468*(1+growth_formula!AB182)*0.99</f>
        <v>9.5233714037238626E-3</v>
      </c>
      <c r="AI468" s="70">
        <f>AH468*(1+growth_formula!AC182)*0.99</f>
        <v>9.4281376896866234E-3</v>
      </c>
      <c r="AJ468" s="70">
        <f>AI468*(1+growth_formula!AD182)*0.99</f>
        <v>9.3338563127897574E-3</v>
      </c>
      <c r="AK468" s="70">
        <f>AJ468*(1+growth_formula!AE182)*0.99</f>
        <v>9.2405177496618605E-3</v>
      </c>
      <c r="AL468" s="70">
        <f>AK468*(1+growth_formula!AF182)*0.99</f>
        <v>9.1481125721652422E-3</v>
      </c>
      <c r="AM468" s="70">
        <f>AL468*(1+growth_formula!AG182)*0.99</f>
        <v>9.0566314464435894E-3</v>
      </c>
      <c r="AN468" s="70">
        <f>AM468*(1+growth_formula!AH182)*0.99</f>
        <v>8.9660651319791538E-3</v>
      </c>
      <c r="AO468" s="70">
        <f>AN468*(1+growth_formula!AI182)*0.99</f>
        <v>8.8764044806593622E-3</v>
      </c>
    </row>
    <row r="469" spans="1:41" x14ac:dyDescent="0.3">
      <c r="A469" s="24">
        <f t="shared" si="27"/>
        <v>49</v>
      </c>
      <c r="B469" s="5" t="s">
        <v>60</v>
      </c>
      <c r="C469" s="5" t="s">
        <v>279</v>
      </c>
      <c r="D469" s="5">
        <v>8</v>
      </c>
      <c r="E469" s="5" t="s">
        <v>460</v>
      </c>
      <c r="F469" s="5"/>
      <c r="G469" s="5" t="s">
        <v>488</v>
      </c>
      <c r="H469" s="5">
        <v>0</v>
      </c>
      <c r="I469" s="29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</row>
    <row r="470" spans="1:41" x14ac:dyDescent="0.3">
      <c r="A470" s="24">
        <f t="shared" si="27"/>
        <v>49</v>
      </c>
      <c r="B470" s="5" t="s">
        <v>60</v>
      </c>
      <c r="C470" s="5" t="s">
        <v>279</v>
      </c>
      <c r="D470" s="5">
        <v>9</v>
      </c>
      <c r="E470" s="5" t="s">
        <v>461</v>
      </c>
      <c r="F470" s="5"/>
      <c r="G470" s="5" t="s">
        <v>488</v>
      </c>
      <c r="H470" s="5">
        <v>0</v>
      </c>
      <c r="I470" s="29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</row>
    <row r="471" spans="1:41" x14ac:dyDescent="0.3">
      <c r="A471" s="24">
        <f t="shared" si="27"/>
        <v>49</v>
      </c>
      <c r="B471" s="5" t="s">
        <v>60</v>
      </c>
      <c r="C471" s="5" t="s">
        <v>279</v>
      </c>
      <c r="D471" s="5">
        <v>10</v>
      </c>
      <c r="E471" s="5" t="s">
        <v>462</v>
      </c>
      <c r="F471" s="5"/>
      <c r="G471" s="5" t="s">
        <v>488</v>
      </c>
      <c r="H471" s="5">
        <v>0</v>
      </c>
      <c r="I471" s="29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</row>
    <row r="472" spans="1:41" x14ac:dyDescent="0.3">
      <c r="A472" s="24">
        <f>A462+1</f>
        <v>50</v>
      </c>
      <c r="B472" s="4" t="s">
        <v>61</v>
      </c>
      <c r="C472" s="4" t="s">
        <v>280</v>
      </c>
      <c r="D472" s="4">
        <v>1</v>
      </c>
      <c r="E472" s="4" t="s">
        <v>453</v>
      </c>
      <c r="F472" s="4"/>
      <c r="G472" s="4" t="s">
        <v>488</v>
      </c>
      <c r="H472" s="4">
        <v>0</v>
      </c>
      <c r="I472" s="28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</row>
    <row r="473" spans="1:41" x14ac:dyDescent="0.3">
      <c r="A473" s="24">
        <f>A472</f>
        <v>50</v>
      </c>
      <c r="B473" s="4" t="s">
        <v>61</v>
      </c>
      <c r="C473" s="4" t="s">
        <v>280</v>
      </c>
      <c r="D473" s="4">
        <v>2</v>
      </c>
      <c r="E473" s="4" t="s">
        <v>454</v>
      </c>
      <c r="F473" s="4"/>
      <c r="G473" s="4" t="s">
        <v>488</v>
      </c>
      <c r="H473" s="4">
        <v>0</v>
      </c>
      <c r="I473" s="28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</row>
    <row r="474" spans="1:41" x14ac:dyDescent="0.3">
      <c r="A474" s="24">
        <f t="shared" ref="A474:A481" si="28">A473</f>
        <v>50</v>
      </c>
      <c r="B474" s="4" t="s">
        <v>61</v>
      </c>
      <c r="C474" s="4" t="s">
        <v>280</v>
      </c>
      <c r="D474" s="4">
        <v>3</v>
      </c>
      <c r="E474" s="4" t="s">
        <v>455</v>
      </c>
      <c r="F474" s="4"/>
      <c r="G474" s="4" t="s">
        <v>488</v>
      </c>
      <c r="H474" s="4">
        <v>0</v>
      </c>
      <c r="I474" s="28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</row>
    <row r="475" spans="1:41" x14ac:dyDescent="0.3">
      <c r="A475" s="24">
        <f t="shared" si="28"/>
        <v>50</v>
      </c>
      <c r="B475" s="4" t="s">
        <v>61</v>
      </c>
      <c r="C475" s="4" t="s">
        <v>280</v>
      </c>
      <c r="D475" s="4">
        <v>4</v>
      </c>
      <c r="E475" s="4" t="s">
        <v>456</v>
      </c>
      <c r="F475" s="4"/>
      <c r="G475" s="4" t="s">
        <v>488</v>
      </c>
      <c r="H475" s="4">
        <v>0</v>
      </c>
      <c r="I475" s="28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</row>
    <row r="476" spans="1:41" x14ac:dyDescent="0.3">
      <c r="A476" s="24">
        <f t="shared" si="28"/>
        <v>50</v>
      </c>
      <c r="B476" s="4" t="s">
        <v>61</v>
      </c>
      <c r="C476" s="4" t="s">
        <v>280</v>
      </c>
      <c r="D476" s="4">
        <v>5</v>
      </c>
      <c r="E476" s="4" t="s">
        <v>457</v>
      </c>
      <c r="F476" s="4"/>
      <c r="G476" s="4" t="s">
        <v>488</v>
      </c>
      <c r="H476" s="4">
        <v>0</v>
      </c>
      <c r="I476" s="28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</row>
    <row r="477" spans="1:41" x14ac:dyDescent="0.3">
      <c r="A477" s="24">
        <f t="shared" si="28"/>
        <v>50</v>
      </c>
      <c r="B477" s="4" t="s">
        <v>61</v>
      </c>
      <c r="C477" s="4" t="s">
        <v>280</v>
      </c>
      <c r="D477" s="4">
        <v>6</v>
      </c>
      <c r="E477" s="4" t="s">
        <v>458</v>
      </c>
      <c r="F477" s="4"/>
      <c r="G477" s="4" t="s">
        <v>488</v>
      </c>
      <c r="H477" s="4">
        <v>0</v>
      </c>
      <c r="I477" s="28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</row>
    <row r="478" spans="1:41" x14ac:dyDescent="0.3">
      <c r="A478" s="24">
        <f t="shared" si="28"/>
        <v>50</v>
      </c>
      <c r="B478" s="4" t="s">
        <v>61</v>
      </c>
      <c r="C478" s="4" t="s">
        <v>280</v>
      </c>
      <c r="D478" s="4">
        <v>7</v>
      </c>
      <c r="E478" s="4" t="s">
        <v>459</v>
      </c>
      <c r="F478" s="4"/>
      <c r="G478" s="4" t="s">
        <v>488</v>
      </c>
      <c r="H478" s="4">
        <v>0</v>
      </c>
      <c r="I478" s="28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</row>
    <row r="479" spans="1:41" x14ac:dyDescent="0.3">
      <c r="A479" s="24">
        <f t="shared" si="28"/>
        <v>50</v>
      </c>
      <c r="B479" s="4" t="s">
        <v>61</v>
      </c>
      <c r="C479" s="4" t="s">
        <v>280</v>
      </c>
      <c r="D479" s="4">
        <v>8</v>
      </c>
      <c r="E479" s="4" t="s">
        <v>460</v>
      </c>
      <c r="F479" s="4"/>
      <c r="G479" s="4" t="s">
        <v>488</v>
      </c>
      <c r="H479" s="4">
        <v>0</v>
      </c>
      <c r="I479" s="28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</row>
    <row r="480" spans="1:41" x14ac:dyDescent="0.3">
      <c r="A480" s="24">
        <f t="shared" si="28"/>
        <v>50</v>
      </c>
      <c r="B480" s="4" t="s">
        <v>61</v>
      </c>
      <c r="C480" s="4" t="s">
        <v>280</v>
      </c>
      <c r="D480" s="4">
        <v>9</v>
      </c>
      <c r="E480" s="4" t="s">
        <v>461</v>
      </c>
      <c r="F480" s="4"/>
      <c r="G480" s="4" t="s">
        <v>488</v>
      </c>
      <c r="H480" s="4">
        <v>0</v>
      </c>
      <c r="I480" s="28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</row>
    <row r="481" spans="1:41" x14ac:dyDescent="0.3">
      <c r="A481" s="24">
        <f t="shared" si="28"/>
        <v>50</v>
      </c>
      <c r="B481" s="4" t="s">
        <v>61</v>
      </c>
      <c r="C481" s="4" t="s">
        <v>280</v>
      </c>
      <c r="D481" s="4">
        <v>10</v>
      </c>
      <c r="E481" s="4" t="s">
        <v>462</v>
      </c>
      <c r="F481" s="4"/>
      <c r="G481" s="4" t="s">
        <v>488</v>
      </c>
      <c r="H481" s="4">
        <v>0</v>
      </c>
      <c r="I481" s="28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</row>
    <row r="482" spans="1:41" x14ac:dyDescent="0.3">
      <c r="A482" s="24">
        <f>A472+1</f>
        <v>51</v>
      </c>
      <c r="B482" s="5" t="s">
        <v>62</v>
      </c>
      <c r="C482" s="5" t="s">
        <v>281</v>
      </c>
      <c r="D482" s="5">
        <v>1</v>
      </c>
      <c r="E482" s="5" t="s">
        <v>453</v>
      </c>
      <c r="F482" s="5"/>
      <c r="G482" s="5" t="s">
        <v>488</v>
      </c>
      <c r="H482" s="5">
        <v>0</v>
      </c>
      <c r="I482" s="29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</row>
    <row r="483" spans="1:41" x14ac:dyDescent="0.3">
      <c r="A483" s="24">
        <f>A482</f>
        <v>51</v>
      </c>
      <c r="B483" s="5" t="s">
        <v>62</v>
      </c>
      <c r="C483" s="5" t="s">
        <v>281</v>
      </c>
      <c r="D483" s="5">
        <v>2</v>
      </c>
      <c r="E483" s="5" t="s">
        <v>454</v>
      </c>
      <c r="F483" s="5"/>
      <c r="G483" s="5" t="s">
        <v>488</v>
      </c>
      <c r="H483" s="5">
        <v>0</v>
      </c>
      <c r="I483" s="29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</row>
    <row r="484" spans="1:41" x14ac:dyDescent="0.3">
      <c r="A484" s="24">
        <f t="shared" ref="A484:A491" si="29">A483</f>
        <v>51</v>
      </c>
      <c r="B484" s="5" t="s">
        <v>62</v>
      </c>
      <c r="C484" s="5" t="s">
        <v>281</v>
      </c>
      <c r="D484" s="5">
        <v>3</v>
      </c>
      <c r="E484" s="5" t="s">
        <v>455</v>
      </c>
      <c r="F484" s="5"/>
      <c r="G484" s="5" t="s">
        <v>488</v>
      </c>
      <c r="H484" s="5">
        <v>0</v>
      </c>
      <c r="I484" s="29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</row>
    <row r="485" spans="1:41" x14ac:dyDescent="0.3">
      <c r="A485" s="24">
        <f t="shared" si="29"/>
        <v>51</v>
      </c>
      <c r="B485" s="5" t="s">
        <v>62</v>
      </c>
      <c r="C485" s="5" t="s">
        <v>281</v>
      </c>
      <c r="D485" s="5">
        <v>4</v>
      </c>
      <c r="E485" s="5" t="s">
        <v>456</v>
      </c>
      <c r="F485" s="5"/>
      <c r="G485" s="5" t="s">
        <v>488</v>
      </c>
      <c r="H485" s="5">
        <v>0</v>
      </c>
      <c r="I485" s="29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</row>
    <row r="486" spans="1:41" x14ac:dyDescent="0.3">
      <c r="A486" s="24">
        <f t="shared" si="29"/>
        <v>51</v>
      </c>
      <c r="B486" s="5" t="s">
        <v>62</v>
      </c>
      <c r="C486" s="5" t="s">
        <v>281</v>
      </c>
      <c r="D486" s="5">
        <v>5</v>
      </c>
      <c r="E486" s="5" t="s">
        <v>457</v>
      </c>
      <c r="F486" s="5"/>
      <c r="G486" s="5" t="s">
        <v>488</v>
      </c>
      <c r="H486" s="5">
        <v>0</v>
      </c>
      <c r="I486" s="29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</row>
    <row r="487" spans="1:41" x14ac:dyDescent="0.3">
      <c r="A487" s="24">
        <f t="shared" si="29"/>
        <v>51</v>
      </c>
      <c r="B487" s="5" t="s">
        <v>62</v>
      </c>
      <c r="C487" s="5" t="s">
        <v>281</v>
      </c>
      <c r="D487" s="5">
        <v>6</v>
      </c>
      <c r="E487" s="5" t="s">
        <v>458</v>
      </c>
      <c r="F487" s="5"/>
      <c r="G487" s="5" t="s">
        <v>480</v>
      </c>
      <c r="H487" s="5">
        <v>0</v>
      </c>
      <c r="I487" s="29">
        <v>6.3E-2</v>
      </c>
      <c r="J487" s="30">
        <v>6.8000000000000005E-2</v>
      </c>
      <c r="K487" s="30">
        <v>5.2999999999999999E-2</v>
      </c>
      <c r="L487" s="70">
        <f>K487*(1+growth_formula!F201)*1.01</f>
        <v>5.3530000000000001E-2</v>
      </c>
      <c r="M487" s="70">
        <f>L487*(1+growth_formula!G201)*1.01</f>
        <v>5.4065300000000004E-2</v>
      </c>
      <c r="N487" s="70">
        <f>M487*(1+growth_formula!H201)*1.01</f>
        <v>5.4605953000000006E-2</v>
      </c>
      <c r="O487" s="70">
        <f>N487*(1+growth_formula!I201)*1.01</f>
        <v>5.5152012530000009E-2</v>
      </c>
      <c r="P487" s="70">
        <f>O487*(1+growth_formula!J201)*1.01</f>
        <v>5.5703532655300009E-2</v>
      </c>
      <c r="Q487" s="70">
        <f>P487*(1+growth_formula!K201)*1.01</f>
        <v>5.6260567981853006E-2</v>
      </c>
      <c r="R487" s="70">
        <f>Q487*(1+growth_formula!L201)*1.01</f>
        <v>5.6823173661671535E-2</v>
      </c>
      <c r="S487" s="70">
        <f>R487*(1+growth_formula!M201)*1.01</f>
        <v>5.7391405398288249E-2</v>
      </c>
      <c r="T487" s="70">
        <f>S487*(1+growth_formula!N201)*1.01</f>
        <v>5.7965319452271132E-2</v>
      </c>
      <c r="U487" s="70">
        <f>T487*(1+growth_formula!O201)*1.01</f>
        <v>5.8544972646793841E-2</v>
      </c>
      <c r="V487" s="70">
        <f>U487*(1+growth_formula!P201)*1.01</f>
        <v>5.9130422373261778E-2</v>
      </c>
      <c r="W487" s="70">
        <f>V487*(1+growth_formula!Q201)*1.01</f>
        <v>5.9721726596994394E-2</v>
      </c>
      <c r="X487" s="70">
        <f>W487*(1+growth_formula!R201)*1.01</f>
        <v>6.0318943862964339E-2</v>
      </c>
      <c r="Y487" s="70">
        <f>X487*(1+growth_formula!S201)*1.01</f>
        <v>6.0922133301593982E-2</v>
      </c>
      <c r="Z487" s="70">
        <f>Y487*(1+growth_formula!T201)*1.01</f>
        <v>6.1531354634609924E-2</v>
      </c>
      <c r="AA487" s="70">
        <f>Z487*(1+growth_formula!U201)*1.01</f>
        <v>6.2146668180956023E-2</v>
      </c>
      <c r="AB487" s="70">
        <f>AA487*(1+growth_formula!V201)*1.01</f>
        <v>6.2768134862765584E-2</v>
      </c>
      <c r="AC487" s="70">
        <f>AB487*(1+growth_formula!W201)*1.01</f>
        <v>6.3395816211393244E-2</v>
      </c>
      <c r="AD487" s="70">
        <f>AC487*(1+growth_formula!X201)*1.01</f>
        <v>6.4029774373507181E-2</v>
      </c>
      <c r="AE487" s="70">
        <f>AD487*(1+growth_formula!Y201)*1.01</f>
        <v>6.4670072117242253E-2</v>
      </c>
      <c r="AF487" s="70">
        <f>AE487*(1+growth_formula!Z201)*1.01</f>
        <v>6.531677283841468E-2</v>
      </c>
      <c r="AG487" s="70">
        <f>AF487*(1+growth_formula!AA201)*1.01</f>
        <v>6.5969940566798821E-2</v>
      </c>
      <c r="AH487" s="70">
        <f>AG487*(1+growth_formula!AB201)*1.01</f>
        <v>6.6629639972466806E-2</v>
      </c>
      <c r="AI487" s="70">
        <f>AH487*(1+growth_formula!AC201)*1.01</f>
        <v>6.7295936372191473E-2</v>
      </c>
      <c r="AJ487" s="70">
        <f>AI487*(1+growth_formula!AD201)*1.01</f>
        <v>6.7968895735913387E-2</v>
      </c>
      <c r="AK487" s="70">
        <f>AJ487*(1+growth_formula!AE201)*1.01</f>
        <v>6.8648584693272521E-2</v>
      </c>
      <c r="AL487" s="70">
        <f>AK487*(1+growth_formula!AF201)*1.01</f>
        <v>6.933507054020524E-2</v>
      </c>
      <c r="AM487" s="70">
        <f>AL487*(1+growth_formula!AG201)*1.01</f>
        <v>7.0028421245607292E-2</v>
      </c>
      <c r="AN487" s="70">
        <f>AM487*(1+growth_formula!AH201)*1.01</f>
        <v>7.0728705458063368E-2</v>
      </c>
      <c r="AO487" s="70">
        <f>AN487*(1+growth_formula!AI201)*1.01</f>
        <v>7.1435992512644E-2</v>
      </c>
    </row>
    <row r="488" spans="1:41" x14ac:dyDescent="0.3">
      <c r="A488" s="24">
        <f t="shared" si="29"/>
        <v>51</v>
      </c>
      <c r="B488" s="5" t="s">
        <v>62</v>
      </c>
      <c r="C488" s="5" t="s">
        <v>281</v>
      </c>
      <c r="D488" s="5">
        <v>7</v>
      </c>
      <c r="E488" s="5" t="s">
        <v>459</v>
      </c>
      <c r="F488" s="5"/>
      <c r="G488" s="5" t="s">
        <v>480</v>
      </c>
      <c r="H488" s="5">
        <v>0</v>
      </c>
      <c r="I488" s="29">
        <v>6.3E-2</v>
      </c>
      <c r="J488" s="30">
        <v>6.8000000000000005E-2</v>
      </c>
      <c r="K488" s="30">
        <v>5.2999999999999999E-2</v>
      </c>
      <c r="L488" s="70">
        <f>K488*(1+growth_formula!F202)*0.99</f>
        <v>5.2469999999999996E-2</v>
      </c>
      <c r="M488" s="70">
        <f>L488*(1+growth_formula!G202)*0.99</f>
        <v>5.1945299999999993E-2</v>
      </c>
      <c r="N488" s="70">
        <f>M488*(1+growth_formula!H202)*0.99</f>
        <v>5.142584699999999E-2</v>
      </c>
      <c r="O488" s="70">
        <f>N488*(1+growth_formula!I202)*0.99</f>
        <v>5.0911588529999989E-2</v>
      </c>
      <c r="P488" s="70">
        <f>O488*(1+growth_formula!J202)*0.99</f>
        <v>5.0402472644699992E-2</v>
      </c>
      <c r="Q488" s="70">
        <f>P488*(1+growth_formula!K202)*0.99</f>
        <v>4.9898447918252993E-2</v>
      </c>
      <c r="R488" s="70">
        <f>Q488*(1+growth_formula!L202)*0.99</f>
        <v>4.9399463439070465E-2</v>
      </c>
      <c r="S488" s="70">
        <f>R488*(1+growth_formula!M202)*0.99</f>
        <v>4.8905468804679761E-2</v>
      </c>
      <c r="T488" s="70">
        <f>S488*(1+growth_formula!N202)*0.99</f>
        <v>4.8416414116632965E-2</v>
      </c>
      <c r="U488" s="70">
        <f>T488*(1+growth_formula!O202)*0.99</f>
        <v>4.7932249975466634E-2</v>
      </c>
      <c r="V488" s="70">
        <f>U488*(1+growth_formula!P202)*0.99</f>
        <v>4.7452927475711969E-2</v>
      </c>
      <c r="W488" s="70">
        <f>V488*(1+growth_formula!Q202)*0.99</f>
        <v>4.6978398200954848E-2</v>
      </c>
      <c r="X488" s="70">
        <f>W488*(1+growth_formula!R202)*0.99</f>
        <v>4.6508614218945296E-2</v>
      </c>
      <c r="Y488" s="70">
        <f>X488*(1+growth_formula!S202)*0.99</f>
        <v>4.6043528076755845E-2</v>
      </c>
      <c r="Z488" s="70">
        <f>Y488*(1+growth_formula!T202)*0.99</f>
        <v>4.5583092795988288E-2</v>
      </c>
      <c r="AA488" s="70">
        <f>Z488*(1+growth_formula!U202)*0.99</f>
        <v>4.5127261868028408E-2</v>
      </c>
      <c r="AB488" s="70">
        <f>AA488*(1+growth_formula!V202)*0.99</f>
        <v>4.4675989249348125E-2</v>
      </c>
      <c r="AC488" s="70">
        <f>AB488*(1+growth_formula!W202)*0.99</f>
        <v>4.4229229356854645E-2</v>
      </c>
      <c r="AD488" s="70">
        <f>AC488*(1+growth_formula!X202)*0.99</f>
        <v>4.3786937063286097E-2</v>
      </c>
      <c r="AE488" s="70">
        <f>AD488*(1+growth_formula!Y202)*0.99</f>
        <v>4.3349067692653238E-2</v>
      </c>
      <c r="AF488" s="70">
        <f>AE488*(1+growth_formula!Z202)*0.99</f>
        <v>4.2915577015726708E-2</v>
      </c>
      <c r="AG488" s="70">
        <f>AF488*(1+growth_formula!AA202)*0.99</f>
        <v>4.2486421245569443E-2</v>
      </c>
      <c r="AH488" s="70">
        <f>AG488*(1+growth_formula!AB202)*0.99</f>
        <v>4.2061557033113747E-2</v>
      </c>
      <c r="AI488" s="70">
        <f>AH488*(1+growth_formula!AC202)*0.99</f>
        <v>4.1640941462782612E-2</v>
      </c>
      <c r="AJ488" s="70">
        <f>AI488*(1+growth_formula!AD202)*0.99</f>
        <v>4.1224532048154787E-2</v>
      </c>
      <c r="AK488" s="70">
        <f>AJ488*(1+growth_formula!AE202)*0.99</f>
        <v>4.0812286727673237E-2</v>
      </c>
      <c r="AL488" s="70">
        <f>AK488*(1+growth_formula!AF202)*0.99</f>
        <v>4.0404163860396504E-2</v>
      </c>
      <c r="AM488" s="70">
        <f>AL488*(1+growth_formula!AG202)*0.99</f>
        <v>4.0000122221792542E-2</v>
      </c>
      <c r="AN488" s="70">
        <f>AM488*(1+growth_formula!AH202)*0.99</f>
        <v>3.9600120999574613E-2</v>
      </c>
      <c r="AO488" s="70">
        <f>AN488*(1+growth_formula!AI202)*0.99</f>
        <v>3.9204119789578863E-2</v>
      </c>
    </row>
    <row r="489" spans="1:41" x14ac:dyDescent="0.3">
      <c r="A489" s="24">
        <f t="shared" si="29"/>
        <v>51</v>
      </c>
      <c r="B489" s="5" t="s">
        <v>62</v>
      </c>
      <c r="C489" s="5" t="s">
        <v>281</v>
      </c>
      <c r="D489" s="5">
        <v>8</v>
      </c>
      <c r="E489" s="5" t="s">
        <v>460</v>
      </c>
      <c r="F489" s="5"/>
      <c r="G489" s="5" t="s">
        <v>488</v>
      </c>
      <c r="H489" s="5">
        <v>0</v>
      </c>
      <c r="I489" s="29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</row>
    <row r="490" spans="1:41" x14ac:dyDescent="0.3">
      <c r="A490" s="24">
        <f t="shared" si="29"/>
        <v>51</v>
      </c>
      <c r="B490" s="5" t="s">
        <v>62</v>
      </c>
      <c r="C490" s="5" t="s">
        <v>281</v>
      </c>
      <c r="D490" s="5">
        <v>9</v>
      </c>
      <c r="E490" s="5" t="s">
        <v>461</v>
      </c>
      <c r="F490" s="5"/>
      <c r="G490" s="5" t="s">
        <v>488</v>
      </c>
      <c r="H490" s="5">
        <v>0</v>
      </c>
      <c r="I490" s="29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</row>
    <row r="491" spans="1:41" x14ac:dyDescent="0.3">
      <c r="A491" s="24">
        <f t="shared" si="29"/>
        <v>51</v>
      </c>
      <c r="B491" s="5" t="s">
        <v>62</v>
      </c>
      <c r="C491" s="5" t="s">
        <v>281</v>
      </c>
      <c r="D491" s="5">
        <v>10</v>
      </c>
      <c r="E491" s="5" t="s">
        <v>462</v>
      </c>
      <c r="F491" s="5"/>
      <c r="G491" s="5" t="s">
        <v>488</v>
      </c>
      <c r="H491" s="5">
        <v>0</v>
      </c>
      <c r="I491" s="29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</row>
    <row r="492" spans="1:41" x14ac:dyDescent="0.3">
      <c r="A492" s="24">
        <f>A482+1</f>
        <v>52</v>
      </c>
      <c r="B492" s="4" t="s">
        <v>63</v>
      </c>
      <c r="C492" s="4" t="s">
        <v>282</v>
      </c>
      <c r="D492" s="4">
        <v>1</v>
      </c>
      <c r="E492" s="4" t="s">
        <v>453</v>
      </c>
      <c r="F492" s="4"/>
      <c r="G492" s="4" t="s">
        <v>488</v>
      </c>
      <c r="H492" s="4">
        <v>0</v>
      </c>
      <c r="I492" s="28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</row>
    <row r="493" spans="1:41" x14ac:dyDescent="0.3">
      <c r="A493" s="24">
        <f>A492</f>
        <v>52</v>
      </c>
      <c r="B493" s="4" t="s">
        <v>63</v>
      </c>
      <c r="C493" s="4" t="s">
        <v>282</v>
      </c>
      <c r="D493" s="4">
        <v>2</v>
      </c>
      <c r="E493" s="4" t="s">
        <v>454</v>
      </c>
      <c r="F493" s="4"/>
      <c r="G493" s="4" t="s">
        <v>488</v>
      </c>
      <c r="H493" s="4">
        <v>0</v>
      </c>
      <c r="I493" s="28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</row>
    <row r="494" spans="1:41" x14ac:dyDescent="0.3">
      <c r="A494" s="24">
        <f t="shared" ref="A494:A501" si="30">A493</f>
        <v>52</v>
      </c>
      <c r="B494" s="4" t="s">
        <v>63</v>
      </c>
      <c r="C494" s="4" t="s">
        <v>282</v>
      </c>
      <c r="D494" s="4">
        <v>3</v>
      </c>
      <c r="E494" s="4" t="s">
        <v>455</v>
      </c>
      <c r="F494" s="4"/>
      <c r="G494" s="4" t="s">
        <v>488</v>
      </c>
      <c r="H494" s="4">
        <v>0</v>
      </c>
      <c r="I494" s="28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</row>
    <row r="495" spans="1:41" x14ac:dyDescent="0.3">
      <c r="A495" s="24">
        <f t="shared" si="30"/>
        <v>52</v>
      </c>
      <c r="B495" s="4" t="s">
        <v>63</v>
      </c>
      <c r="C495" s="4" t="s">
        <v>282</v>
      </c>
      <c r="D495" s="4">
        <v>4</v>
      </c>
      <c r="E495" s="4" t="s">
        <v>456</v>
      </c>
      <c r="F495" s="4"/>
      <c r="G495" s="4" t="s">
        <v>488</v>
      </c>
      <c r="H495" s="4">
        <v>0</v>
      </c>
      <c r="I495" s="28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</row>
    <row r="496" spans="1:41" x14ac:dyDescent="0.3">
      <c r="A496" s="24">
        <f t="shared" si="30"/>
        <v>52</v>
      </c>
      <c r="B496" s="4" t="s">
        <v>63</v>
      </c>
      <c r="C496" s="4" t="s">
        <v>282</v>
      </c>
      <c r="D496" s="4">
        <v>5</v>
      </c>
      <c r="E496" s="4" t="s">
        <v>457</v>
      </c>
      <c r="F496" s="4"/>
      <c r="G496" s="4" t="s">
        <v>488</v>
      </c>
      <c r="H496" s="4">
        <v>0</v>
      </c>
      <c r="I496" s="28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</row>
    <row r="497" spans="1:41" x14ac:dyDescent="0.3">
      <c r="A497" s="24">
        <f t="shared" si="30"/>
        <v>52</v>
      </c>
      <c r="B497" s="4" t="s">
        <v>63</v>
      </c>
      <c r="C497" s="4" t="s">
        <v>282</v>
      </c>
      <c r="D497" s="4">
        <v>6</v>
      </c>
      <c r="E497" s="4" t="s">
        <v>458</v>
      </c>
      <c r="F497" s="4"/>
      <c r="G497" s="4" t="s">
        <v>480</v>
      </c>
      <c r="H497" s="4">
        <v>0</v>
      </c>
      <c r="I497" s="28">
        <v>2E-3</v>
      </c>
      <c r="J497" s="69">
        <v>2E-3</v>
      </c>
      <c r="K497" s="69">
        <v>2E-3</v>
      </c>
      <c r="L497" s="70">
        <f>K497*(1+growth_formula!F211)*1.01</f>
        <v>2.0200000000000001E-3</v>
      </c>
      <c r="M497" s="70">
        <f>L497*(1+growth_formula!G211)*1.01</f>
        <v>2.0402000000000003E-3</v>
      </c>
      <c r="N497" s="70">
        <f>M497*(1+growth_formula!H211)*1.01</f>
        <v>2.0606020000000004E-3</v>
      </c>
      <c r="O497" s="70">
        <f>N497*(1+growth_formula!I211)*1.01</f>
        <v>2.0812080200000005E-3</v>
      </c>
      <c r="P497" s="70">
        <f>O497*(1+growth_formula!J211)*1.01</f>
        <v>2.1020201002000007E-3</v>
      </c>
      <c r="Q497" s="70">
        <f>P497*(1+growth_formula!K211)*1.01</f>
        <v>2.1230403012020005E-3</v>
      </c>
      <c r="R497" s="70">
        <f>Q497*(1+growth_formula!L211)*1.01</f>
        <v>2.1442707042140206E-3</v>
      </c>
      <c r="S497" s="70">
        <f>R497*(1+growth_formula!M211)*1.01</f>
        <v>2.1657134112561607E-3</v>
      </c>
      <c r="T497" s="70">
        <f>S497*(1+growth_formula!N211)*1.01</f>
        <v>2.1873705453687225E-3</v>
      </c>
      <c r="U497" s="70">
        <f>T497*(1+growth_formula!O211)*1.01</f>
        <v>2.2092442508224097E-3</v>
      </c>
      <c r="V497" s="70">
        <f>U497*(1+growth_formula!P211)*1.01</f>
        <v>2.2313366933306338E-3</v>
      </c>
      <c r="W497" s="70">
        <f>V497*(1+growth_formula!Q211)*1.01</f>
        <v>2.2536500602639399E-3</v>
      </c>
      <c r="X497" s="70">
        <f>W497*(1+growth_formula!R211)*1.01</f>
        <v>2.2761865608665792E-3</v>
      </c>
      <c r="Y497" s="70">
        <f>X497*(1+growth_formula!S211)*1.01</f>
        <v>2.2989484264752452E-3</v>
      </c>
      <c r="Z497" s="70">
        <f>Y497*(1+growth_formula!T211)*1.01</f>
        <v>2.3219379107399978E-3</v>
      </c>
      <c r="AA497" s="70">
        <f>Z497*(1+growth_formula!U211)*1.01</f>
        <v>2.3451572898473979E-3</v>
      </c>
      <c r="AB497" s="70">
        <f>AA497*(1+growth_formula!V211)*1.01</f>
        <v>2.3686088627458721E-3</v>
      </c>
      <c r="AC497" s="70">
        <f>AB497*(1+growth_formula!W211)*1.01</f>
        <v>2.3922949513733309E-3</v>
      </c>
      <c r="AD497" s="70">
        <f>AC497*(1+growth_formula!X211)*1.01</f>
        <v>2.4162179008870642E-3</v>
      </c>
      <c r="AE497" s="70">
        <f>AD497*(1+growth_formula!Y211)*1.01</f>
        <v>2.4403800798959347E-3</v>
      </c>
      <c r="AF497" s="70">
        <f>AE497*(1+growth_formula!Z211)*1.01</f>
        <v>2.4647838806948941E-3</v>
      </c>
      <c r="AG497" s="70">
        <f>AF497*(1+growth_formula!AA211)*1.01</f>
        <v>2.4894317195018429E-3</v>
      </c>
      <c r="AH497" s="70">
        <f>AG497*(1+growth_formula!AB211)*1.01</f>
        <v>2.5143260366968616E-3</v>
      </c>
      <c r="AI497" s="70">
        <f>AH497*(1+growth_formula!AC211)*1.01</f>
        <v>2.5394692970638301E-3</v>
      </c>
      <c r="AJ497" s="70">
        <f>AI497*(1+growth_formula!AD211)*1.01</f>
        <v>2.5648639900344686E-3</v>
      </c>
      <c r="AK497" s="70">
        <f>AJ497*(1+growth_formula!AE211)*1.01</f>
        <v>2.5905126299348132E-3</v>
      </c>
      <c r="AL497" s="70">
        <f>AK497*(1+growth_formula!AF211)*1.01</f>
        <v>2.6164177562341615E-3</v>
      </c>
      <c r="AM497" s="70">
        <f>AL497*(1+growth_formula!AG211)*1.01</f>
        <v>2.642581933796503E-3</v>
      </c>
      <c r="AN497" s="70">
        <f>AM497*(1+growth_formula!AH211)*1.01</f>
        <v>2.6690077531344681E-3</v>
      </c>
      <c r="AO497" s="70">
        <f>AN497*(1+growth_formula!AI211)*1.01</f>
        <v>2.695697830665813E-3</v>
      </c>
    </row>
    <row r="498" spans="1:41" x14ac:dyDescent="0.3">
      <c r="A498" s="24">
        <f t="shared" si="30"/>
        <v>52</v>
      </c>
      <c r="B498" s="4" t="s">
        <v>63</v>
      </c>
      <c r="C498" s="4" t="s">
        <v>282</v>
      </c>
      <c r="D498" s="4">
        <v>7</v>
      </c>
      <c r="E498" s="4" t="s">
        <v>459</v>
      </c>
      <c r="F498" s="4"/>
      <c r="G498" s="4" t="s">
        <v>480</v>
      </c>
      <c r="H498" s="4">
        <v>0</v>
      </c>
      <c r="I498" s="28">
        <v>2E-3</v>
      </c>
      <c r="J498" s="69">
        <v>2E-3</v>
      </c>
      <c r="K498" s="69">
        <v>2E-3</v>
      </c>
      <c r="L498" s="70">
        <f>K498*(1+growth_formula!F212)*0.99</f>
        <v>1.98E-3</v>
      </c>
      <c r="M498" s="70">
        <f>L498*(1+growth_formula!G212)*0.99</f>
        <v>1.9602E-3</v>
      </c>
      <c r="N498" s="70">
        <f>M498*(1+growth_formula!H212)*0.99</f>
        <v>1.940598E-3</v>
      </c>
      <c r="O498" s="70">
        <f>N498*(1+growth_formula!I212)*0.99</f>
        <v>1.9211920199999999E-3</v>
      </c>
      <c r="P498" s="70">
        <f>O498*(1+growth_formula!J212)*0.99</f>
        <v>1.9019800997999998E-3</v>
      </c>
      <c r="Q498" s="70">
        <f>P498*(1+growth_formula!K212)*0.99</f>
        <v>1.8829602988019998E-3</v>
      </c>
      <c r="R498" s="70">
        <f>Q498*(1+growth_formula!L212)*0.99</f>
        <v>1.8641306958139799E-3</v>
      </c>
      <c r="S498" s="70">
        <f>R498*(1+growth_formula!M212)*0.99</f>
        <v>1.84548938885584E-3</v>
      </c>
      <c r="T498" s="70">
        <f>S498*(1+growth_formula!N212)*0.99</f>
        <v>1.8270344949672815E-3</v>
      </c>
      <c r="U498" s="70">
        <f>T498*(1+growth_formula!O212)*0.99</f>
        <v>1.8087641500176086E-3</v>
      </c>
      <c r="V498" s="70">
        <f>U498*(1+growth_formula!P212)*0.99</f>
        <v>1.7906765085174325E-3</v>
      </c>
      <c r="W498" s="70">
        <f>V498*(1+growth_formula!Q212)*0.99</f>
        <v>1.7727697434322582E-3</v>
      </c>
      <c r="X498" s="70">
        <f>W498*(1+growth_formula!R212)*0.99</f>
        <v>1.7550420459979356E-3</v>
      </c>
      <c r="Y498" s="70">
        <f>X498*(1+growth_formula!S212)*0.99</f>
        <v>1.7374916255379561E-3</v>
      </c>
      <c r="Z498" s="70">
        <f>Y498*(1+growth_formula!T212)*0.99</f>
        <v>1.7201167092825765E-3</v>
      </c>
      <c r="AA498" s="70">
        <f>Z498*(1+growth_formula!U212)*0.99</f>
        <v>1.7029155421897507E-3</v>
      </c>
      <c r="AB498" s="70">
        <f>AA498*(1+growth_formula!V212)*0.99</f>
        <v>1.6858863867678531E-3</v>
      </c>
      <c r="AC498" s="70">
        <f>AB498*(1+growth_formula!W212)*0.99</f>
        <v>1.6690275229001746E-3</v>
      </c>
      <c r="AD498" s="70">
        <f>AC498*(1+growth_formula!X212)*0.99</f>
        <v>1.6523372476711729E-3</v>
      </c>
      <c r="AE498" s="70">
        <f>AD498*(1+growth_formula!Y212)*0.99</f>
        <v>1.6358138751944612E-3</v>
      </c>
      <c r="AF498" s="70">
        <f>AE498*(1+growth_formula!Z212)*0.99</f>
        <v>1.6194557364425167E-3</v>
      </c>
      <c r="AG498" s="70">
        <f>AF498*(1+growth_formula!AA212)*0.99</f>
        <v>1.6032611790780915E-3</v>
      </c>
      <c r="AH498" s="70">
        <f>AG498*(1+growth_formula!AB212)*0.99</f>
        <v>1.5872285672873106E-3</v>
      </c>
      <c r="AI498" s="70">
        <f>AH498*(1+growth_formula!AC212)*0.99</f>
        <v>1.5713562816144376E-3</v>
      </c>
      <c r="AJ498" s="70">
        <f>AI498*(1+growth_formula!AD212)*0.99</f>
        <v>1.5556427187982931E-3</v>
      </c>
      <c r="AK498" s="70">
        <f>AJ498*(1+growth_formula!AE212)*0.99</f>
        <v>1.5400862916103101E-3</v>
      </c>
      <c r="AL498" s="70">
        <f>AK498*(1+growth_formula!AF212)*0.99</f>
        <v>1.5246854286942069E-3</v>
      </c>
      <c r="AM498" s="70">
        <f>AL498*(1+growth_formula!AG212)*0.99</f>
        <v>1.5094385744072649E-3</v>
      </c>
      <c r="AN498" s="70">
        <f>AM498*(1+growth_formula!AH212)*0.99</f>
        <v>1.4943441886631922E-3</v>
      </c>
      <c r="AO498" s="70">
        <f>AN498*(1+growth_formula!AI212)*0.99</f>
        <v>1.4794007467765602E-3</v>
      </c>
    </row>
    <row r="499" spans="1:41" x14ac:dyDescent="0.3">
      <c r="A499" s="24">
        <f t="shared" si="30"/>
        <v>52</v>
      </c>
      <c r="B499" s="4" t="s">
        <v>63</v>
      </c>
      <c r="C499" s="4" t="s">
        <v>282</v>
      </c>
      <c r="D499" s="4">
        <v>8</v>
      </c>
      <c r="E499" s="4" t="s">
        <v>460</v>
      </c>
      <c r="F499" s="4"/>
      <c r="G499" s="4" t="s">
        <v>488</v>
      </c>
      <c r="H499" s="4">
        <v>0</v>
      </c>
      <c r="I499" s="28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</row>
    <row r="500" spans="1:41" x14ac:dyDescent="0.3">
      <c r="A500" s="24">
        <f t="shared" si="30"/>
        <v>52</v>
      </c>
      <c r="B500" s="4" t="s">
        <v>63</v>
      </c>
      <c r="C500" s="4" t="s">
        <v>282</v>
      </c>
      <c r="D500" s="4">
        <v>9</v>
      </c>
      <c r="E500" s="4" t="s">
        <v>461</v>
      </c>
      <c r="F500" s="4"/>
      <c r="G500" s="4" t="s">
        <v>488</v>
      </c>
      <c r="H500" s="4">
        <v>0</v>
      </c>
      <c r="I500" s="28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</row>
    <row r="501" spans="1:41" x14ac:dyDescent="0.3">
      <c r="A501" s="24">
        <f t="shared" si="30"/>
        <v>52</v>
      </c>
      <c r="B501" s="4" t="s">
        <v>63</v>
      </c>
      <c r="C501" s="4" t="s">
        <v>282</v>
      </c>
      <c r="D501" s="4">
        <v>10</v>
      </c>
      <c r="E501" s="4" t="s">
        <v>462</v>
      </c>
      <c r="F501" s="4"/>
      <c r="G501" s="4" t="s">
        <v>488</v>
      </c>
      <c r="H501" s="4">
        <v>0</v>
      </c>
      <c r="I501" s="28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</row>
    <row r="502" spans="1:41" x14ac:dyDescent="0.3">
      <c r="A502" s="24">
        <f>A492+1</f>
        <v>53</v>
      </c>
      <c r="B502" s="5" t="s">
        <v>64</v>
      </c>
      <c r="C502" s="5" t="s">
        <v>283</v>
      </c>
      <c r="D502" s="5">
        <v>1</v>
      </c>
      <c r="E502" s="5" t="s">
        <v>453</v>
      </c>
      <c r="F502" s="5"/>
      <c r="G502" s="5" t="s">
        <v>488</v>
      </c>
      <c r="H502" s="5">
        <v>0</v>
      </c>
      <c r="I502" s="29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</row>
    <row r="503" spans="1:41" x14ac:dyDescent="0.3">
      <c r="A503" s="24">
        <f>A502</f>
        <v>53</v>
      </c>
      <c r="B503" s="5" t="s">
        <v>64</v>
      </c>
      <c r="C503" s="5" t="s">
        <v>283</v>
      </c>
      <c r="D503" s="5">
        <v>2</v>
      </c>
      <c r="E503" s="5" t="s">
        <v>454</v>
      </c>
      <c r="F503" s="5"/>
      <c r="G503" s="5" t="s">
        <v>488</v>
      </c>
      <c r="H503" s="5">
        <v>0</v>
      </c>
      <c r="I503" s="29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</row>
    <row r="504" spans="1:41" x14ac:dyDescent="0.3">
      <c r="A504" s="24">
        <f t="shared" ref="A504:A511" si="31">A503</f>
        <v>53</v>
      </c>
      <c r="B504" s="5" t="s">
        <v>64</v>
      </c>
      <c r="C504" s="5" t="s">
        <v>283</v>
      </c>
      <c r="D504" s="5">
        <v>3</v>
      </c>
      <c r="E504" s="5" t="s">
        <v>455</v>
      </c>
      <c r="F504" s="5"/>
      <c r="G504" s="5" t="s">
        <v>488</v>
      </c>
      <c r="H504" s="5">
        <v>0</v>
      </c>
      <c r="I504" s="29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</row>
    <row r="505" spans="1:41" x14ac:dyDescent="0.3">
      <c r="A505" s="24">
        <f t="shared" si="31"/>
        <v>53</v>
      </c>
      <c r="B505" s="5" t="s">
        <v>64</v>
      </c>
      <c r="C505" s="5" t="s">
        <v>283</v>
      </c>
      <c r="D505" s="5">
        <v>4</v>
      </c>
      <c r="E505" s="5" t="s">
        <v>456</v>
      </c>
      <c r="F505" s="5"/>
      <c r="G505" s="5" t="s">
        <v>488</v>
      </c>
      <c r="H505" s="5">
        <v>0</v>
      </c>
      <c r="I505" s="29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</row>
    <row r="506" spans="1:41" x14ac:dyDescent="0.3">
      <c r="A506" s="24">
        <f t="shared" si="31"/>
        <v>53</v>
      </c>
      <c r="B506" s="5" t="s">
        <v>64</v>
      </c>
      <c r="C506" s="5" t="s">
        <v>283</v>
      </c>
      <c r="D506" s="5">
        <v>5</v>
      </c>
      <c r="E506" s="5" t="s">
        <v>457</v>
      </c>
      <c r="F506" s="5"/>
      <c r="G506" s="5" t="s">
        <v>488</v>
      </c>
      <c r="H506" s="5">
        <v>0</v>
      </c>
      <c r="I506" s="29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</row>
    <row r="507" spans="1:41" x14ac:dyDescent="0.3">
      <c r="A507" s="24">
        <f t="shared" si="31"/>
        <v>53</v>
      </c>
      <c r="B507" s="5" t="s">
        <v>64</v>
      </c>
      <c r="C507" s="5" t="s">
        <v>283</v>
      </c>
      <c r="D507" s="5">
        <v>6</v>
      </c>
      <c r="E507" s="5" t="s">
        <v>458</v>
      </c>
      <c r="F507" s="5"/>
      <c r="G507" s="5" t="s">
        <v>480</v>
      </c>
      <c r="H507" s="5">
        <v>0</v>
      </c>
      <c r="I507" s="29">
        <v>1.4999999999999999E-2</v>
      </c>
      <c r="J507" s="30">
        <v>1.4999999999999999E-2</v>
      </c>
      <c r="K507" s="30">
        <v>2.1999999999999999E-2</v>
      </c>
      <c r="L507" s="70">
        <f>K507*(1+growth_formula!F221)*1.01</f>
        <v>2.222E-2</v>
      </c>
      <c r="M507" s="70">
        <f>L507*(1+growth_formula!G221)*1.01</f>
        <v>2.2442199999999999E-2</v>
      </c>
      <c r="N507" s="70">
        <f>M507*(1+growth_formula!H221)*1.01</f>
        <v>2.2666622000000001E-2</v>
      </c>
      <c r="O507" s="70">
        <f>N507*(1+growth_formula!I221)*1.01</f>
        <v>2.2893288220000002E-2</v>
      </c>
      <c r="P507" s="70">
        <f>O507*(1+growth_formula!J221)*1.01</f>
        <v>2.3122221102200004E-2</v>
      </c>
      <c r="Q507" s="70">
        <f>P507*(1+growth_formula!K221)*1.01</f>
        <v>2.3353443313222005E-2</v>
      </c>
      <c r="R507" s="70">
        <f>Q507*(1+growth_formula!L221)*1.01</f>
        <v>2.3586977746354227E-2</v>
      </c>
      <c r="S507" s="70">
        <f>R507*(1+growth_formula!M221)*1.01</f>
        <v>2.3822847523817768E-2</v>
      </c>
      <c r="T507" s="70">
        <f>S507*(1+growth_formula!N221)*1.01</f>
        <v>2.4061075999055947E-2</v>
      </c>
      <c r="U507" s="70">
        <f>T507*(1+growth_formula!O221)*1.01</f>
        <v>2.4301686759046506E-2</v>
      </c>
      <c r="V507" s="70">
        <f>U507*(1+growth_formula!P221)*1.01</f>
        <v>2.4544703626636973E-2</v>
      </c>
      <c r="W507" s="70">
        <f>V507*(1+growth_formula!Q221)*1.01</f>
        <v>2.4790150662903344E-2</v>
      </c>
      <c r="X507" s="70">
        <f>W507*(1+growth_formula!R221)*1.01</f>
        <v>2.5038052169532376E-2</v>
      </c>
      <c r="Y507" s="70">
        <f>X507*(1+growth_formula!S221)*1.01</f>
        <v>2.52884326912277E-2</v>
      </c>
      <c r="Z507" s="70">
        <f>Y507*(1+growth_formula!T221)*1.01</f>
        <v>2.5541317018139977E-2</v>
      </c>
      <c r="AA507" s="70">
        <f>Z507*(1+growth_formula!U221)*1.01</f>
        <v>2.5796730188321376E-2</v>
      </c>
      <c r="AB507" s="70">
        <f>AA507*(1+growth_formula!V221)*1.01</f>
        <v>2.605469749020459E-2</v>
      </c>
      <c r="AC507" s="70">
        <f>AB507*(1+growth_formula!W221)*1.01</f>
        <v>2.6315244465106635E-2</v>
      </c>
      <c r="AD507" s="70">
        <f>AC507*(1+growth_formula!X221)*1.01</f>
        <v>2.65783969097577E-2</v>
      </c>
      <c r="AE507" s="70">
        <f>AD507*(1+growth_formula!Y221)*1.01</f>
        <v>2.6844180878855279E-2</v>
      </c>
      <c r="AF507" s="70">
        <f>AE507*(1+growth_formula!Z221)*1.01</f>
        <v>2.7112622687643834E-2</v>
      </c>
      <c r="AG507" s="70">
        <f>AF507*(1+growth_formula!AA221)*1.01</f>
        <v>2.7383748914520271E-2</v>
      </c>
      <c r="AH507" s="70">
        <f>AG507*(1+growth_formula!AB221)*1.01</f>
        <v>2.7657586403665474E-2</v>
      </c>
      <c r="AI507" s="70">
        <f>AH507*(1+growth_formula!AC221)*1.01</f>
        <v>2.793416226770213E-2</v>
      </c>
      <c r="AJ507" s="70">
        <f>AI507*(1+growth_formula!AD221)*1.01</f>
        <v>2.821350389037915E-2</v>
      </c>
      <c r="AK507" s="70">
        <f>AJ507*(1+growth_formula!AE221)*1.01</f>
        <v>2.8495638929282942E-2</v>
      </c>
      <c r="AL507" s="70">
        <f>AK507*(1+growth_formula!AF221)*1.01</f>
        <v>2.8780595318575772E-2</v>
      </c>
      <c r="AM507" s="70">
        <f>AL507*(1+growth_formula!AG221)*1.01</f>
        <v>2.9068401271761531E-2</v>
      </c>
      <c r="AN507" s="70">
        <f>AM507*(1+growth_formula!AH221)*1.01</f>
        <v>2.9359085284479145E-2</v>
      </c>
      <c r="AO507" s="70">
        <f>AN507*(1+growth_formula!AI221)*1.01</f>
        <v>2.9652676137323936E-2</v>
      </c>
    </row>
    <row r="508" spans="1:41" x14ac:dyDescent="0.3">
      <c r="A508" s="24">
        <f t="shared" si="31"/>
        <v>53</v>
      </c>
      <c r="B508" s="5" t="s">
        <v>64</v>
      </c>
      <c r="C508" s="5" t="s">
        <v>283</v>
      </c>
      <c r="D508" s="5">
        <v>7</v>
      </c>
      <c r="E508" s="5" t="s">
        <v>459</v>
      </c>
      <c r="F508" s="5"/>
      <c r="G508" s="5" t="s">
        <v>480</v>
      </c>
      <c r="H508" s="5">
        <v>0</v>
      </c>
      <c r="I508" s="29">
        <v>1.4999999999999999E-2</v>
      </c>
      <c r="J508" s="30">
        <v>1.4999999999999999E-2</v>
      </c>
      <c r="K508" s="30">
        <v>2.1999999999999999E-2</v>
      </c>
      <c r="L508" s="70">
        <f>K508*(1+growth_formula!F222)*0.99</f>
        <v>2.1779999999999997E-2</v>
      </c>
      <c r="M508" s="70">
        <f>L508*(1+growth_formula!G222)*0.99</f>
        <v>2.1562199999999997E-2</v>
      </c>
      <c r="N508" s="70">
        <f>M508*(1+growth_formula!H222)*0.99</f>
        <v>2.1346577999999998E-2</v>
      </c>
      <c r="O508" s="70">
        <f>N508*(1+growth_formula!I222)*0.99</f>
        <v>2.1133112219999996E-2</v>
      </c>
      <c r="P508" s="70">
        <f>O508*(1+growth_formula!J222)*0.99</f>
        <v>2.0921781097799998E-2</v>
      </c>
      <c r="Q508" s="70">
        <f>P508*(1+growth_formula!K222)*0.99</f>
        <v>2.0712563286821997E-2</v>
      </c>
      <c r="R508" s="70">
        <f>Q508*(1+growth_formula!L222)*0.99</f>
        <v>2.0505437653953778E-2</v>
      </c>
      <c r="S508" s="70">
        <f>R508*(1+growth_formula!M222)*0.99</f>
        <v>2.0300383277414239E-2</v>
      </c>
      <c r="T508" s="70">
        <f>S508*(1+growth_formula!N222)*0.99</f>
        <v>2.0097379444640098E-2</v>
      </c>
      <c r="U508" s="70">
        <f>T508*(1+growth_formula!O222)*0.99</f>
        <v>1.9896405650193696E-2</v>
      </c>
      <c r="V508" s="70">
        <f>U508*(1+growth_formula!P222)*0.99</f>
        <v>1.9697441593691759E-2</v>
      </c>
      <c r="W508" s="70">
        <f>V508*(1+growth_formula!Q222)*0.99</f>
        <v>1.9500467177754839E-2</v>
      </c>
      <c r="X508" s="70">
        <f>W508*(1+growth_formula!R222)*0.99</f>
        <v>1.930546250597729E-2</v>
      </c>
      <c r="Y508" s="70">
        <f>X508*(1+growth_formula!S222)*0.99</f>
        <v>1.9112407880917517E-2</v>
      </c>
      <c r="Z508" s="70">
        <f>Y508*(1+growth_formula!T222)*0.99</f>
        <v>1.8921283802108342E-2</v>
      </c>
      <c r="AA508" s="70">
        <f>Z508*(1+growth_formula!U222)*0.99</f>
        <v>1.8732070964087258E-2</v>
      </c>
      <c r="AB508" s="70">
        <f>AA508*(1+growth_formula!V222)*0.99</f>
        <v>1.8544750254446386E-2</v>
      </c>
      <c r="AC508" s="70">
        <f>AB508*(1+growth_formula!W222)*0.99</f>
        <v>1.8359302751901924E-2</v>
      </c>
      <c r="AD508" s="70">
        <f>AC508*(1+growth_formula!X222)*0.99</f>
        <v>1.8175709724382903E-2</v>
      </c>
      <c r="AE508" s="70">
        <f>AD508*(1+growth_formula!Y222)*0.99</f>
        <v>1.7993952627139074E-2</v>
      </c>
      <c r="AF508" s="70">
        <f>AE508*(1+growth_formula!Z222)*0.99</f>
        <v>1.7814013100867682E-2</v>
      </c>
      <c r="AG508" s="70">
        <f>AF508*(1+growth_formula!AA222)*0.99</f>
        <v>1.7635872969859006E-2</v>
      </c>
      <c r="AH508" s="70">
        <f>AG508*(1+growth_formula!AB222)*0.99</f>
        <v>1.7459514240160415E-2</v>
      </c>
      <c r="AI508" s="70">
        <f>AH508*(1+growth_formula!AC222)*0.99</f>
        <v>1.7284919097758811E-2</v>
      </c>
      <c r="AJ508" s="70">
        <f>AI508*(1+growth_formula!AD222)*0.99</f>
        <v>1.7112069906781224E-2</v>
      </c>
      <c r="AK508" s="70">
        <f>AJ508*(1+growth_formula!AE222)*0.99</f>
        <v>1.6940949207713413E-2</v>
      </c>
      <c r="AL508" s="70">
        <f>AK508*(1+growth_formula!AF222)*0.99</f>
        <v>1.6771539715636278E-2</v>
      </c>
      <c r="AM508" s="70">
        <f>AL508*(1+growth_formula!AG222)*0.99</f>
        <v>1.6603824318479916E-2</v>
      </c>
      <c r="AN508" s="70">
        <f>AM508*(1+growth_formula!AH222)*0.99</f>
        <v>1.6437786075295117E-2</v>
      </c>
      <c r="AO508" s="70">
        <f>AN508*(1+growth_formula!AI222)*0.99</f>
        <v>1.6273408214542165E-2</v>
      </c>
    </row>
    <row r="509" spans="1:41" x14ac:dyDescent="0.3">
      <c r="A509" s="24">
        <f t="shared" si="31"/>
        <v>53</v>
      </c>
      <c r="B509" s="5" t="s">
        <v>64</v>
      </c>
      <c r="C509" s="5" t="s">
        <v>283</v>
      </c>
      <c r="D509" s="5">
        <v>8</v>
      </c>
      <c r="E509" s="5" t="s">
        <v>460</v>
      </c>
      <c r="F509" s="5"/>
      <c r="G509" s="5" t="s">
        <v>488</v>
      </c>
      <c r="H509" s="5">
        <v>0</v>
      </c>
      <c r="I509" s="29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</row>
    <row r="510" spans="1:41" x14ac:dyDescent="0.3">
      <c r="A510" s="24">
        <f t="shared" si="31"/>
        <v>53</v>
      </c>
      <c r="B510" s="5" t="s">
        <v>64</v>
      </c>
      <c r="C510" s="5" t="s">
        <v>283</v>
      </c>
      <c r="D510" s="5">
        <v>9</v>
      </c>
      <c r="E510" s="5" t="s">
        <v>461</v>
      </c>
      <c r="F510" s="5"/>
      <c r="G510" s="5" t="s">
        <v>488</v>
      </c>
      <c r="H510" s="5">
        <v>0</v>
      </c>
      <c r="I510" s="29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</row>
    <row r="511" spans="1:41" x14ac:dyDescent="0.3">
      <c r="A511" s="24">
        <f t="shared" si="31"/>
        <v>53</v>
      </c>
      <c r="B511" s="5" t="s">
        <v>64</v>
      </c>
      <c r="C511" s="5" t="s">
        <v>283</v>
      </c>
      <c r="D511" s="5">
        <v>10</v>
      </c>
      <c r="E511" s="5" t="s">
        <v>462</v>
      </c>
      <c r="F511" s="5"/>
      <c r="G511" s="5" t="s">
        <v>488</v>
      </c>
      <c r="H511" s="5">
        <v>0</v>
      </c>
      <c r="I511" s="29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</row>
    <row r="512" spans="1:41" x14ac:dyDescent="0.3">
      <c r="A512" s="24">
        <f>A502+1</f>
        <v>54</v>
      </c>
      <c r="B512" s="4" t="s">
        <v>65</v>
      </c>
      <c r="C512" s="4" t="s">
        <v>284</v>
      </c>
      <c r="D512" s="4">
        <v>1</v>
      </c>
      <c r="E512" s="4" t="s">
        <v>453</v>
      </c>
      <c r="F512" s="4"/>
      <c r="G512" s="4" t="s">
        <v>488</v>
      </c>
      <c r="H512" s="4">
        <v>0</v>
      </c>
      <c r="I512" s="28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</row>
    <row r="513" spans="1:41" x14ac:dyDescent="0.3">
      <c r="A513" s="24">
        <f>A512</f>
        <v>54</v>
      </c>
      <c r="B513" s="4" t="s">
        <v>65</v>
      </c>
      <c r="C513" s="4" t="s">
        <v>284</v>
      </c>
      <c r="D513" s="4">
        <v>2</v>
      </c>
      <c r="E513" s="4" t="s">
        <v>454</v>
      </c>
      <c r="F513" s="4"/>
      <c r="G513" s="4" t="s">
        <v>488</v>
      </c>
      <c r="H513" s="4">
        <v>0</v>
      </c>
      <c r="I513" s="28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</row>
    <row r="514" spans="1:41" x14ac:dyDescent="0.3">
      <c r="A514" s="24">
        <f t="shared" ref="A514:A521" si="32">A513</f>
        <v>54</v>
      </c>
      <c r="B514" s="4" t="s">
        <v>65</v>
      </c>
      <c r="C514" s="4" t="s">
        <v>284</v>
      </c>
      <c r="D514" s="4">
        <v>3</v>
      </c>
      <c r="E514" s="4" t="s">
        <v>455</v>
      </c>
      <c r="F514" s="4"/>
      <c r="G514" s="4" t="s">
        <v>488</v>
      </c>
      <c r="H514" s="4">
        <v>0</v>
      </c>
      <c r="I514" s="28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</row>
    <row r="515" spans="1:41" x14ac:dyDescent="0.3">
      <c r="A515" s="24">
        <f t="shared" si="32"/>
        <v>54</v>
      </c>
      <c r="B515" s="4" t="s">
        <v>65</v>
      </c>
      <c r="C515" s="4" t="s">
        <v>284</v>
      </c>
      <c r="D515" s="4">
        <v>4</v>
      </c>
      <c r="E515" s="4" t="s">
        <v>456</v>
      </c>
      <c r="F515" s="4"/>
      <c r="G515" s="4" t="s">
        <v>488</v>
      </c>
      <c r="H515" s="4">
        <v>0</v>
      </c>
      <c r="I515" s="28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</row>
    <row r="516" spans="1:41" x14ac:dyDescent="0.3">
      <c r="A516" s="24">
        <f t="shared" si="32"/>
        <v>54</v>
      </c>
      <c r="B516" s="4" t="s">
        <v>65</v>
      </c>
      <c r="C516" s="4" t="s">
        <v>284</v>
      </c>
      <c r="D516" s="4">
        <v>5</v>
      </c>
      <c r="E516" s="4" t="s">
        <v>457</v>
      </c>
      <c r="F516" s="4"/>
      <c r="G516" s="4" t="s">
        <v>488</v>
      </c>
      <c r="H516" s="4">
        <v>0</v>
      </c>
      <c r="I516" s="28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</row>
    <row r="517" spans="1:41" x14ac:dyDescent="0.3">
      <c r="A517" s="24">
        <f t="shared" si="32"/>
        <v>54</v>
      </c>
      <c r="B517" s="4" t="s">
        <v>65</v>
      </c>
      <c r="C517" s="4" t="s">
        <v>284</v>
      </c>
      <c r="D517" s="4">
        <v>6</v>
      </c>
      <c r="E517" s="4" t="s">
        <v>458</v>
      </c>
      <c r="F517" s="4"/>
      <c r="G517" s="4" t="s">
        <v>480</v>
      </c>
      <c r="H517" s="4">
        <v>0</v>
      </c>
      <c r="I517" s="28">
        <v>2E-3</v>
      </c>
      <c r="J517" s="27">
        <v>3.0000000000000001E-3</v>
      </c>
      <c r="K517" s="27">
        <v>2E-3</v>
      </c>
      <c r="L517" s="70">
        <f>K517*(1+growth_formula!F231)*1.01</f>
        <v>2.0200000000000001E-3</v>
      </c>
      <c r="M517" s="70">
        <f>L517*(1+growth_formula!G231)*1.01</f>
        <v>2.0402000000000003E-3</v>
      </c>
      <c r="N517" s="70">
        <f>M517*(1+growth_formula!H231)*1.01</f>
        <v>2.0606020000000004E-3</v>
      </c>
      <c r="O517" s="70">
        <f>N517*(1+growth_formula!I231)*1.01</f>
        <v>2.0812080200000005E-3</v>
      </c>
      <c r="P517" s="70">
        <f>O517*(1+growth_formula!J231)*1.01</f>
        <v>2.1020201002000007E-3</v>
      </c>
      <c r="Q517" s="70">
        <f>P517*(1+growth_formula!K231)*1.01</f>
        <v>2.1230403012020005E-3</v>
      </c>
      <c r="R517" s="70">
        <f>Q517*(1+growth_formula!L231)*1.01</f>
        <v>2.1442707042140206E-3</v>
      </c>
      <c r="S517" s="70">
        <f>R517*(1+growth_formula!M231)*1.01</f>
        <v>2.1657134112561607E-3</v>
      </c>
      <c r="T517" s="70">
        <f>S517*(1+growth_formula!N231)*1.01</f>
        <v>2.1873705453687225E-3</v>
      </c>
      <c r="U517" s="70">
        <f>T517*(1+growth_formula!O231)*1.01</f>
        <v>2.2092442508224097E-3</v>
      </c>
      <c r="V517" s="70">
        <f>U517*(1+growth_formula!P231)*1.01</f>
        <v>2.2313366933306338E-3</v>
      </c>
      <c r="W517" s="70">
        <f>V517*(1+growth_formula!Q231)*1.01</f>
        <v>2.2536500602639399E-3</v>
      </c>
      <c r="X517" s="70">
        <f>W517*(1+growth_formula!R231)*1.01</f>
        <v>2.2761865608665792E-3</v>
      </c>
      <c r="Y517" s="70">
        <f>X517*(1+growth_formula!S231)*1.01</f>
        <v>2.2989484264752452E-3</v>
      </c>
      <c r="Z517" s="70">
        <f>Y517*(1+growth_formula!T231)*1.01</f>
        <v>2.3219379107399978E-3</v>
      </c>
      <c r="AA517" s="70">
        <f>Z517*(1+growth_formula!U231)*1.01</f>
        <v>2.3451572898473979E-3</v>
      </c>
      <c r="AB517" s="70">
        <f>AA517*(1+growth_formula!V231)*1.01</f>
        <v>2.3686088627458721E-3</v>
      </c>
      <c r="AC517" s="70">
        <f>AB517*(1+growth_formula!W231)*1.01</f>
        <v>2.3922949513733309E-3</v>
      </c>
      <c r="AD517" s="70">
        <f>AC517*(1+growth_formula!X231)*1.01</f>
        <v>2.4162179008870642E-3</v>
      </c>
      <c r="AE517" s="70">
        <f>AD517*(1+growth_formula!Y231)*1.01</f>
        <v>2.4403800798959347E-3</v>
      </c>
      <c r="AF517" s="70">
        <f>AE517*(1+growth_formula!Z231)*1.01</f>
        <v>2.4647838806948941E-3</v>
      </c>
      <c r="AG517" s="70">
        <f>AF517*(1+growth_formula!AA231)*1.01</f>
        <v>2.4894317195018429E-3</v>
      </c>
      <c r="AH517" s="70">
        <f>AG517*(1+growth_formula!AB231)*1.01</f>
        <v>2.5143260366968616E-3</v>
      </c>
      <c r="AI517" s="70">
        <f>AH517*(1+growth_formula!AC231)*1.01</f>
        <v>2.5394692970638301E-3</v>
      </c>
      <c r="AJ517" s="70">
        <f>AI517*(1+growth_formula!AD231)*1.01</f>
        <v>2.5648639900344686E-3</v>
      </c>
      <c r="AK517" s="70">
        <f>AJ517*(1+growth_formula!AE231)*1.01</f>
        <v>2.5905126299348132E-3</v>
      </c>
      <c r="AL517" s="70">
        <f>AK517*(1+growth_formula!AF231)*1.01</f>
        <v>2.6164177562341615E-3</v>
      </c>
      <c r="AM517" s="70">
        <f>AL517*(1+growth_formula!AG231)*1.01</f>
        <v>2.642581933796503E-3</v>
      </c>
      <c r="AN517" s="70">
        <f>AM517*(1+growth_formula!AH231)*1.01</f>
        <v>2.6690077531344681E-3</v>
      </c>
      <c r="AO517" s="70">
        <f>AN517*(1+growth_formula!AI231)*1.01</f>
        <v>2.695697830665813E-3</v>
      </c>
    </row>
    <row r="518" spans="1:41" x14ac:dyDescent="0.3">
      <c r="A518" s="24">
        <f t="shared" si="32"/>
        <v>54</v>
      </c>
      <c r="B518" s="4" t="s">
        <v>65</v>
      </c>
      <c r="C518" s="4" t="s">
        <v>284</v>
      </c>
      <c r="D518" s="4">
        <v>7</v>
      </c>
      <c r="E518" s="4" t="s">
        <v>459</v>
      </c>
      <c r="F518" s="4"/>
      <c r="G518" s="4" t="s">
        <v>480</v>
      </c>
      <c r="H518" s="4">
        <v>0</v>
      </c>
      <c r="I518" s="28">
        <v>2E-3</v>
      </c>
      <c r="J518" s="27">
        <v>3.0000000000000001E-3</v>
      </c>
      <c r="K518" s="27">
        <v>2E-3</v>
      </c>
      <c r="L518" s="70">
        <f>K518*(1+growth_formula!F232)*0.99</f>
        <v>1.98E-3</v>
      </c>
      <c r="M518" s="70">
        <f>L518*(1+growth_formula!G232)*0.99</f>
        <v>1.9602E-3</v>
      </c>
      <c r="N518" s="70">
        <f>M518*(1+growth_formula!H232)*0.99</f>
        <v>1.940598E-3</v>
      </c>
      <c r="O518" s="70">
        <f>N518*(1+growth_formula!I232)*0.99</f>
        <v>1.9211920199999999E-3</v>
      </c>
      <c r="P518" s="70">
        <f>O518*(1+growth_formula!J232)*0.99</f>
        <v>1.9019800997999998E-3</v>
      </c>
      <c r="Q518" s="70">
        <f>P518*(1+growth_formula!K232)*0.99</f>
        <v>1.8829602988019998E-3</v>
      </c>
      <c r="R518" s="70">
        <f>Q518*(1+growth_formula!L232)*0.99</f>
        <v>1.8641306958139799E-3</v>
      </c>
      <c r="S518" s="70">
        <f>R518*(1+growth_formula!M232)*0.99</f>
        <v>1.84548938885584E-3</v>
      </c>
      <c r="T518" s="70">
        <f>S518*(1+growth_formula!N232)*0.99</f>
        <v>1.8270344949672815E-3</v>
      </c>
      <c r="U518" s="70">
        <f>T518*(1+growth_formula!O232)*0.99</f>
        <v>1.8087641500176086E-3</v>
      </c>
      <c r="V518" s="70">
        <f>U518*(1+growth_formula!P232)*0.99</f>
        <v>1.7906765085174325E-3</v>
      </c>
      <c r="W518" s="70">
        <f>V518*(1+growth_formula!Q232)*0.99</f>
        <v>1.7727697434322582E-3</v>
      </c>
      <c r="X518" s="70">
        <f>W518*(1+growth_formula!R232)*0.99</f>
        <v>1.7550420459979356E-3</v>
      </c>
      <c r="Y518" s="70">
        <f>X518*(1+growth_formula!S232)*0.99</f>
        <v>1.7374916255379561E-3</v>
      </c>
      <c r="Z518" s="70">
        <f>Y518*(1+growth_formula!T232)*0.99</f>
        <v>1.7201167092825765E-3</v>
      </c>
      <c r="AA518" s="70">
        <f>Z518*(1+growth_formula!U232)*0.99</f>
        <v>1.7029155421897507E-3</v>
      </c>
      <c r="AB518" s="70">
        <f>AA518*(1+growth_formula!V232)*0.99</f>
        <v>1.6858863867678531E-3</v>
      </c>
      <c r="AC518" s="70">
        <f>AB518*(1+growth_formula!W232)*0.99</f>
        <v>1.6690275229001746E-3</v>
      </c>
      <c r="AD518" s="70">
        <f>AC518*(1+growth_formula!X232)*0.99</f>
        <v>1.6523372476711729E-3</v>
      </c>
      <c r="AE518" s="70">
        <f>AD518*(1+growth_formula!Y232)*0.99</f>
        <v>1.6358138751944612E-3</v>
      </c>
      <c r="AF518" s="70">
        <f>AE518*(1+growth_formula!Z232)*0.99</f>
        <v>1.6194557364425167E-3</v>
      </c>
      <c r="AG518" s="70">
        <f>AF518*(1+growth_formula!AA232)*0.99</f>
        <v>1.6032611790780915E-3</v>
      </c>
      <c r="AH518" s="70">
        <f>AG518*(1+growth_formula!AB232)*0.99</f>
        <v>1.5872285672873106E-3</v>
      </c>
      <c r="AI518" s="70">
        <f>AH518*(1+growth_formula!AC232)*0.99</f>
        <v>1.5713562816144376E-3</v>
      </c>
      <c r="AJ518" s="70">
        <f>AI518*(1+growth_formula!AD232)*0.99</f>
        <v>1.5556427187982931E-3</v>
      </c>
      <c r="AK518" s="70">
        <f>AJ518*(1+growth_formula!AE232)*0.99</f>
        <v>1.5400862916103101E-3</v>
      </c>
      <c r="AL518" s="70">
        <f>AK518*(1+growth_formula!AF232)*0.99</f>
        <v>1.5246854286942069E-3</v>
      </c>
      <c r="AM518" s="70">
        <f>AL518*(1+growth_formula!AG232)*0.99</f>
        <v>1.5094385744072649E-3</v>
      </c>
      <c r="AN518" s="70">
        <f>AM518*(1+growth_formula!AH232)*0.99</f>
        <v>1.4943441886631922E-3</v>
      </c>
      <c r="AO518" s="70">
        <f>AN518*(1+growth_formula!AI232)*0.99</f>
        <v>1.4794007467765602E-3</v>
      </c>
    </row>
    <row r="519" spans="1:41" x14ac:dyDescent="0.3">
      <c r="A519" s="24">
        <f t="shared" si="32"/>
        <v>54</v>
      </c>
      <c r="B519" s="4" t="s">
        <v>65</v>
      </c>
      <c r="C519" s="4" t="s">
        <v>284</v>
      </c>
      <c r="D519" s="4">
        <v>8</v>
      </c>
      <c r="E519" s="4" t="s">
        <v>460</v>
      </c>
      <c r="F519" s="4"/>
      <c r="G519" s="4" t="s">
        <v>488</v>
      </c>
      <c r="H519" s="4">
        <v>0</v>
      </c>
      <c r="I519" s="28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</row>
    <row r="520" spans="1:41" x14ac:dyDescent="0.3">
      <c r="A520" s="24">
        <f t="shared" si="32"/>
        <v>54</v>
      </c>
      <c r="B520" s="4" t="s">
        <v>65</v>
      </c>
      <c r="C520" s="4" t="s">
        <v>284</v>
      </c>
      <c r="D520" s="4">
        <v>9</v>
      </c>
      <c r="E520" s="4" t="s">
        <v>461</v>
      </c>
      <c r="F520" s="4"/>
      <c r="G520" s="4" t="s">
        <v>488</v>
      </c>
      <c r="H520" s="4">
        <v>0</v>
      </c>
      <c r="I520" s="28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</row>
    <row r="521" spans="1:41" x14ac:dyDescent="0.3">
      <c r="A521" s="24">
        <f t="shared" si="32"/>
        <v>54</v>
      </c>
      <c r="B521" s="4" t="s">
        <v>65</v>
      </c>
      <c r="C521" s="4" t="s">
        <v>284</v>
      </c>
      <c r="D521" s="4">
        <v>10</v>
      </c>
      <c r="E521" s="4" t="s">
        <v>462</v>
      </c>
      <c r="F521" s="4"/>
      <c r="G521" s="4" t="s">
        <v>488</v>
      </c>
      <c r="H521" s="4">
        <v>0</v>
      </c>
      <c r="I521" s="28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</row>
    <row r="522" spans="1:41" x14ac:dyDescent="0.3">
      <c r="A522" s="24">
        <f>A512+1</f>
        <v>55</v>
      </c>
      <c r="B522" s="5" t="s">
        <v>66</v>
      </c>
      <c r="C522" s="5" t="s">
        <v>285</v>
      </c>
      <c r="D522" s="5">
        <v>1</v>
      </c>
      <c r="E522" s="5" t="s">
        <v>453</v>
      </c>
      <c r="F522" s="5"/>
      <c r="G522" s="5" t="s">
        <v>488</v>
      </c>
      <c r="H522" s="5">
        <v>0</v>
      </c>
      <c r="I522" s="29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</row>
    <row r="523" spans="1:41" x14ac:dyDescent="0.3">
      <c r="A523" s="24">
        <f>A522</f>
        <v>55</v>
      </c>
      <c r="B523" s="5" t="s">
        <v>66</v>
      </c>
      <c r="C523" s="5" t="s">
        <v>285</v>
      </c>
      <c r="D523" s="5">
        <v>2</v>
      </c>
      <c r="E523" s="5" t="s">
        <v>454</v>
      </c>
      <c r="F523" s="5"/>
      <c r="G523" s="5" t="s">
        <v>488</v>
      </c>
      <c r="H523" s="5">
        <v>0</v>
      </c>
      <c r="I523" s="29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</row>
    <row r="524" spans="1:41" x14ac:dyDescent="0.3">
      <c r="A524" s="24">
        <f t="shared" ref="A524:A531" si="33">A523</f>
        <v>55</v>
      </c>
      <c r="B524" s="5" t="s">
        <v>66</v>
      </c>
      <c r="C524" s="5" t="s">
        <v>285</v>
      </c>
      <c r="D524" s="5">
        <v>3</v>
      </c>
      <c r="E524" s="5" t="s">
        <v>455</v>
      </c>
      <c r="F524" s="5"/>
      <c r="G524" s="5" t="s">
        <v>488</v>
      </c>
      <c r="H524" s="5">
        <v>0</v>
      </c>
      <c r="I524" s="29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</row>
    <row r="525" spans="1:41" x14ac:dyDescent="0.3">
      <c r="A525" s="24">
        <f t="shared" si="33"/>
        <v>55</v>
      </c>
      <c r="B525" s="5" t="s">
        <v>66</v>
      </c>
      <c r="C525" s="5" t="s">
        <v>285</v>
      </c>
      <c r="D525" s="5">
        <v>4</v>
      </c>
      <c r="E525" s="5" t="s">
        <v>456</v>
      </c>
      <c r="F525" s="5"/>
      <c r="G525" s="5" t="s">
        <v>488</v>
      </c>
      <c r="H525" s="5">
        <v>0</v>
      </c>
      <c r="I525" s="29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</row>
    <row r="526" spans="1:41" x14ac:dyDescent="0.3">
      <c r="A526" s="24">
        <f t="shared" si="33"/>
        <v>55</v>
      </c>
      <c r="B526" s="5" t="s">
        <v>66</v>
      </c>
      <c r="C526" s="5" t="s">
        <v>285</v>
      </c>
      <c r="D526" s="5">
        <v>5</v>
      </c>
      <c r="E526" s="5" t="s">
        <v>457</v>
      </c>
      <c r="F526" s="5"/>
      <c r="G526" s="5" t="s">
        <v>488</v>
      </c>
      <c r="H526" s="5">
        <v>0</v>
      </c>
      <c r="I526" s="29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</row>
    <row r="527" spans="1:41" x14ac:dyDescent="0.3">
      <c r="A527" s="24">
        <f t="shared" si="33"/>
        <v>55</v>
      </c>
      <c r="B527" s="5" t="s">
        <v>66</v>
      </c>
      <c r="C527" s="5" t="s">
        <v>285</v>
      </c>
      <c r="D527" s="5">
        <v>6</v>
      </c>
      <c r="E527" s="5" t="s">
        <v>458</v>
      </c>
      <c r="F527" s="5"/>
      <c r="G527" s="5" t="s">
        <v>480</v>
      </c>
      <c r="H527" s="5">
        <v>0</v>
      </c>
      <c r="I527" s="29">
        <v>3.6999999999999998E-2</v>
      </c>
      <c r="J527" s="30">
        <v>3.9E-2</v>
      </c>
      <c r="K527" s="30">
        <v>0.04</v>
      </c>
      <c r="L527" s="70">
        <f>K527*(1+growth_formula!F241)*1.01</f>
        <v>4.0399999999999998E-2</v>
      </c>
      <c r="M527" s="70">
        <f>L527*(1+growth_formula!G241)*1.01</f>
        <v>4.0804E-2</v>
      </c>
      <c r="N527" s="70">
        <f>M527*(1+growth_formula!H241)*1.01</f>
        <v>4.1212039999999998E-2</v>
      </c>
      <c r="O527" s="70">
        <f>N527*(1+growth_formula!I241)*1.01</f>
        <v>4.1624160399999999E-2</v>
      </c>
      <c r="P527" s="70">
        <f>O527*(1+growth_formula!J241)*1.01</f>
        <v>4.2040402003999999E-2</v>
      </c>
      <c r="Q527" s="70">
        <f>P527*(1+growth_formula!K241)*1.01</f>
        <v>4.2460806024040003E-2</v>
      </c>
      <c r="R527" s="70">
        <f>Q527*(1+growth_formula!L241)*1.01</f>
        <v>4.2885414084280406E-2</v>
      </c>
      <c r="S527" s="70">
        <f>R527*(1+growth_formula!M241)*1.01</f>
        <v>4.3314268225123208E-2</v>
      </c>
      <c r="T527" s="70">
        <f>S527*(1+growth_formula!N241)*1.01</f>
        <v>4.374741090737444E-2</v>
      </c>
      <c r="U527" s="70">
        <f>T527*(1+growth_formula!O241)*1.01</f>
        <v>4.4184885016448183E-2</v>
      </c>
      <c r="V527" s="70">
        <f>U527*(1+growth_formula!P241)*1.01</f>
        <v>4.4626733866612665E-2</v>
      </c>
      <c r="W527" s="70">
        <f>V527*(1+growth_formula!Q241)*1.01</f>
        <v>4.5073001205278795E-2</v>
      </c>
      <c r="X527" s="70">
        <f>W527*(1+growth_formula!R241)*1.01</f>
        <v>4.5523731217331581E-2</v>
      </c>
      <c r="Y527" s="70">
        <f>X527*(1+growth_formula!S241)*1.01</f>
        <v>4.59789685295049E-2</v>
      </c>
      <c r="Z527" s="70">
        <f>Y527*(1+growth_formula!T241)*1.01</f>
        <v>4.6438758214799952E-2</v>
      </c>
      <c r="AA527" s="70">
        <f>Z527*(1+growth_formula!U241)*1.01</f>
        <v>4.6903145796947952E-2</v>
      </c>
      <c r="AB527" s="70">
        <f>AA527*(1+growth_formula!V241)*1.01</f>
        <v>4.7372177254917429E-2</v>
      </c>
      <c r="AC527" s="70">
        <f>AB527*(1+growth_formula!W241)*1.01</f>
        <v>4.7845899027466603E-2</v>
      </c>
      <c r="AD527" s="70">
        <f>AC527*(1+growth_formula!X241)*1.01</f>
        <v>4.8324358017741272E-2</v>
      </c>
      <c r="AE527" s="70">
        <f>AD527*(1+growth_formula!Y241)*1.01</f>
        <v>4.8807601597918686E-2</v>
      </c>
      <c r="AF527" s="70">
        <f>AE527*(1+growth_formula!Z241)*1.01</f>
        <v>4.9295677613897873E-2</v>
      </c>
      <c r="AG527" s="70">
        <f>AF527*(1+growth_formula!AA241)*1.01</f>
        <v>4.9788634390036855E-2</v>
      </c>
      <c r="AH527" s="70">
        <f>AG527*(1+growth_formula!AB241)*1.01</f>
        <v>5.0286520733937225E-2</v>
      </c>
      <c r="AI527" s="70">
        <f>AH527*(1+growth_formula!AC241)*1.01</f>
        <v>5.0789385941276598E-2</v>
      </c>
      <c r="AJ527" s="70">
        <f>AI527*(1+growth_formula!AD241)*1.01</f>
        <v>5.1297279800689363E-2</v>
      </c>
      <c r="AK527" s="70">
        <f>AJ527*(1+growth_formula!AE241)*1.01</f>
        <v>5.181025259869626E-2</v>
      </c>
      <c r="AL527" s="70">
        <f>AK527*(1+growth_formula!AF241)*1.01</f>
        <v>5.2328355124683222E-2</v>
      </c>
      <c r="AM527" s="70">
        <f>AL527*(1+growth_formula!AG241)*1.01</f>
        <v>5.2851638675930054E-2</v>
      </c>
      <c r="AN527" s="70">
        <f>AM527*(1+growth_formula!AH241)*1.01</f>
        <v>5.3380155062689352E-2</v>
      </c>
      <c r="AO527" s="70">
        <f>AN527*(1+growth_formula!AI241)*1.01</f>
        <v>5.3913956613316244E-2</v>
      </c>
    </row>
    <row r="528" spans="1:41" x14ac:dyDescent="0.3">
      <c r="A528" s="24">
        <f t="shared" si="33"/>
        <v>55</v>
      </c>
      <c r="B528" s="5" t="s">
        <v>66</v>
      </c>
      <c r="C528" s="5" t="s">
        <v>285</v>
      </c>
      <c r="D528" s="5">
        <v>7</v>
      </c>
      <c r="E528" s="5" t="s">
        <v>459</v>
      </c>
      <c r="F528" s="5"/>
      <c r="G528" s="5" t="s">
        <v>480</v>
      </c>
      <c r="H528" s="5">
        <v>0</v>
      </c>
      <c r="I528" s="29">
        <v>3.6999999999999998E-2</v>
      </c>
      <c r="J528" s="30">
        <v>3.9E-2</v>
      </c>
      <c r="K528" s="30">
        <v>0.04</v>
      </c>
      <c r="L528" s="70">
        <f>K528*(1+growth_formula!F242)*0.99</f>
        <v>3.9600000000000003E-2</v>
      </c>
      <c r="M528" s="70">
        <f>L528*(1+growth_formula!G242)*0.99</f>
        <v>3.9204000000000003E-2</v>
      </c>
      <c r="N528" s="70">
        <f>M528*(1+growth_formula!H242)*0.99</f>
        <v>3.881196E-2</v>
      </c>
      <c r="O528" s="70">
        <f>N528*(1+growth_formula!I242)*0.99</f>
        <v>3.8423840399999999E-2</v>
      </c>
      <c r="P528" s="70">
        <f>O528*(1+growth_formula!J242)*0.99</f>
        <v>3.8039601995999997E-2</v>
      </c>
      <c r="Q528" s="70">
        <f>P528*(1+growth_formula!K242)*0.99</f>
        <v>3.765920597604E-2</v>
      </c>
      <c r="R528" s="70">
        <f>Q528*(1+growth_formula!L242)*0.99</f>
        <v>3.72826139162796E-2</v>
      </c>
      <c r="S528" s="70">
        <f>R528*(1+growth_formula!M242)*0.99</f>
        <v>3.6909787777116801E-2</v>
      </c>
      <c r="T528" s="70">
        <f>S528*(1+growth_formula!N242)*0.99</f>
        <v>3.6540689899345634E-2</v>
      </c>
      <c r="U528" s="70">
        <f>T528*(1+growth_formula!O242)*0.99</f>
        <v>3.6175283000352179E-2</v>
      </c>
      <c r="V528" s="70">
        <f>U528*(1+growth_formula!P242)*0.99</f>
        <v>3.5813530170348655E-2</v>
      </c>
      <c r="W528" s="70">
        <f>V528*(1+growth_formula!Q242)*0.99</f>
        <v>3.5455394868645171E-2</v>
      </c>
      <c r="X528" s="70">
        <f>W528*(1+growth_formula!R242)*0.99</f>
        <v>3.5100840919958722E-2</v>
      </c>
      <c r="Y528" s="70">
        <f>X528*(1+growth_formula!S242)*0.99</f>
        <v>3.4749832510759131E-2</v>
      </c>
      <c r="Z528" s="70">
        <f>Y528*(1+growth_formula!T242)*0.99</f>
        <v>3.4402334185651542E-2</v>
      </c>
      <c r="AA528" s="70">
        <f>Z528*(1+growth_formula!U242)*0.99</f>
        <v>3.4058310843795028E-2</v>
      </c>
      <c r="AB528" s="70">
        <f>AA528*(1+growth_formula!V242)*0.99</f>
        <v>3.3717727735357077E-2</v>
      </c>
      <c r="AC528" s="70">
        <f>AB528*(1+growth_formula!W242)*0.99</f>
        <v>3.3380550458003505E-2</v>
      </c>
      <c r="AD528" s="70">
        <f>AC528*(1+growth_formula!X242)*0.99</f>
        <v>3.3046744953423468E-2</v>
      </c>
      <c r="AE528" s="70">
        <f>AD528*(1+growth_formula!Y242)*0.99</f>
        <v>3.2716277503889231E-2</v>
      </c>
      <c r="AF528" s="70">
        <f>AE528*(1+growth_formula!Z242)*0.99</f>
        <v>3.2389114728850338E-2</v>
      </c>
      <c r="AG528" s="70">
        <f>AF528*(1+growth_formula!AA242)*0.99</f>
        <v>3.2065223581561837E-2</v>
      </c>
      <c r="AH528" s="70">
        <f>AG528*(1+growth_formula!AB242)*0.99</f>
        <v>3.1744571345746216E-2</v>
      </c>
      <c r="AI528" s="70">
        <f>AH528*(1+growth_formula!AC242)*0.99</f>
        <v>3.1427125632288756E-2</v>
      </c>
      <c r="AJ528" s="70">
        <f>AI528*(1+growth_formula!AD242)*0.99</f>
        <v>3.1112854375965868E-2</v>
      </c>
      <c r="AK528" s="70">
        <f>AJ528*(1+growth_formula!AE242)*0.99</f>
        <v>3.0801725832206209E-2</v>
      </c>
      <c r="AL528" s="70">
        <f>AK528*(1+growth_formula!AF242)*0.99</f>
        <v>3.0493708573884146E-2</v>
      </c>
      <c r="AM528" s="70">
        <f>AL528*(1+growth_formula!AG242)*0.99</f>
        <v>3.0188771488145305E-2</v>
      </c>
      <c r="AN528" s="70">
        <f>AM528*(1+growth_formula!AH242)*0.99</f>
        <v>2.9886883773263852E-2</v>
      </c>
      <c r="AO528" s="70">
        <f>AN528*(1+growth_formula!AI242)*0.99</f>
        <v>2.9588014935531214E-2</v>
      </c>
    </row>
    <row r="529" spans="1:41" x14ac:dyDescent="0.3">
      <c r="A529" s="24">
        <f t="shared" si="33"/>
        <v>55</v>
      </c>
      <c r="B529" s="5" t="s">
        <v>66</v>
      </c>
      <c r="C529" s="5" t="s">
        <v>285</v>
      </c>
      <c r="D529" s="5">
        <v>8</v>
      </c>
      <c r="E529" s="5" t="s">
        <v>460</v>
      </c>
      <c r="F529" s="5"/>
      <c r="G529" s="5" t="s">
        <v>488</v>
      </c>
      <c r="H529" s="5">
        <v>0</v>
      </c>
      <c r="I529" s="29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</row>
    <row r="530" spans="1:41" x14ac:dyDescent="0.3">
      <c r="A530" s="24">
        <f t="shared" si="33"/>
        <v>55</v>
      </c>
      <c r="B530" s="5" t="s">
        <v>66</v>
      </c>
      <c r="C530" s="5" t="s">
        <v>285</v>
      </c>
      <c r="D530" s="5">
        <v>9</v>
      </c>
      <c r="E530" s="5" t="s">
        <v>461</v>
      </c>
      <c r="F530" s="5"/>
      <c r="G530" s="5" t="s">
        <v>488</v>
      </c>
      <c r="H530" s="5">
        <v>0</v>
      </c>
      <c r="I530" s="29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</row>
    <row r="531" spans="1:41" x14ac:dyDescent="0.3">
      <c r="A531" s="24">
        <f t="shared" si="33"/>
        <v>55</v>
      </c>
      <c r="B531" s="5" t="s">
        <v>66</v>
      </c>
      <c r="C531" s="5" t="s">
        <v>285</v>
      </c>
      <c r="D531" s="5">
        <v>10</v>
      </c>
      <c r="E531" s="5" t="s">
        <v>462</v>
      </c>
      <c r="F531" s="5"/>
      <c r="G531" s="5" t="s">
        <v>488</v>
      </c>
      <c r="H531" s="5">
        <v>0</v>
      </c>
      <c r="I531" s="29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</row>
    <row r="532" spans="1:41" x14ac:dyDescent="0.3">
      <c r="A532" s="24">
        <f>A522+1</f>
        <v>56</v>
      </c>
      <c r="B532" s="4" t="s">
        <v>67</v>
      </c>
      <c r="C532" s="4" t="s">
        <v>286</v>
      </c>
      <c r="D532" s="4">
        <v>1</v>
      </c>
      <c r="E532" s="4" t="s">
        <v>453</v>
      </c>
      <c r="F532" s="4"/>
      <c r="G532" s="4" t="s">
        <v>488</v>
      </c>
      <c r="H532" s="4">
        <v>0</v>
      </c>
      <c r="I532" s="28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</row>
    <row r="533" spans="1:41" x14ac:dyDescent="0.3">
      <c r="A533" s="24">
        <f>A532</f>
        <v>56</v>
      </c>
      <c r="B533" s="4" t="s">
        <v>67</v>
      </c>
      <c r="C533" s="4" t="s">
        <v>286</v>
      </c>
      <c r="D533" s="4">
        <v>2</v>
      </c>
      <c r="E533" s="4" t="s">
        <v>454</v>
      </c>
      <c r="F533" s="4"/>
      <c r="G533" s="4" t="s">
        <v>488</v>
      </c>
      <c r="H533" s="4">
        <v>0</v>
      </c>
      <c r="I533" s="28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</row>
    <row r="534" spans="1:41" x14ac:dyDescent="0.3">
      <c r="A534" s="24">
        <f t="shared" ref="A534:A541" si="34">A533</f>
        <v>56</v>
      </c>
      <c r="B534" s="4" t="s">
        <v>67</v>
      </c>
      <c r="C534" s="4" t="s">
        <v>286</v>
      </c>
      <c r="D534" s="4">
        <v>3</v>
      </c>
      <c r="E534" s="4" t="s">
        <v>455</v>
      </c>
      <c r="F534" s="4"/>
      <c r="G534" s="4" t="s">
        <v>488</v>
      </c>
      <c r="H534" s="4">
        <v>0</v>
      </c>
      <c r="I534" s="28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</row>
    <row r="535" spans="1:41" x14ac:dyDescent="0.3">
      <c r="A535" s="24">
        <f t="shared" si="34"/>
        <v>56</v>
      </c>
      <c r="B535" s="4" t="s">
        <v>67</v>
      </c>
      <c r="C535" s="4" t="s">
        <v>286</v>
      </c>
      <c r="D535" s="4">
        <v>4</v>
      </c>
      <c r="E535" s="4" t="s">
        <v>456</v>
      </c>
      <c r="F535" s="4"/>
      <c r="G535" s="4" t="s">
        <v>488</v>
      </c>
      <c r="H535" s="4">
        <v>0</v>
      </c>
      <c r="I535" s="28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</row>
    <row r="536" spans="1:41" x14ac:dyDescent="0.3">
      <c r="A536" s="24">
        <f t="shared" si="34"/>
        <v>56</v>
      </c>
      <c r="B536" s="4" t="s">
        <v>67</v>
      </c>
      <c r="C536" s="4" t="s">
        <v>286</v>
      </c>
      <c r="D536" s="4">
        <v>5</v>
      </c>
      <c r="E536" s="4" t="s">
        <v>457</v>
      </c>
      <c r="F536" s="4"/>
      <c r="G536" s="4" t="s">
        <v>488</v>
      </c>
      <c r="H536" s="4">
        <v>0</v>
      </c>
      <c r="I536" s="28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</row>
    <row r="537" spans="1:41" x14ac:dyDescent="0.3">
      <c r="A537" s="24">
        <f t="shared" si="34"/>
        <v>56</v>
      </c>
      <c r="B537" s="4" t="s">
        <v>67</v>
      </c>
      <c r="C537" s="4" t="s">
        <v>286</v>
      </c>
      <c r="D537" s="4">
        <v>6</v>
      </c>
      <c r="E537" s="4" t="s">
        <v>458</v>
      </c>
      <c r="F537" s="4"/>
      <c r="G537" s="4" t="s">
        <v>488</v>
      </c>
      <c r="H537" s="4">
        <v>0</v>
      </c>
      <c r="I537" s="28"/>
      <c r="J537" s="30"/>
      <c r="K537" s="30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</row>
    <row r="538" spans="1:41" x14ac:dyDescent="0.3">
      <c r="A538" s="24">
        <f t="shared" si="34"/>
        <v>56</v>
      </c>
      <c r="B538" s="4" t="s">
        <v>67</v>
      </c>
      <c r="C538" s="4" t="s">
        <v>286</v>
      </c>
      <c r="D538" s="4">
        <v>7</v>
      </c>
      <c r="E538" s="4" t="s">
        <v>459</v>
      </c>
      <c r="F538" s="4"/>
      <c r="G538" s="4" t="s">
        <v>488</v>
      </c>
      <c r="H538" s="4">
        <v>0</v>
      </c>
      <c r="I538" s="28"/>
      <c r="J538" s="30"/>
      <c r="K538" s="30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</row>
    <row r="539" spans="1:41" x14ac:dyDescent="0.3">
      <c r="A539" s="24">
        <f t="shared" si="34"/>
        <v>56</v>
      </c>
      <c r="B539" s="4" t="s">
        <v>67</v>
      </c>
      <c r="C539" s="4" t="s">
        <v>286</v>
      </c>
      <c r="D539" s="4">
        <v>8</v>
      </c>
      <c r="E539" s="4" t="s">
        <v>460</v>
      </c>
      <c r="F539" s="4"/>
      <c r="G539" s="4" t="s">
        <v>488</v>
      </c>
      <c r="H539" s="4">
        <v>0</v>
      </c>
      <c r="I539" s="28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</row>
    <row r="540" spans="1:41" x14ac:dyDescent="0.3">
      <c r="A540" s="24">
        <f t="shared" si="34"/>
        <v>56</v>
      </c>
      <c r="B540" s="4" t="s">
        <v>67</v>
      </c>
      <c r="C540" s="4" t="s">
        <v>286</v>
      </c>
      <c r="D540" s="4">
        <v>9</v>
      </c>
      <c r="E540" s="4" t="s">
        <v>461</v>
      </c>
      <c r="F540" s="4"/>
      <c r="G540" s="4" t="s">
        <v>488</v>
      </c>
      <c r="H540" s="4">
        <v>0</v>
      </c>
      <c r="I540" s="28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</row>
    <row r="541" spans="1:41" x14ac:dyDescent="0.3">
      <c r="A541" s="24">
        <f t="shared" si="34"/>
        <v>56</v>
      </c>
      <c r="B541" s="4" t="s">
        <v>67</v>
      </c>
      <c r="C541" s="4" t="s">
        <v>286</v>
      </c>
      <c r="D541" s="4">
        <v>10</v>
      </c>
      <c r="E541" s="4" t="s">
        <v>462</v>
      </c>
      <c r="F541" s="4"/>
      <c r="G541" s="4" t="s">
        <v>488</v>
      </c>
      <c r="H541" s="4">
        <v>0</v>
      </c>
      <c r="I541" s="28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</row>
    <row r="542" spans="1:41" x14ac:dyDescent="0.3">
      <c r="A542" s="24">
        <f>A532+1</f>
        <v>57</v>
      </c>
      <c r="B542" t="s">
        <v>562</v>
      </c>
      <c r="C542" t="s">
        <v>568</v>
      </c>
      <c r="D542" s="5">
        <v>1</v>
      </c>
      <c r="E542" s="5" t="s">
        <v>453</v>
      </c>
      <c r="F542" s="5"/>
      <c r="G542" s="5" t="s">
        <v>488</v>
      </c>
      <c r="H542" s="5">
        <v>0</v>
      </c>
      <c r="I542" s="29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</row>
    <row r="543" spans="1:41" x14ac:dyDescent="0.3">
      <c r="A543" s="24">
        <f>A542</f>
        <v>57</v>
      </c>
      <c r="B543" t="s">
        <v>562</v>
      </c>
      <c r="C543" t="s">
        <v>568</v>
      </c>
      <c r="D543" s="5">
        <v>2</v>
      </c>
      <c r="E543" s="5" t="s">
        <v>454</v>
      </c>
      <c r="F543" s="5"/>
      <c r="G543" s="5" t="s">
        <v>488</v>
      </c>
      <c r="H543" s="5">
        <v>0</v>
      </c>
      <c r="I543" s="29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</row>
    <row r="544" spans="1:41" x14ac:dyDescent="0.3">
      <c r="A544" s="24">
        <f t="shared" ref="A544:A551" si="35">A543</f>
        <v>57</v>
      </c>
      <c r="B544" t="s">
        <v>562</v>
      </c>
      <c r="C544" t="s">
        <v>568</v>
      </c>
      <c r="D544" s="5">
        <v>3</v>
      </c>
      <c r="E544" s="5" t="s">
        <v>455</v>
      </c>
      <c r="F544" s="5" t="s">
        <v>574</v>
      </c>
      <c r="G544" s="5" t="s">
        <v>476</v>
      </c>
      <c r="H544" s="5">
        <v>0</v>
      </c>
      <c r="I544" s="29">
        <v>943.57</v>
      </c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</row>
    <row r="545" spans="1:41" x14ac:dyDescent="0.3">
      <c r="A545" s="24">
        <f t="shared" si="35"/>
        <v>57</v>
      </c>
      <c r="B545" t="s">
        <v>562</v>
      </c>
      <c r="C545" t="s">
        <v>568</v>
      </c>
      <c r="D545" s="5">
        <v>4</v>
      </c>
      <c r="E545" s="5" t="s">
        <v>456</v>
      </c>
      <c r="F545" s="5"/>
      <c r="G545" s="5" t="s">
        <v>488</v>
      </c>
      <c r="H545" s="5">
        <v>0</v>
      </c>
      <c r="I545" s="29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</row>
    <row r="546" spans="1:41" x14ac:dyDescent="0.3">
      <c r="A546" s="24">
        <f t="shared" si="35"/>
        <v>57</v>
      </c>
      <c r="B546" t="s">
        <v>562</v>
      </c>
      <c r="C546" t="s">
        <v>568</v>
      </c>
      <c r="D546" s="5">
        <v>5</v>
      </c>
      <c r="E546" s="5" t="s">
        <v>457</v>
      </c>
      <c r="F546" s="5"/>
      <c r="G546" s="5" t="s">
        <v>488</v>
      </c>
      <c r="H546" s="5">
        <v>0</v>
      </c>
      <c r="I546" s="29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</row>
    <row r="547" spans="1:41" x14ac:dyDescent="0.3">
      <c r="A547" s="24">
        <f t="shared" si="35"/>
        <v>57</v>
      </c>
      <c r="B547" t="s">
        <v>562</v>
      </c>
      <c r="C547" t="s">
        <v>568</v>
      </c>
      <c r="D547" s="5">
        <v>6</v>
      </c>
      <c r="E547" s="5" t="s">
        <v>458</v>
      </c>
      <c r="F547" s="5" t="s">
        <v>575</v>
      </c>
      <c r="G547" s="5" t="s">
        <v>476</v>
      </c>
      <c r="H547" s="5">
        <v>0</v>
      </c>
      <c r="I547" s="29">
        <f>3.74*0.99</f>
        <v>3.7026000000000003</v>
      </c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</row>
    <row r="548" spans="1:41" x14ac:dyDescent="0.3">
      <c r="A548" s="24">
        <f t="shared" si="35"/>
        <v>57</v>
      </c>
      <c r="B548" t="s">
        <v>562</v>
      </c>
      <c r="C548" t="s">
        <v>568</v>
      </c>
      <c r="D548" s="5">
        <v>7</v>
      </c>
      <c r="E548" s="5" t="s">
        <v>459</v>
      </c>
      <c r="F548" s="5" t="s">
        <v>575</v>
      </c>
      <c r="G548" s="5" t="s">
        <v>476</v>
      </c>
      <c r="H548" s="5">
        <v>0</v>
      </c>
      <c r="I548" s="29">
        <f>3.73*0.99</f>
        <v>3.6926999999999999</v>
      </c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</row>
    <row r="549" spans="1:41" x14ac:dyDescent="0.3">
      <c r="A549" s="24">
        <f t="shared" si="35"/>
        <v>57</v>
      </c>
      <c r="B549" t="s">
        <v>562</v>
      </c>
      <c r="C549" t="s">
        <v>568</v>
      </c>
      <c r="D549" s="5">
        <v>8</v>
      </c>
      <c r="E549" s="5" t="s">
        <v>460</v>
      </c>
      <c r="F549" s="5"/>
      <c r="G549" s="5" t="s">
        <v>488</v>
      </c>
      <c r="H549" s="5">
        <v>0</v>
      </c>
      <c r="I549" s="29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</row>
    <row r="550" spans="1:41" x14ac:dyDescent="0.3">
      <c r="A550" s="24">
        <f t="shared" si="35"/>
        <v>57</v>
      </c>
      <c r="B550" t="s">
        <v>562</v>
      </c>
      <c r="C550" t="s">
        <v>568</v>
      </c>
      <c r="D550" s="5">
        <v>9</v>
      </c>
      <c r="E550" s="5" t="s">
        <v>461</v>
      </c>
      <c r="F550" s="5"/>
      <c r="G550" s="5" t="s">
        <v>488</v>
      </c>
      <c r="H550" s="5">
        <v>0</v>
      </c>
      <c r="I550" s="29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</row>
    <row r="551" spans="1:41" x14ac:dyDescent="0.3">
      <c r="A551" s="24">
        <f t="shared" si="35"/>
        <v>57</v>
      </c>
      <c r="B551" t="s">
        <v>562</v>
      </c>
      <c r="C551" t="s">
        <v>568</v>
      </c>
      <c r="D551" s="5">
        <v>10</v>
      </c>
      <c r="E551" s="5" t="s">
        <v>462</v>
      </c>
      <c r="F551" s="5"/>
      <c r="G551" s="5" t="s">
        <v>488</v>
      </c>
      <c r="H551" s="5">
        <v>0</v>
      </c>
      <c r="I551" s="29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</row>
    <row r="552" spans="1:41" x14ac:dyDescent="0.3">
      <c r="A552" s="24">
        <f>A542+1</f>
        <v>58</v>
      </c>
      <c r="B552" t="s">
        <v>563</v>
      </c>
      <c r="C552" t="s">
        <v>569</v>
      </c>
      <c r="D552" s="4">
        <v>1</v>
      </c>
      <c r="E552" s="4" t="s">
        <v>453</v>
      </c>
      <c r="F552" s="4"/>
      <c r="G552" s="4" t="s">
        <v>488</v>
      </c>
      <c r="H552" s="4">
        <v>0</v>
      </c>
      <c r="I552" s="28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</row>
    <row r="553" spans="1:41" x14ac:dyDescent="0.3">
      <c r="A553" s="24">
        <f>A552</f>
        <v>58</v>
      </c>
      <c r="B553" t="s">
        <v>563</v>
      </c>
      <c r="C553" t="s">
        <v>569</v>
      </c>
      <c r="D553" s="4">
        <v>2</v>
      </c>
      <c r="E553" s="4" t="s">
        <v>454</v>
      </c>
      <c r="F553" s="4"/>
      <c r="G553" s="4" t="s">
        <v>488</v>
      </c>
      <c r="H553" s="4">
        <v>0</v>
      </c>
      <c r="I553" s="28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</row>
    <row r="554" spans="1:41" x14ac:dyDescent="0.3">
      <c r="A554" s="24">
        <f t="shared" ref="A554:A561" si="36">A553</f>
        <v>58</v>
      </c>
      <c r="B554" t="s">
        <v>563</v>
      </c>
      <c r="C554" t="s">
        <v>569</v>
      </c>
      <c r="D554" s="4">
        <v>3</v>
      </c>
      <c r="E554" s="4" t="s">
        <v>455</v>
      </c>
      <c r="F554" s="4" t="s">
        <v>574</v>
      </c>
      <c r="G554" s="4" t="s">
        <v>476</v>
      </c>
      <c r="H554" s="4">
        <v>0</v>
      </c>
      <c r="I554" s="28">
        <v>599</v>
      </c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</row>
    <row r="555" spans="1:41" x14ac:dyDescent="0.3">
      <c r="A555" s="24">
        <f t="shared" si="36"/>
        <v>58</v>
      </c>
      <c r="B555" t="s">
        <v>563</v>
      </c>
      <c r="C555" t="s">
        <v>569</v>
      </c>
      <c r="D555" s="4">
        <v>4</v>
      </c>
      <c r="E555" s="4" t="s">
        <v>456</v>
      </c>
      <c r="F555" s="4"/>
      <c r="G555" s="4" t="s">
        <v>488</v>
      </c>
      <c r="H555" s="4">
        <v>0</v>
      </c>
      <c r="I555" s="28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</row>
    <row r="556" spans="1:41" x14ac:dyDescent="0.3">
      <c r="A556" s="24">
        <f t="shared" si="36"/>
        <v>58</v>
      </c>
      <c r="B556" t="s">
        <v>563</v>
      </c>
      <c r="C556" t="s">
        <v>569</v>
      </c>
      <c r="D556" s="4">
        <v>5</v>
      </c>
      <c r="E556" s="4" t="s">
        <v>457</v>
      </c>
      <c r="F556" s="4"/>
      <c r="G556" s="4" t="s">
        <v>488</v>
      </c>
      <c r="H556" s="4">
        <v>0</v>
      </c>
      <c r="I556" s="28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</row>
    <row r="557" spans="1:41" x14ac:dyDescent="0.3">
      <c r="A557" s="24">
        <f t="shared" si="36"/>
        <v>58</v>
      </c>
      <c r="B557" t="s">
        <v>563</v>
      </c>
      <c r="C557" t="s">
        <v>569</v>
      </c>
      <c r="D557" s="4">
        <v>6</v>
      </c>
      <c r="E557" s="4" t="s">
        <v>458</v>
      </c>
      <c r="F557" s="4" t="s">
        <v>575</v>
      </c>
      <c r="G557" s="4" t="s">
        <v>480</v>
      </c>
      <c r="H557" s="4">
        <v>0</v>
      </c>
      <c r="I557" s="28">
        <f>I547*0.01</f>
        <v>3.7026000000000003E-2</v>
      </c>
      <c r="J557" s="27">
        <f>I557+$AO557/(2050-2018)</f>
        <v>3.8194750000000006E-2</v>
      </c>
      <c r="K557" s="27">
        <f t="shared" ref="K557:K558" si="37">J557+$AO557/(2050-2018)</f>
        <v>3.936350000000001E-2</v>
      </c>
      <c r="L557" s="27">
        <f t="shared" ref="L557:L558" si="38">K557+$AO557/(2050-2018)</f>
        <v>4.0532250000000013E-2</v>
      </c>
      <c r="M557" s="27">
        <f t="shared" ref="M557:M558" si="39">L557+$AO557/(2050-2018)</f>
        <v>4.1701000000000016E-2</v>
      </c>
      <c r="N557" s="27">
        <f t="shared" ref="N557:N558" si="40">M557+$AO557/(2050-2018)</f>
        <v>4.2869750000000019E-2</v>
      </c>
      <c r="O557" s="27">
        <f t="shared" ref="O557:O558" si="41">N557+$AO557/(2050-2018)</f>
        <v>4.4038500000000022E-2</v>
      </c>
      <c r="P557" s="27">
        <f t="shared" ref="P557:P558" si="42">O557+$AO557/(2050-2018)</f>
        <v>4.5207250000000025E-2</v>
      </c>
      <c r="Q557" s="27">
        <f t="shared" ref="Q557:Q558" si="43">P557+$AO557/(2050-2018)</f>
        <v>4.6376000000000028E-2</v>
      </c>
      <c r="R557" s="27">
        <f t="shared" ref="R557:R558" si="44">Q557+$AO557/(2050-2018)</f>
        <v>4.7544750000000031E-2</v>
      </c>
      <c r="S557" s="27">
        <f t="shared" ref="S557:S558" si="45">R557+$AO557/(2050-2018)</f>
        <v>4.8713500000000035E-2</v>
      </c>
      <c r="T557" s="27">
        <f t="shared" ref="T557:T558" si="46">S557+$AO557/(2050-2018)</f>
        <v>4.9882250000000038E-2</v>
      </c>
      <c r="U557" s="27">
        <f t="shared" ref="U557:U558" si="47">T557+$AO557/(2050-2018)</f>
        <v>5.1051000000000041E-2</v>
      </c>
      <c r="V557" s="27">
        <f t="shared" ref="V557:V558" si="48">U557+$AO557/(2050-2018)</f>
        <v>5.2219750000000044E-2</v>
      </c>
      <c r="W557" s="27">
        <f t="shared" ref="W557:W558" si="49">V557+$AO557/(2050-2018)</f>
        <v>5.3388500000000047E-2</v>
      </c>
      <c r="X557" s="27">
        <f t="shared" ref="X557:X558" si="50">W557+$AO557/(2050-2018)</f>
        <v>5.455725000000005E-2</v>
      </c>
      <c r="Y557" s="27">
        <f t="shared" ref="Y557:Y558" si="51">X557+$AO557/(2050-2018)</f>
        <v>5.5726000000000053E-2</v>
      </c>
      <c r="Z557" s="27">
        <f t="shared" ref="Z557:Z558" si="52">Y557+$AO557/(2050-2018)</f>
        <v>5.6894750000000056E-2</v>
      </c>
      <c r="AA557" s="27">
        <f t="shared" ref="AA557:AA558" si="53">Z557+$AO557/(2050-2018)</f>
        <v>5.806350000000006E-2</v>
      </c>
      <c r="AB557" s="27">
        <f t="shared" ref="AB557:AB558" si="54">AA557+$AO557/(2050-2018)</f>
        <v>5.9232250000000063E-2</v>
      </c>
      <c r="AC557" s="27">
        <f t="shared" ref="AC557:AC558" si="55">AB557+$AO557/(2050-2018)</f>
        <v>6.0401000000000066E-2</v>
      </c>
      <c r="AD557" s="27">
        <f t="shared" ref="AD557:AD558" si="56">AC557+$AO557/(2050-2018)</f>
        <v>6.1569750000000069E-2</v>
      </c>
      <c r="AE557" s="27">
        <f t="shared" ref="AE557:AE558" si="57">AD557+$AO557/(2050-2018)</f>
        <v>6.2738500000000072E-2</v>
      </c>
      <c r="AF557" s="27">
        <f t="shared" ref="AF557:AF558" si="58">AE557+$AO557/(2050-2018)</f>
        <v>6.3907250000000068E-2</v>
      </c>
      <c r="AG557" s="27">
        <f t="shared" ref="AG557:AG558" si="59">AF557+$AO557/(2050-2018)</f>
        <v>6.5076000000000064E-2</v>
      </c>
      <c r="AH557" s="27">
        <f t="shared" ref="AH557:AH558" si="60">AG557+$AO557/(2050-2018)</f>
        <v>6.6244750000000061E-2</v>
      </c>
      <c r="AI557" s="27">
        <f t="shared" ref="AI557:AI558" si="61">AH557+$AO557/(2050-2018)</f>
        <v>6.7413500000000057E-2</v>
      </c>
      <c r="AJ557" s="27">
        <f t="shared" ref="AJ557:AJ558" si="62">AI557+$AO557/(2050-2018)</f>
        <v>6.8582250000000053E-2</v>
      </c>
      <c r="AK557" s="27">
        <f t="shared" ref="AK557:AK558" si="63">AJ557+$AO557/(2050-2018)</f>
        <v>6.9751000000000049E-2</v>
      </c>
      <c r="AL557" s="27">
        <f t="shared" ref="AL557:AL558" si="64">AK557+$AO557/(2050-2018)</f>
        <v>7.0919750000000045E-2</v>
      </c>
      <c r="AM557" s="27">
        <f t="shared" ref="AM557:AM558" si="65">AL557+$AO557/(2050-2018)</f>
        <v>7.2088500000000041E-2</v>
      </c>
      <c r="AN557" s="27">
        <f t="shared" ref="AN557:AN558" si="66">AM557+$AO557/(2050-2018)</f>
        <v>7.3257250000000038E-2</v>
      </c>
      <c r="AO557" s="27">
        <f>3.74*1/100</f>
        <v>3.7400000000000003E-2</v>
      </c>
    </row>
    <row r="558" spans="1:41" x14ac:dyDescent="0.3">
      <c r="A558" s="24">
        <f t="shared" si="36"/>
        <v>58</v>
      </c>
      <c r="B558" t="s">
        <v>563</v>
      </c>
      <c r="C558" t="s">
        <v>569</v>
      </c>
      <c r="D558" s="4">
        <v>7</v>
      </c>
      <c r="E558" s="4" t="s">
        <v>459</v>
      </c>
      <c r="F558" s="4" t="s">
        <v>575</v>
      </c>
      <c r="G558" s="4" t="s">
        <v>480</v>
      </c>
      <c r="H558" s="4">
        <v>0</v>
      </c>
      <c r="I558" s="28">
        <f>I548*0.01</f>
        <v>3.6927000000000001E-2</v>
      </c>
      <c r="J558" s="27">
        <f>I558+$AO558/(2050-2018)</f>
        <v>3.8092625000000005E-2</v>
      </c>
      <c r="K558" s="27">
        <f t="shared" si="37"/>
        <v>3.9258250000000008E-2</v>
      </c>
      <c r="L558" s="27">
        <f t="shared" si="38"/>
        <v>4.0423875000000012E-2</v>
      </c>
      <c r="M558" s="27">
        <f t="shared" si="39"/>
        <v>4.1589500000000015E-2</v>
      </c>
      <c r="N558" s="27">
        <f t="shared" si="40"/>
        <v>4.2755125000000019E-2</v>
      </c>
      <c r="O558" s="27">
        <f t="shared" si="41"/>
        <v>4.3920750000000022E-2</v>
      </c>
      <c r="P558" s="27">
        <f t="shared" si="42"/>
        <v>4.5086375000000026E-2</v>
      </c>
      <c r="Q558" s="27">
        <f t="shared" si="43"/>
        <v>4.6252000000000029E-2</v>
      </c>
      <c r="R558" s="27">
        <f t="shared" si="44"/>
        <v>4.7417625000000033E-2</v>
      </c>
      <c r="S558" s="27">
        <f t="shared" si="45"/>
        <v>4.8583250000000036E-2</v>
      </c>
      <c r="T558" s="27">
        <f t="shared" si="46"/>
        <v>4.974887500000004E-2</v>
      </c>
      <c r="U558" s="27">
        <f t="shared" si="47"/>
        <v>5.0914500000000043E-2</v>
      </c>
      <c r="V558" s="27">
        <f t="shared" si="48"/>
        <v>5.2080125000000047E-2</v>
      </c>
      <c r="W558" s="27">
        <f t="shared" si="49"/>
        <v>5.324575000000005E-2</v>
      </c>
      <c r="X558" s="27">
        <f t="shared" si="50"/>
        <v>5.4411375000000053E-2</v>
      </c>
      <c r="Y558" s="27">
        <f t="shared" si="51"/>
        <v>5.5577000000000057E-2</v>
      </c>
      <c r="Z558" s="27">
        <f t="shared" si="52"/>
        <v>5.674262500000006E-2</v>
      </c>
      <c r="AA558" s="27">
        <f t="shared" si="53"/>
        <v>5.7908250000000064E-2</v>
      </c>
      <c r="AB558" s="27">
        <f t="shared" si="54"/>
        <v>5.9073875000000067E-2</v>
      </c>
      <c r="AC558" s="27">
        <f t="shared" si="55"/>
        <v>6.0239500000000071E-2</v>
      </c>
      <c r="AD558" s="27">
        <f t="shared" si="56"/>
        <v>6.1405125000000074E-2</v>
      </c>
      <c r="AE558" s="27">
        <f t="shared" si="57"/>
        <v>6.2570750000000078E-2</v>
      </c>
      <c r="AF558" s="27">
        <f t="shared" si="58"/>
        <v>6.3736375000000081E-2</v>
      </c>
      <c r="AG558" s="27">
        <f t="shared" si="59"/>
        <v>6.4902000000000085E-2</v>
      </c>
      <c r="AH558" s="27">
        <f t="shared" si="60"/>
        <v>6.6067625000000088E-2</v>
      </c>
      <c r="AI558" s="27">
        <f t="shared" si="61"/>
        <v>6.7233250000000092E-2</v>
      </c>
      <c r="AJ558" s="27">
        <f t="shared" si="62"/>
        <v>6.8398875000000095E-2</v>
      </c>
      <c r="AK558" s="27">
        <f t="shared" si="63"/>
        <v>6.9564500000000098E-2</v>
      </c>
      <c r="AL558" s="27">
        <f t="shared" si="64"/>
        <v>7.0730125000000102E-2</v>
      </c>
      <c r="AM558" s="27">
        <f t="shared" si="65"/>
        <v>7.1895750000000105E-2</v>
      </c>
      <c r="AN558" s="27">
        <f t="shared" si="66"/>
        <v>7.3061375000000109E-2</v>
      </c>
      <c r="AO558" s="27">
        <f>3.73*1/100</f>
        <v>3.73E-2</v>
      </c>
    </row>
    <row r="559" spans="1:41" x14ac:dyDescent="0.3">
      <c r="A559" s="24">
        <f t="shared" si="36"/>
        <v>58</v>
      </c>
      <c r="B559" t="s">
        <v>563</v>
      </c>
      <c r="C559" t="s">
        <v>569</v>
      </c>
      <c r="D559" s="4">
        <v>8</v>
      </c>
      <c r="E559" s="4" t="s">
        <v>460</v>
      </c>
      <c r="F559" s="4"/>
      <c r="G559" s="4" t="s">
        <v>488</v>
      </c>
      <c r="H559" s="4">
        <v>0</v>
      </c>
      <c r="I559" s="28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</row>
    <row r="560" spans="1:41" x14ac:dyDescent="0.3">
      <c r="A560" s="24">
        <f t="shared" si="36"/>
        <v>58</v>
      </c>
      <c r="B560" t="s">
        <v>563</v>
      </c>
      <c r="C560" t="s">
        <v>569</v>
      </c>
      <c r="D560" s="4">
        <v>9</v>
      </c>
      <c r="E560" s="4" t="s">
        <v>461</v>
      </c>
      <c r="F560" s="4"/>
      <c r="G560" s="4" t="s">
        <v>488</v>
      </c>
      <c r="H560" s="4">
        <v>0</v>
      </c>
      <c r="I560" s="28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</row>
    <row r="561" spans="1:41" x14ac:dyDescent="0.3">
      <c r="A561" s="24">
        <f t="shared" si="36"/>
        <v>58</v>
      </c>
      <c r="B561" t="s">
        <v>563</v>
      </c>
      <c r="C561" t="s">
        <v>569</v>
      </c>
      <c r="D561" s="4">
        <v>10</v>
      </c>
      <c r="E561" s="4" t="s">
        <v>462</v>
      </c>
      <c r="F561" s="4"/>
      <c r="G561" s="4" t="s">
        <v>488</v>
      </c>
      <c r="H561" s="4">
        <v>0</v>
      </c>
      <c r="I561" s="28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</row>
    <row r="562" spans="1:41" x14ac:dyDescent="0.3">
      <c r="A562" s="24">
        <f>A552+1</f>
        <v>59</v>
      </c>
      <c r="B562" t="s">
        <v>564</v>
      </c>
      <c r="C562" t="s">
        <v>570</v>
      </c>
      <c r="D562" s="5">
        <v>1</v>
      </c>
      <c r="E562" s="5" t="s">
        <v>453</v>
      </c>
      <c r="F562" s="5" t="s">
        <v>578</v>
      </c>
      <c r="G562" s="5" t="s">
        <v>476</v>
      </c>
      <c r="H562" s="5">
        <v>0</v>
      </c>
      <c r="I562" s="29">
        <f>950000/25</f>
        <v>38000</v>
      </c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</row>
    <row r="563" spans="1:41" x14ac:dyDescent="0.3">
      <c r="A563" s="24">
        <f>A562</f>
        <v>59</v>
      </c>
      <c r="B563" t="s">
        <v>564</v>
      </c>
      <c r="C563" t="s">
        <v>570</v>
      </c>
      <c r="D563" s="5">
        <v>2</v>
      </c>
      <c r="E563" s="5" t="s">
        <v>454</v>
      </c>
      <c r="F563" s="5" t="s">
        <v>578</v>
      </c>
      <c r="G563" s="5" t="s">
        <v>476</v>
      </c>
      <c r="H563" s="5">
        <v>0</v>
      </c>
      <c r="I563" s="29">
        <f>(5/100)*I562</f>
        <v>1900</v>
      </c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</row>
    <row r="564" spans="1:41" x14ac:dyDescent="0.3">
      <c r="A564" s="24">
        <f t="shared" ref="A564:A571" si="67">A563</f>
        <v>59</v>
      </c>
      <c r="B564" t="s">
        <v>564</v>
      </c>
      <c r="C564" t="s">
        <v>570</v>
      </c>
      <c r="D564" s="5">
        <v>3</v>
      </c>
      <c r="E564" s="5" t="s">
        <v>455</v>
      </c>
      <c r="F564" s="5"/>
      <c r="G564" s="5" t="s">
        <v>488</v>
      </c>
      <c r="H564" s="5">
        <v>0</v>
      </c>
      <c r="I564" s="29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</row>
    <row r="565" spans="1:41" x14ac:dyDescent="0.3">
      <c r="A565" s="24">
        <f t="shared" si="67"/>
        <v>59</v>
      </c>
      <c r="B565" t="s">
        <v>564</v>
      </c>
      <c r="C565" t="s">
        <v>570</v>
      </c>
      <c r="D565" s="5">
        <v>4</v>
      </c>
      <c r="E565" s="5" t="s">
        <v>456</v>
      </c>
      <c r="F565" s="5" t="s">
        <v>579</v>
      </c>
      <c r="G565" s="5" t="s">
        <v>476</v>
      </c>
      <c r="H565" s="5">
        <v>0</v>
      </c>
      <c r="I565" s="29">
        <v>2.1289185183929713</v>
      </c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</row>
    <row r="566" spans="1:41" x14ac:dyDescent="0.3">
      <c r="A566" s="24">
        <f t="shared" si="67"/>
        <v>59</v>
      </c>
      <c r="B566" t="s">
        <v>564</v>
      </c>
      <c r="C566" t="s">
        <v>570</v>
      </c>
      <c r="D566" s="5">
        <v>5</v>
      </c>
      <c r="E566" s="5" t="s">
        <v>457</v>
      </c>
      <c r="F566" s="5"/>
      <c r="G566" s="5" t="s">
        <v>488</v>
      </c>
      <c r="H566" s="5">
        <v>0</v>
      </c>
      <c r="I566" s="29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</row>
    <row r="567" spans="1:41" x14ac:dyDescent="0.3">
      <c r="A567" s="24">
        <f t="shared" si="67"/>
        <v>59</v>
      </c>
      <c r="B567" t="s">
        <v>564</v>
      </c>
      <c r="C567" t="s">
        <v>570</v>
      </c>
      <c r="D567" s="5">
        <v>6</v>
      </c>
      <c r="E567" s="5" t="s">
        <v>458</v>
      </c>
      <c r="F567" s="5" t="s">
        <v>579</v>
      </c>
      <c r="G567" s="5" t="s">
        <v>480</v>
      </c>
      <c r="H567" s="5">
        <v>0</v>
      </c>
      <c r="I567" s="29">
        <v>2.1310474369113641</v>
      </c>
      <c r="J567" s="27">
        <v>2.1910373641327796</v>
      </c>
      <c r="K567" s="27">
        <v>2.0635866198074719</v>
      </c>
      <c r="L567" s="27">
        <v>2.2981081973849999</v>
      </c>
      <c r="M567" s="27">
        <v>2.5013146325182714</v>
      </c>
      <c r="N567" s="27">
        <v>2.5399808796504386</v>
      </c>
      <c r="O567" s="27">
        <v>2.5784024036994917</v>
      </c>
      <c r="P567" s="27">
        <v>2.6165792046654297</v>
      </c>
      <c r="Q567" s="27">
        <v>2.6545112825482522</v>
      </c>
      <c r="R567" s="27">
        <v>2.6919539142648454</v>
      </c>
      <c r="S567" s="27">
        <v>2.7291518228983227</v>
      </c>
      <c r="T567" s="27">
        <v>2.7658602853655707</v>
      </c>
      <c r="U567" s="27">
        <v>2.801834578583474</v>
      </c>
      <c r="V567" s="27">
        <v>2.8373194256351471</v>
      </c>
      <c r="W567" s="27">
        <v>2.8723148265205904</v>
      </c>
      <c r="X567" s="27">
        <v>2.9065760581566877</v>
      </c>
      <c r="Y567" s="27">
        <v>2.9401031205434411</v>
      </c>
      <c r="Z567" s="27">
        <v>2.9728960136808502</v>
      </c>
      <c r="AA567" s="27">
        <v>3.0051994606520278</v>
      </c>
      <c r="AB567" s="27">
        <v>3.0370134614569757</v>
      </c>
      <c r="AC567" s="27">
        <v>3.0678485699294638</v>
      </c>
      <c r="AD567" s="27">
        <v>3.0981942322357221</v>
      </c>
      <c r="AE567" s="27">
        <v>3.1275610022095206</v>
      </c>
      <c r="AF567" s="27">
        <v>3.1564383260170894</v>
      </c>
      <c r="AG567" s="27">
        <v>3.184581480575313</v>
      </c>
      <c r="AH567" s="27">
        <v>3.2119904658841909</v>
      </c>
      <c r="AI567" s="27">
        <v>3.2386652819437245</v>
      </c>
      <c r="AJ567" s="27">
        <v>3.2648506518370279</v>
      </c>
      <c r="AK567" s="27">
        <v>3.2903018524809866</v>
      </c>
      <c r="AL567" s="27">
        <v>3.3150188838755996</v>
      </c>
      <c r="AM567" s="27">
        <v>3.3390017460208687</v>
      </c>
      <c r="AN567" s="27">
        <v>3.3622504389167931</v>
      </c>
      <c r="AO567" s="27">
        <v>3.3847649625633718</v>
      </c>
    </row>
    <row r="568" spans="1:41" x14ac:dyDescent="0.3">
      <c r="A568" s="24">
        <f t="shared" si="67"/>
        <v>59</v>
      </c>
      <c r="B568" t="s">
        <v>564</v>
      </c>
      <c r="C568" t="s">
        <v>570</v>
      </c>
      <c r="D568" s="5">
        <v>7</v>
      </c>
      <c r="E568" s="5" t="s">
        <v>459</v>
      </c>
      <c r="F568" s="5" t="s">
        <v>580</v>
      </c>
      <c r="G568" s="5" t="s">
        <v>480</v>
      </c>
      <c r="H568" s="5">
        <v>0</v>
      </c>
      <c r="I568" s="29">
        <v>2.1289185183929713</v>
      </c>
      <c r="J568" s="27">
        <v>2.1888485156171629</v>
      </c>
      <c r="K568" s="27">
        <v>2.0615250947127595</v>
      </c>
      <c r="L568" s="27">
        <v>2.2958123850000001</v>
      </c>
      <c r="M568" s="27">
        <v>2.4988158167015699</v>
      </c>
      <c r="N568" s="27">
        <v>2.5374434362142249</v>
      </c>
      <c r="O568" s="27">
        <v>2.5758265771223696</v>
      </c>
      <c r="P568" s="27">
        <v>2.6139652394260038</v>
      </c>
      <c r="Q568" s="27">
        <v>2.6518594231251273</v>
      </c>
      <c r="R568" s="27">
        <v>2.6892646496152306</v>
      </c>
      <c r="S568" s="27">
        <v>2.7264253975008224</v>
      </c>
      <c r="T568" s="27">
        <v>2.7630971881773938</v>
      </c>
      <c r="U568" s="27">
        <v>2.7990355430404339</v>
      </c>
      <c r="V568" s="27">
        <v>2.8344849406944528</v>
      </c>
      <c r="W568" s="27">
        <v>2.8694453811394514</v>
      </c>
      <c r="X568" s="27">
        <v>2.9036723857709172</v>
      </c>
      <c r="Y568" s="27">
        <v>2.9371659545888527</v>
      </c>
      <c r="Z568" s="27">
        <v>2.9699260875932572</v>
      </c>
      <c r="AA568" s="27">
        <v>3.0021972633886396</v>
      </c>
      <c r="AB568" s="27">
        <v>3.0339794819750012</v>
      </c>
      <c r="AC568" s="27">
        <v>3.0647837861433209</v>
      </c>
      <c r="AD568" s="27">
        <v>3.0950991331026199</v>
      </c>
      <c r="AE568" s="27">
        <v>3.1244365656438773</v>
      </c>
      <c r="AF568" s="27">
        <v>3.1532850409761135</v>
      </c>
      <c r="AG568" s="27">
        <v>3.1814000804948184</v>
      </c>
      <c r="AH568" s="27">
        <v>3.2087816841999914</v>
      </c>
      <c r="AI568" s="27">
        <v>3.2354298520916331</v>
      </c>
      <c r="AJ568" s="27">
        <v>3.2615890627742541</v>
      </c>
      <c r="AK568" s="27">
        <v>3.2870148376433437</v>
      </c>
      <c r="AL568" s="27">
        <v>3.311707176698901</v>
      </c>
      <c r="AM568" s="27">
        <v>3.3356660799409283</v>
      </c>
      <c r="AN568" s="27">
        <v>3.3588915473694239</v>
      </c>
      <c r="AO568" s="27">
        <v>3.3813835789843876</v>
      </c>
    </row>
    <row r="569" spans="1:41" x14ac:dyDescent="0.3">
      <c r="A569" s="24">
        <f t="shared" si="67"/>
        <v>59</v>
      </c>
      <c r="B569" t="s">
        <v>564</v>
      </c>
      <c r="C569" t="s">
        <v>570</v>
      </c>
      <c r="D569" s="5">
        <v>8</v>
      </c>
      <c r="E569" s="5" t="s">
        <v>460</v>
      </c>
      <c r="F569" s="5"/>
      <c r="G569" s="5" t="s">
        <v>488</v>
      </c>
      <c r="H569" s="5">
        <v>0</v>
      </c>
      <c r="I569" s="29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</row>
    <row r="570" spans="1:41" x14ac:dyDescent="0.3">
      <c r="A570" s="24">
        <f t="shared" si="67"/>
        <v>59</v>
      </c>
      <c r="B570" t="s">
        <v>564</v>
      </c>
      <c r="C570" t="s">
        <v>570</v>
      </c>
      <c r="D570" s="5">
        <v>9</v>
      </c>
      <c r="E570" s="5" t="s">
        <v>461</v>
      </c>
      <c r="F570" s="5"/>
      <c r="G570" s="5" t="s">
        <v>488</v>
      </c>
      <c r="H570" s="5">
        <v>0</v>
      </c>
      <c r="I570" s="29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</row>
    <row r="571" spans="1:41" x14ac:dyDescent="0.3">
      <c r="A571" s="24">
        <f t="shared" si="67"/>
        <v>59</v>
      </c>
      <c r="B571" t="s">
        <v>564</v>
      </c>
      <c r="C571" t="s">
        <v>570</v>
      </c>
      <c r="D571" s="5">
        <v>10</v>
      </c>
      <c r="E571" s="5" t="s">
        <v>462</v>
      </c>
      <c r="F571" s="5"/>
      <c r="G571" s="5" t="s">
        <v>488</v>
      </c>
      <c r="H571" s="5">
        <v>0</v>
      </c>
      <c r="I571" s="29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</row>
    <row r="572" spans="1:41" x14ac:dyDescent="0.3">
      <c r="A572" s="24">
        <f>A562+1</f>
        <v>60</v>
      </c>
      <c r="B572" t="s">
        <v>565</v>
      </c>
      <c r="C572" t="s">
        <v>571</v>
      </c>
      <c r="D572" s="4">
        <v>1</v>
      </c>
      <c r="E572" s="4" t="s">
        <v>453</v>
      </c>
      <c r="F572" s="4"/>
      <c r="G572" s="4" t="s">
        <v>488</v>
      </c>
      <c r="H572" s="4">
        <v>0</v>
      </c>
      <c r="I572" s="28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</row>
    <row r="573" spans="1:41" x14ac:dyDescent="0.3">
      <c r="A573" s="24">
        <f>A572</f>
        <v>60</v>
      </c>
      <c r="B573" t="s">
        <v>565</v>
      </c>
      <c r="C573" t="s">
        <v>571</v>
      </c>
      <c r="D573" s="4">
        <v>2</v>
      </c>
      <c r="E573" s="4" t="s">
        <v>454</v>
      </c>
      <c r="F573" s="4"/>
      <c r="G573" s="4" t="s">
        <v>488</v>
      </c>
      <c r="H573" s="4">
        <v>0</v>
      </c>
      <c r="I573" s="28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</row>
    <row r="574" spans="1:41" x14ac:dyDescent="0.3">
      <c r="A574" s="24">
        <f t="shared" ref="A574:A581" si="68">A573</f>
        <v>60</v>
      </c>
      <c r="B574" t="s">
        <v>565</v>
      </c>
      <c r="C574" t="s">
        <v>571</v>
      </c>
      <c r="D574" s="4">
        <v>3</v>
      </c>
      <c r="E574" s="4" t="s">
        <v>455</v>
      </c>
      <c r="F574" s="4" t="s">
        <v>576</v>
      </c>
      <c r="G574" s="4" t="s">
        <v>476</v>
      </c>
      <c r="H574" s="4">
        <v>0</v>
      </c>
      <c r="I574" s="28">
        <v>22.2</v>
      </c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</row>
    <row r="575" spans="1:41" x14ac:dyDescent="0.3">
      <c r="A575" s="24">
        <f t="shared" si="68"/>
        <v>60</v>
      </c>
      <c r="B575" t="s">
        <v>565</v>
      </c>
      <c r="C575" t="s">
        <v>571</v>
      </c>
      <c r="D575" s="4">
        <v>4</v>
      </c>
      <c r="E575" s="4" t="s">
        <v>456</v>
      </c>
      <c r="F575" s="4"/>
      <c r="G575" s="4" t="s">
        <v>488</v>
      </c>
      <c r="H575" s="4">
        <v>0</v>
      </c>
      <c r="I575" s="28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</row>
    <row r="576" spans="1:41" x14ac:dyDescent="0.3">
      <c r="A576" s="24">
        <f t="shared" si="68"/>
        <v>60</v>
      </c>
      <c r="B576" t="s">
        <v>565</v>
      </c>
      <c r="C576" t="s">
        <v>571</v>
      </c>
      <c r="D576" s="4">
        <v>5</v>
      </c>
      <c r="E576" s="4" t="s">
        <v>457</v>
      </c>
      <c r="F576" s="4"/>
      <c r="G576" s="4" t="s">
        <v>488</v>
      </c>
      <c r="H576" s="4">
        <v>0</v>
      </c>
      <c r="I576" s="28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</row>
    <row r="577" spans="1:41" x14ac:dyDescent="0.3">
      <c r="A577" s="24">
        <f t="shared" si="68"/>
        <v>60</v>
      </c>
      <c r="B577" t="s">
        <v>565</v>
      </c>
      <c r="C577" t="s">
        <v>571</v>
      </c>
      <c r="D577" s="4">
        <v>6</v>
      </c>
      <c r="E577" s="4" t="s">
        <v>458</v>
      </c>
      <c r="F577" s="4" t="s">
        <v>577</v>
      </c>
      <c r="G577" s="4" t="s">
        <v>480</v>
      </c>
      <c r="H577" s="4">
        <v>0</v>
      </c>
      <c r="I577" s="28">
        <v>7.9656017340899989</v>
      </c>
      <c r="J577" s="27">
        <v>8.0973647254499976</v>
      </c>
      <c r="K577" s="27">
        <v>8.2290454646399986</v>
      </c>
      <c r="L577" s="27">
        <v>8.3606422899999995</v>
      </c>
      <c r="M577" s="27">
        <v>8.4919134299999985</v>
      </c>
      <c r="N577" s="27">
        <v>8.6231845699999994</v>
      </c>
      <c r="O577" s="27">
        <v>8.7536248799999985</v>
      </c>
      <c r="P577" s="27">
        <v>8.8832343599999977</v>
      </c>
      <c r="Q577" s="27">
        <v>9.0120130099999987</v>
      </c>
      <c r="R577" s="27">
        <v>9.1391299999999998</v>
      </c>
      <c r="S577" s="27">
        <v>9.2654161599999991</v>
      </c>
      <c r="T577" s="27">
        <v>9.3900406600000004</v>
      </c>
      <c r="U577" s="27">
        <v>9.51217267</v>
      </c>
      <c r="V577" s="27">
        <v>9.6326430199999997</v>
      </c>
      <c r="W577" s="27">
        <v>9.7514517099999978</v>
      </c>
      <c r="X577" s="27">
        <v>9.8677679099999995</v>
      </c>
      <c r="Y577" s="27">
        <v>9.9815916199999979</v>
      </c>
      <c r="Z577" s="27">
        <v>10.092922839999998</v>
      </c>
      <c r="AA577" s="27">
        <v>10.202592399999999</v>
      </c>
      <c r="AB577" s="27">
        <v>10.310600299999999</v>
      </c>
      <c r="AC577" s="27">
        <v>10.41528488</v>
      </c>
      <c r="AD577" s="27">
        <v>10.518307799999999</v>
      </c>
      <c r="AE577" s="27">
        <v>10.6180074</v>
      </c>
      <c r="AF577" s="27">
        <v>10.716045339999999</v>
      </c>
      <c r="AG577" s="27">
        <v>10.811590789999999</v>
      </c>
      <c r="AH577" s="27">
        <v>10.90464375</v>
      </c>
      <c r="AI577" s="27">
        <v>10.99520422</v>
      </c>
      <c r="AJ577" s="27">
        <v>11.084103029999998</v>
      </c>
      <c r="AK577" s="27">
        <v>11.170509349999998</v>
      </c>
      <c r="AL577" s="27">
        <v>11.25442318</v>
      </c>
      <c r="AM577" s="27">
        <v>11.335844519999998</v>
      </c>
      <c r="AN577" s="27">
        <v>11.414773369999999</v>
      </c>
      <c r="AO577" s="27">
        <v>11.49120973</v>
      </c>
    </row>
    <row r="578" spans="1:41" x14ac:dyDescent="0.3">
      <c r="A578" s="24">
        <f t="shared" si="68"/>
        <v>60</v>
      </c>
      <c r="B578" t="s">
        <v>565</v>
      </c>
      <c r="C578" t="s">
        <v>571</v>
      </c>
      <c r="D578" s="4">
        <v>7</v>
      </c>
      <c r="E578" s="4" t="s">
        <v>459</v>
      </c>
      <c r="F578" s="4" t="s">
        <v>577</v>
      </c>
      <c r="G578" s="4" t="s">
        <v>480</v>
      </c>
      <c r="H578" s="4">
        <v>0</v>
      </c>
      <c r="I578" s="28">
        <v>7.9576440899999996</v>
      </c>
      <c r="J578" s="27">
        <v>8.0892754499999988</v>
      </c>
      <c r="K578" s="27">
        <v>8.22082464</v>
      </c>
      <c r="L578" s="27">
        <v>8.35229</v>
      </c>
      <c r="M578" s="27">
        <v>8.4834300000000002</v>
      </c>
      <c r="N578" s="27">
        <v>8.6145700000000005</v>
      </c>
      <c r="O578" s="27">
        <v>8.7448800000000002</v>
      </c>
      <c r="P578" s="27">
        <v>8.8743599999999994</v>
      </c>
      <c r="Q578" s="27">
        <v>9.0030099999999997</v>
      </c>
      <c r="R578" s="27">
        <v>9.1300000000000008</v>
      </c>
      <c r="S578" s="27">
        <v>9.2561599999999995</v>
      </c>
      <c r="T578" s="27">
        <v>9.3806600000000007</v>
      </c>
      <c r="U578" s="27">
        <v>9.5026700000000002</v>
      </c>
      <c r="V578" s="27">
        <v>9.6230200000000004</v>
      </c>
      <c r="W578" s="27">
        <v>9.7417099999999994</v>
      </c>
      <c r="X578" s="27">
        <v>9.8579100000000004</v>
      </c>
      <c r="Y578" s="27">
        <v>9.9716199999999997</v>
      </c>
      <c r="Z578" s="27">
        <v>10.082839999999999</v>
      </c>
      <c r="AA578" s="27">
        <v>10.192399999999999</v>
      </c>
      <c r="AB578" s="27">
        <v>10.3003</v>
      </c>
      <c r="AC578" s="27">
        <v>10.40488</v>
      </c>
      <c r="AD578" s="27">
        <v>10.5078</v>
      </c>
      <c r="AE578" s="27">
        <v>10.6074</v>
      </c>
      <c r="AF578" s="27">
        <v>10.70534</v>
      </c>
      <c r="AG578" s="27">
        <v>10.800789999999999</v>
      </c>
      <c r="AH578" s="27">
        <v>10.893750000000001</v>
      </c>
      <c r="AI578" s="27">
        <v>10.984220000000001</v>
      </c>
      <c r="AJ578" s="27">
        <v>11.073029999999999</v>
      </c>
      <c r="AK578" s="27">
        <v>11.15935</v>
      </c>
      <c r="AL578" s="27">
        <v>11.243180000000001</v>
      </c>
      <c r="AM578" s="27">
        <v>11.32452</v>
      </c>
      <c r="AN578" s="27">
        <v>11.403370000000001</v>
      </c>
      <c r="AO578" s="27">
        <v>11.47973</v>
      </c>
    </row>
    <row r="579" spans="1:41" x14ac:dyDescent="0.3">
      <c r="A579" s="24">
        <f t="shared" si="68"/>
        <v>60</v>
      </c>
      <c r="B579" t="s">
        <v>565</v>
      </c>
      <c r="C579" t="s">
        <v>571</v>
      </c>
      <c r="D579" s="4">
        <v>8</v>
      </c>
      <c r="E579" s="4" t="s">
        <v>460</v>
      </c>
      <c r="F579" s="4"/>
      <c r="G579" s="4" t="s">
        <v>488</v>
      </c>
      <c r="H579" s="4">
        <v>0</v>
      </c>
      <c r="I579" s="28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</row>
    <row r="580" spans="1:41" x14ac:dyDescent="0.3">
      <c r="A580" s="24">
        <f t="shared" si="68"/>
        <v>60</v>
      </c>
      <c r="B580" t="s">
        <v>565</v>
      </c>
      <c r="C580" t="s">
        <v>571</v>
      </c>
      <c r="D580" s="4">
        <v>9</v>
      </c>
      <c r="E580" s="4" t="s">
        <v>461</v>
      </c>
      <c r="F580" s="4"/>
      <c r="G580" s="4" t="s">
        <v>488</v>
      </c>
      <c r="H580" s="4">
        <v>0</v>
      </c>
      <c r="I580" s="28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</row>
    <row r="581" spans="1:41" x14ac:dyDescent="0.3">
      <c r="A581" s="24">
        <f t="shared" si="68"/>
        <v>60</v>
      </c>
      <c r="B581" t="s">
        <v>565</v>
      </c>
      <c r="C581" t="s">
        <v>571</v>
      </c>
      <c r="D581" s="4">
        <v>10</v>
      </c>
      <c r="E581" s="4" t="s">
        <v>462</v>
      </c>
      <c r="F581" s="4"/>
      <c r="G581" s="4" t="s">
        <v>488</v>
      </c>
      <c r="H581" s="4">
        <v>0</v>
      </c>
      <c r="I581" s="28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</row>
    <row r="582" spans="1:41" x14ac:dyDescent="0.3">
      <c r="A582" s="24">
        <f>A572+1</f>
        <v>61</v>
      </c>
      <c r="B582" t="s">
        <v>566</v>
      </c>
      <c r="C582" t="s">
        <v>572</v>
      </c>
      <c r="D582" s="5">
        <v>1</v>
      </c>
      <c r="E582" s="5" t="s">
        <v>453</v>
      </c>
      <c r="F582" s="5" t="s">
        <v>578</v>
      </c>
      <c r="G582" s="5" t="s">
        <v>476</v>
      </c>
      <c r="H582" s="5">
        <v>0</v>
      </c>
      <c r="I582" s="29">
        <v>2086</v>
      </c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</row>
    <row r="583" spans="1:41" x14ac:dyDescent="0.3">
      <c r="A583" s="24">
        <f>A582</f>
        <v>61</v>
      </c>
      <c r="B583" t="s">
        <v>566</v>
      </c>
      <c r="C583" t="s">
        <v>572</v>
      </c>
      <c r="D583" s="5">
        <v>2</v>
      </c>
      <c r="E583" s="5" t="s">
        <v>454</v>
      </c>
      <c r="F583" s="5" t="s">
        <v>578</v>
      </c>
      <c r="G583" s="5" t="s">
        <v>476</v>
      </c>
      <c r="H583" s="5">
        <v>0</v>
      </c>
      <c r="I583" s="29">
        <f>(5/100)*I582</f>
        <v>104.30000000000001</v>
      </c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</row>
    <row r="584" spans="1:41" x14ac:dyDescent="0.3">
      <c r="A584" s="24">
        <f t="shared" ref="A584:A591" si="69">A583</f>
        <v>61</v>
      </c>
      <c r="B584" t="s">
        <v>566</v>
      </c>
      <c r="C584" t="s">
        <v>572</v>
      </c>
      <c r="D584" s="5">
        <v>3</v>
      </c>
      <c r="E584" s="5" t="s">
        <v>455</v>
      </c>
      <c r="F584" s="5"/>
      <c r="G584" s="5" t="s">
        <v>488</v>
      </c>
      <c r="H584" s="5">
        <v>0</v>
      </c>
      <c r="I584" s="29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</row>
    <row r="585" spans="1:41" x14ac:dyDescent="0.3">
      <c r="A585" s="24">
        <f t="shared" si="69"/>
        <v>61</v>
      </c>
      <c r="B585" t="s">
        <v>566</v>
      </c>
      <c r="C585" t="s">
        <v>572</v>
      </c>
      <c r="D585" s="5">
        <v>4</v>
      </c>
      <c r="E585" s="5" t="s">
        <v>456</v>
      </c>
      <c r="F585" s="5"/>
      <c r="G585" s="5" t="s">
        <v>488</v>
      </c>
      <c r="H585" s="5">
        <v>0</v>
      </c>
      <c r="I585" s="29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</row>
    <row r="586" spans="1:41" x14ac:dyDescent="0.3">
      <c r="A586" s="24">
        <f t="shared" si="69"/>
        <v>61</v>
      </c>
      <c r="B586" t="s">
        <v>566</v>
      </c>
      <c r="C586" t="s">
        <v>572</v>
      </c>
      <c r="D586" s="5">
        <v>5</v>
      </c>
      <c r="E586" s="5" t="s">
        <v>457</v>
      </c>
      <c r="F586" s="5"/>
      <c r="G586" s="5" t="s">
        <v>488</v>
      </c>
      <c r="H586" s="5">
        <v>0</v>
      </c>
      <c r="I586" s="29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</row>
    <row r="587" spans="1:41" x14ac:dyDescent="0.3">
      <c r="A587" s="24">
        <f t="shared" si="69"/>
        <v>61</v>
      </c>
      <c r="B587" t="s">
        <v>566</v>
      </c>
      <c r="C587" t="s">
        <v>572</v>
      </c>
      <c r="D587" s="5">
        <v>6</v>
      </c>
      <c r="E587" s="5" t="s">
        <v>458</v>
      </c>
      <c r="F587" s="5" t="s">
        <v>579</v>
      </c>
      <c r="G587" s="5" t="s">
        <v>480</v>
      </c>
      <c r="H587" s="5">
        <v>0</v>
      </c>
      <c r="I587" s="29">
        <v>0</v>
      </c>
      <c r="J587" s="27">
        <f>I587+$AO587/(2050-2018)</f>
        <v>1.0577390508010537E-3</v>
      </c>
      <c r="K587" s="27">
        <f t="shared" ref="K587:AN588" si="70">J587+$AO587/(2050-2018)</f>
        <v>2.1154781016021074E-3</v>
      </c>
      <c r="L587" s="27">
        <f t="shared" si="70"/>
        <v>3.1732171524031611E-3</v>
      </c>
      <c r="M587" s="27">
        <f t="shared" si="70"/>
        <v>4.2309562032042149E-3</v>
      </c>
      <c r="N587" s="27">
        <f t="shared" si="70"/>
        <v>5.2886952540052686E-3</v>
      </c>
      <c r="O587" s="27">
        <f t="shared" si="70"/>
        <v>6.3464343048063223E-3</v>
      </c>
      <c r="P587" s="27">
        <f t="shared" si="70"/>
        <v>7.404173355607376E-3</v>
      </c>
      <c r="Q587" s="27">
        <f t="shared" si="70"/>
        <v>8.4619124064084297E-3</v>
      </c>
      <c r="R587" s="27">
        <f t="shared" si="70"/>
        <v>9.5196514572094826E-3</v>
      </c>
      <c r="S587" s="27">
        <f t="shared" si="70"/>
        <v>1.0577390508010535E-2</v>
      </c>
      <c r="T587" s="27">
        <f t="shared" si="70"/>
        <v>1.1635129558811588E-2</v>
      </c>
      <c r="U587" s="27">
        <f t="shared" si="70"/>
        <v>1.2692868609612641E-2</v>
      </c>
      <c r="V587" s="27">
        <f t="shared" si="70"/>
        <v>1.3750607660413694E-2</v>
      </c>
      <c r="W587" s="27">
        <f t="shared" si="70"/>
        <v>1.4808346711214747E-2</v>
      </c>
      <c r="X587" s="27">
        <f t="shared" si="70"/>
        <v>1.58660857620158E-2</v>
      </c>
      <c r="Y587" s="27">
        <f t="shared" si="70"/>
        <v>1.6923824812816853E-2</v>
      </c>
      <c r="Z587" s="27">
        <f t="shared" si="70"/>
        <v>1.7981563863617905E-2</v>
      </c>
      <c r="AA587" s="27">
        <f t="shared" si="70"/>
        <v>1.9039302914418958E-2</v>
      </c>
      <c r="AB587" s="27">
        <f t="shared" si="70"/>
        <v>2.0097041965220011E-2</v>
      </c>
      <c r="AC587" s="27">
        <f t="shared" si="70"/>
        <v>2.1154781016021064E-2</v>
      </c>
      <c r="AD587" s="27">
        <f t="shared" si="70"/>
        <v>2.2212520066822117E-2</v>
      </c>
      <c r="AE587" s="27">
        <f t="shared" si="70"/>
        <v>2.327025911762317E-2</v>
      </c>
      <c r="AF587" s="27">
        <f t="shared" si="70"/>
        <v>2.4327998168424222E-2</v>
      </c>
      <c r="AG587" s="27">
        <f t="shared" si="70"/>
        <v>2.5385737219225275E-2</v>
      </c>
      <c r="AH587" s="27">
        <f t="shared" si="70"/>
        <v>2.6443476270026328E-2</v>
      </c>
      <c r="AI587" s="27">
        <f t="shared" si="70"/>
        <v>2.7501215320827381E-2</v>
      </c>
      <c r="AJ587" s="27">
        <f t="shared" si="70"/>
        <v>2.8558954371628434E-2</v>
      </c>
      <c r="AK587" s="27">
        <f t="shared" si="70"/>
        <v>2.9616693422429487E-2</v>
      </c>
      <c r="AL587" s="27">
        <f t="shared" si="70"/>
        <v>3.067443247323054E-2</v>
      </c>
      <c r="AM587" s="27">
        <f t="shared" si="70"/>
        <v>3.1732171524031592E-2</v>
      </c>
      <c r="AN587" s="27">
        <f t="shared" si="70"/>
        <v>3.2789910574832645E-2</v>
      </c>
      <c r="AO587" s="27">
        <f>AO567*1/100</f>
        <v>3.3847649625633719E-2</v>
      </c>
    </row>
    <row r="588" spans="1:41" x14ac:dyDescent="0.3">
      <c r="A588" s="24">
        <f t="shared" si="69"/>
        <v>61</v>
      </c>
      <c r="B588" t="s">
        <v>566</v>
      </c>
      <c r="C588" t="s">
        <v>572</v>
      </c>
      <c r="D588" s="5">
        <v>7</v>
      </c>
      <c r="E588" s="5" t="s">
        <v>459</v>
      </c>
      <c r="F588" s="5" t="s">
        <v>580</v>
      </c>
      <c r="G588" s="5" t="s">
        <v>480</v>
      </c>
      <c r="H588" s="5">
        <v>0</v>
      </c>
      <c r="I588" s="29">
        <v>0</v>
      </c>
      <c r="J588" s="27">
        <f>I588+$AO588/(2050-2018)</f>
        <v>1.0566823684326212E-3</v>
      </c>
      <c r="K588" s="27">
        <f t="shared" si="70"/>
        <v>2.1133647368652424E-3</v>
      </c>
      <c r="L588" s="27">
        <f t="shared" si="70"/>
        <v>3.1700471052978638E-3</v>
      </c>
      <c r="M588" s="27">
        <f t="shared" si="70"/>
        <v>4.2267294737304848E-3</v>
      </c>
      <c r="N588" s="27">
        <f t="shared" si="70"/>
        <v>5.2834118421631058E-3</v>
      </c>
      <c r="O588" s="27">
        <f t="shared" si="70"/>
        <v>6.3400942105957267E-3</v>
      </c>
      <c r="P588" s="27">
        <f t="shared" si="70"/>
        <v>7.3967765790283477E-3</v>
      </c>
      <c r="Q588" s="27">
        <f t="shared" si="70"/>
        <v>8.4534589474609696E-3</v>
      </c>
      <c r="R588" s="27">
        <f t="shared" si="70"/>
        <v>9.5101413158935905E-3</v>
      </c>
      <c r="S588" s="27">
        <f t="shared" si="70"/>
        <v>1.0566823684326212E-2</v>
      </c>
      <c r="T588" s="27">
        <f t="shared" si="70"/>
        <v>1.1623506052758832E-2</v>
      </c>
      <c r="U588" s="27">
        <f t="shared" si="70"/>
        <v>1.2680188421191453E-2</v>
      </c>
      <c r="V588" s="27">
        <f t="shared" si="70"/>
        <v>1.3736870789624074E-2</v>
      </c>
      <c r="W588" s="27">
        <f t="shared" si="70"/>
        <v>1.4793553158056695E-2</v>
      </c>
      <c r="X588" s="27">
        <f t="shared" si="70"/>
        <v>1.5850235526489318E-2</v>
      </c>
      <c r="Y588" s="27">
        <f t="shared" si="70"/>
        <v>1.6906917894921939E-2</v>
      </c>
      <c r="Z588" s="27">
        <f t="shared" si="70"/>
        <v>1.796360026335456E-2</v>
      </c>
      <c r="AA588" s="27">
        <f t="shared" si="70"/>
        <v>1.9020282631787181E-2</v>
      </c>
      <c r="AB588" s="27">
        <f t="shared" si="70"/>
        <v>2.0076965000219802E-2</v>
      </c>
      <c r="AC588" s="27">
        <f t="shared" si="70"/>
        <v>2.1133647368652423E-2</v>
      </c>
      <c r="AD588" s="27">
        <f t="shared" si="70"/>
        <v>2.2190329737085044E-2</v>
      </c>
      <c r="AE588" s="27">
        <f t="shared" si="70"/>
        <v>2.3247012105517665E-2</v>
      </c>
      <c r="AF588" s="27">
        <f t="shared" si="70"/>
        <v>2.4303694473950286E-2</v>
      </c>
      <c r="AG588" s="27">
        <f t="shared" si="70"/>
        <v>2.5360376842382907E-2</v>
      </c>
      <c r="AH588" s="27">
        <f t="shared" si="70"/>
        <v>2.6417059210815528E-2</v>
      </c>
      <c r="AI588" s="27">
        <f t="shared" si="70"/>
        <v>2.7473741579248149E-2</v>
      </c>
      <c r="AJ588" s="27">
        <f t="shared" si="70"/>
        <v>2.853042394768077E-2</v>
      </c>
      <c r="AK588" s="27">
        <f t="shared" si="70"/>
        <v>2.9587106316113391E-2</v>
      </c>
      <c r="AL588" s="27">
        <f t="shared" si="70"/>
        <v>3.0643788684546012E-2</v>
      </c>
      <c r="AM588" s="27">
        <f t="shared" si="70"/>
        <v>3.1700471052978636E-2</v>
      </c>
      <c r="AN588" s="27">
        <f t="shared" si="70"/>
        <v>3.2757153421411257E-2</v>
      </c>
      <c r="AO588" s="27">
        <f>AO568*1/100</f>
        <v>3.3813835789843878E-2</v>
      </c>
    </row>
    <row r="589" spans="1:41" x14ac:dyDescent="0.3">
      <c r="A589" s="24">
        <f t="shared" si="69"/>
        <v>61</v>
      </c>
      <c r="B589" t="s">
        <v>566</v>
      </c>
      <c r="C589" t="s">
        <v>572</v>
      </c>
      <c r="D589" s="5">
        <v>8</v>
      </c>
      <c r="E589" s="5" t="s">
        <v>460</v>
      </c>
      <c r="F589" s="5"/>
      <c r="G589" s="5" t="s">
        <v>488</v>
      </c>
      <c r="H589" s="5">
        <v>0</v>
      </c>
      <c r="I589" s="29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</row>
    <row r="590" spans="1:41" x14ac:dyDescent="0.3">
      <c r="A590" s="24">
        <f t="shared" si="69"/>
        <v>61</v>
      </c>
      <c r="B590" t="s">
        <v>566</v>
      </c>
      <c r="C590" t="s">
        <v>572</v>
      </c>
      <c r="D590" s="5">
        <v>9</v>
      </c>
      <c r="E590" s="5" t="s">
        <v>461</v>
      </c>
      <c r="F590" s="5"/>
      <c r="G590" s="5" t="s">
        <v>488</v>
      </c>
      <c r="H590" s="5">
        <v>0</v>
      </c>
      <c r="I590" s="29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</row>
    <row r="591" spans="1:41" x14ac:dyDescent="0.3">
      <c r="A591" s="24">
        <f t="shared" si="69"/>
        <v>61</v>
      </c>
      <c r="B591" t="s">
        <v>566</v>
      </c>
      <c r="C591" t="s">
        <v>572</v>
      </c>
      <c r="D591" s="5">
        <v>10</v>
      </c>
      <c r="E591" s="5" t="s">
        <v>462</v>
      </c>
      <c r="F591" s="5"/>
      <c r="G591" s="5" t="s">
        <v>488</v>
      </c>
      <c r="H591" s="5">
        <v>0</v>
      </c>
      <c r="I591" s="29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</row>
    <row r="592" spans="1:41" x14ac:dyDescent="0.3">
      <c r="A592" s="24">
        <f>A582+1</f>
        <v>62</v>
      </c>
      <c r="B592" t="s">
        <v>567</v>
      </c>
      <c r="C592" t="s">
        <v>573</v>
      </c>
      <c r="D592" s="4">
        <v>1</v>
      </c>
      <c r="E592" s="4" t="s">
        <v>453</v>
      </c>
      <c r="F592" s="4" t="s">
        <v>574</v>
      </c>
      <c r="G592" s="4" t="s">
        <v>476</v>
      </c>
      <c r="H592" s="4">
        <v>0</v>
      </c>
      <c r="I592" s="28">
        <v>1211.72</v>
      </c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</row>
    <row r="593" spans="1:41" x14ac:dyDescent="0.3">
      <c r="A593" s="24">
        <f>A592</f>
        <v>62</v>
      </c>
      <c r="B593" t="s">
        <v>567</v>
      </c>
      <c r="C593" t="s">
        <v>573</v>
      </c>
      <c r="D593" s="4">
        <v>2</v>
      </c>
      <c r="E593" s="4" t="s">
        <v>454</v>
      </c>
      <c r="F593" s="4" t="s">
        <v>574</v>
      </c>
      <c r="G593" s="4" t="s">
        <v>476</v>
      </c>
      <c r="H593" s="4">
        <v>0</v>
      </c>
      <c r="I593" s="28">
        <v>104.30000000000001</v>
      </c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</row>
    <row r="594" spans="1:41" x14ac:dyDescent="0.3">
      <c r="A594" s="24">
        <f t="shared" ref="A594:A601" si="71">A593</f>
        <v>62</v>
      </c>
      <c r="B594" t="s">
        <v>567</v>
      </c>
      <c r="C594" t="s">
        <v>573</v>
      </c>
      <c r="D594" s="4">
        <v>3</v>
      </c>
      <c r="E594" s="4" t="s">
        <v>455</v>
      </c>
      <c r="F594" s="4"/>
      <c r="G594" s="4" t="s">
        <v>488</v>
      </c>
      <c r="H594" s="4">
        <v>0</v>
      </c>
      <c r="I594" s="28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</row>
    <row r="595" spans="1:41" x14ac:dyDescent="0.3">
      <c r="A595" s="24">
        <f t="shared" si="71"/>
        <v>62</v>
      </c>
      <c r="B595" t="s">
        <v>567</v>
      </c>
      <c r="C595" t="s">
        <v>573</v>
      </c>
      <c r="D595" s="4">
        <v>4</v>
      </c>
      <c r="E595" s="4" t="s">
        <v>456</v>
      </c>
      <c r="F595" s="4"/>
      <c r="G595" s="4" t="s">
        <v>488</v>
      </c>
      <c r="H595" s="4">
        <v>0</v>
      </c>
      <c r="I595" s="28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</row>
    <row r="596" spans="1:41" x14ac:dyDescent="0.3">
      <c r="A596" s="24">
        <f t="shared" si="71"/>
        <v>62</v>
      </c>
      <c r="B596" t="s">
        <v>567</v>
      </c>
      <c r="C596" t="s">
        <v>573</v>
      </c>
      <c r="D596" s="4">
        <v>5</v>
      </c>
      <c r="E596" s="4" t="s">
        <v>457</v>
      </c>
      <c r="F596" s="4"/>
      <c r="G596" s="4" t="s">
        <v>488</v>
      </c>
      <c r="H596" s="4">
        <v>0</v>
      </c>
      <c r="I596" s="28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</row>
    <row r="597" spans="1:41" x14ac:dyDescent="0.3">
      <c r="A597" s="24">
        <f t="shared" si="71"/>
        <v>62</v>
      </c>
      <c r="B597" t="s">
        <v>567</v>
      </c>
      <c r="C597" t="s">
        <v>573</v>
      </c>
      <c r="D597" s="4">
        <v>6</v>
      </c>
      <c r="E597" s="4" t="s">
        <v>458</v>
      </c>
      <c r="F597" s="4" t="s">
        <v>575</v>
      </c>
      <c r="G597" s="4" t="s">
        <v>480</v>
      </c>
      <c r="H597" s="4">
        <v>0</v>
      </c>
      <c r="I597" s="28">
        <v>0</v>
      </c>
      <c r="J597" s="27">
        <f>I597+$AO597/(2050-2018)</f>
        <v>1.1687500000000001E-3</v>
      </c>
      <c r="K597" s="27">
        <f t="shared" ref="K597:AN597" si="72">J597+$AO597/(2050-2018)</f>
        <v>2.3375000000000002E-3</v>
      </c>
      <c r="L597" s="27">
        <f t="shared" si="72"/>
        <v>3.5062500000000003E-3</v>
      </c>
      <c r="M597" s="27">
        <f t="shared" si="72"/>
        <v>4.6750000000000003E-3</v>
      </c>
      <c r="N597" s="27">
        <f t="shared" si="72"/>
        <v>5.84375E-3</v>
      </c>
      <c r="O597" s="27">
        <f t="shared" si="72"/>
        <v>7.0124999999999996E-3</v>
      </c>
      <c r="P597" s="27">
        <f t="shared" si="72"/>
        <v>8.1812499999999993E-3</v>
      </c>
      <c r="Q597" s="27">
        <f t="shared" si="72"/>
        <v>9.3499999999999989E-3</v>
      </c>
      <c r="R597" s="27">
        <f t="shared" si="72"/>
        <v>1.0518749999999999E-2</v>
      </c>
      <c r="S597" s="27">
        <f t="shared" si="72"/>
        <v>1.1687499999999998E-2</v>
      </c>
      <c r="T597" s="27">
        <f t="shared" si="72"/>
        <v>1.2856249999999998E-2</v>
      </c>
      <c r="U597" s="27">
        <f t="shared" si="72"/>
        <v>1.4024999999999998E-2</v>
      </c>
      <c r="V597" s="27">
        <f t="shared" si="72"/>
        <v>1.5193749999999997E-2</v>
      </c>
      <c r="W597" s="27">
        <f t="shared" si="72"/>
        <v>1.6362499999999999E-2</v>
      </c>
      <c r="X597" s="27">
        <f t="shared" si="72"/>
        <v>1.7531249999999998E-2</v>
      </c>
      <c r="Y597" s="27">
        <f t="shared" si="72"/>
        <v>1.8699999999999998E-2</v>
      </c>
      <c r="Z597" s="27">
        <f t="shared" si="72"/>
        <v>1.9868749999999998E-2</v>
      </c>
      <c r="AA597" s="27">
        <f t="shared" si="72"/>
        <v>2.1037499999999997E-2</v>
      </c>
      <c r="AB597" s="27">
        <f t="shared" si="72"/>
        <v>2.2206249999999997E-2</v>
      </c>
      <c r="AC597" s="27">
        <f t="shared" si="72"/>
        <v>2.3374999999999996E-2</v>
      </c>
      <c r="AD597" s="27">
        <f t="shared" si="72"/>
        <v>2.4543749999999996E-2</v>
      </c>
      <c r="AE597" s="27">
        <f t="shared" si="72"/>
        <v>2.5712499999999996E-2</v>
      </c>
      <c r="AF597" s="27">
        <f t="shared" si="72"/>
        <v>2.6881249999999995E-2</v>
      </c>
      <c r="AG597" s="27">
        <f t="shared" si="72"/>
        <v>2.8049999999999995E-2</v>
      </c>
      <c r="AH597" s="27">
        <f t="shared" si="72"/>
        <v>2.9218749999999995E-2</v>
      </c>
      <c r="AI597" s="27">
        <f t="shared" si="72"/>
        <v>3.0387499999999994E-2</v>
      </c>
      <c r="AJ597" s="27">
        <f t="shared" si="72"/>
        <v>3.1556249999999994E-2</v>
      </c>
      <c r="AK597" s="27">
        <f t="shared" si="72"/>
        <v>3.2724999999999997E-2</v>
      </c>
      <c r="AL597" s="27">
        <f t="shared" si="72"/>
        <v>3.389375E-2</v>
      </c>
      <c r="AM597" s="27">
        <f t="shared" si="72"/>
        <v>3.5062500000000003E-2</v>
      </c>
      <c r="AN597" s="27">
        <f t="shared" si="72"/>
        <v>3.6231250000000007E-2</v>
      </c>
      <c r="AO597" s="27">
        <f>3.74*1/100</f>
        <v>3.7400000000000003E-2</v>
      </c>
    </row>
    <row r="598" spans="1:41" x14ac:dyDescent="0.3">
      <c r="A598" s="24">
        <f t="shared" si="71"/>
        <v>62</v>
      </c>
      <c r="B598" t="s">
        <v>567</v>
      </c>
      <c r="C598" t="s">
        <v>573</v>
      </c>
      <c r="D598" s="4">
        <v>7</v>
      </c>
      <c r="E598" s="4" t="s">
        <v>459</v>
      </c>
      <c r="F598" s="4" t="s">
        <v>575</v>
      </c>
      <c r="G598" s="4" t="s">
        <v>480</v>
      </c>
      <c r="H598" s="4">
        <v>0</v>
      </c>
      <c r="I598" s="28">
        <v>0</v>
      </c>
      <c r="J598" s="27">
        <f>I598+$AO598/(2050-2018)</f>
        <v>1.165625E-3</v>
      </c>
      <c r="K598" s="27">
        <f t="shared" ref="K598:AN598" si="73">J598+$AO598/(2050-2018)</f>
        <v>2.33125E-3</v>
      </c>
      <c r="L598" s="27">
        <f t="shared" si="73"/>
        <v>3.496875E-3</v>
      </c>
      <c r="M598" s="27">
        <f t="shared" si="73"/>
        <v>4.6625E-3</v>
      </c>
      <c r="N598" s="27">
        <f t="shared" si="73"/>
        <v>5.828125E-3</v>
      </c>
      <c r="O598" s="27">
        <f t="shared" si="73"/>
        <v>6.99375E-3</v>
      </c>
      <c r="P598" s="27">
        <f t="shared" si="73"/>
        <v>8.159375E-3</v>
      </c>
      <c r="Q598" s="27">
        <f t="shared" si="73"/>
        <v>9.325E-3</v>
      </c>
      <c r="R598" s="27">
        <f t="shared" si="73"/>
        <v>1.0490625E-2</v>
      </c>
      <c r="S598" s="27">
        <f t="shared" si="73"/>
        <v>1.165625E-2</v>
      </c>
      <c r="T598" s="27">
        <f t="shared" si="73"/>
        <v>1.2821875E-2</v>
      </c>
      <c r="U598" s="27">
        <f t="shared" si="73"/>
        <v>1.39875E-2</v>
      </c>
      <c r="V598" s="27">
        <f t="shared" si="73"/>
        <v>1.5153125E-2</v>
      </c>
      <c r="W598" s="27">
        <f t="shared" si="73"/>
        <v>1.631875E-2</v>
      </c>
      <c r="X598" s="27">
        <f t="shared" si="73"/>
        <v>1.7484375E-2</v>
      </c>
      <c r="Y598" s="27">
        <f t="shared" si="73"/>
        <v>1.865E-2</v>
      </c>
      <c r="Z598" s="27">
        <f t="shared" si="73"/>
        <v>1.9815625E-2</v>
      </c>
      <c r="AA598" s="27">
        <f t="shared" si="73"/>
        <v>2.098125E-2</v>
      </c>
      <c r="AB598" s="27">
        <f t="shared" si="73"/>
        <v>2.2146875E-2</v>
      </c>
      <c r="AC598" s="27">
        <f t="shared" si="73"/>
        <v>2.33125E-2</v>
      </c>
      <c r="AD598" s="27">
        <f t="shared" si="73"/>
        <v>2.4478125E-2</v>
      </c>
      <c r="AE598" s="27">
        <f t="shared" si="73"/>
        <v>2.564375E-2</v>
      </c>
      <c r="AF598" s="27">
        <f t="shared" si="73"/>
        <v>2.6809375E-2</v>
      </c>
      <c r="AG598" s="27">
        <f t="shared" si="73"/>
        <v>2.7975E-2</v>
      </c>
      <c r="AH598" s="27">
        <f t="shared" si="73"/>
        <v>2.9140625E-2</v>
      </c>
      <c r="AI598" s="27">
        <f t="shared" si="73"/>
        <v>3.030625E-2</v>
      </c>
      <c r="AJ598" s="27">
        <f t="shared" si="73"/>
        <v>3.1471874999999996E-2</v>
      </c>
      <c r="AK598" s="27">
        <f t="shared" si="73"/>
        <v>3.26375E-2</v>
      </c>
      <c r="AL598" s="27">
        <f t="shared" si="73"/>
        <v>3.3803125000000003E-2</v>
      </c>
      <c r="AM598" s="27">
        <f t="shared" si="73"/>
        <v>3.4968750000000007E-2</v>
      </c>
      <c r="AN598" s="27">
        <f t="shared" si="73"/>
        <v>3.613437500000001E-2</v>
      </c>
      <c r="AO598" s="27">
        <f>3.73*1/100</f>
        <v>3.73E-2</v>
      </c>
    </row>
    <row r="599" spans="1:41" x14ac:dyDescent="0.3">
      <c r="A599" s="24">
        <f t="shared" si="71"/>
        <v>62</v>
      </c>
      <c r="B599" t="s">
        <v>567</v>
      </c>
      <c r="C599" t="s">
        <v>573</v>
      </c>
      <c r="D599" s="4">
        <v>8</v>
      </c>
      <c r="E599" s="4" t="s">
        <v>460</v>
      </c>
      <c r="F599" s="4"/>
      <c r="G599" s="4" t="s">
        <v>488</v>
      </c>
      <c r="H599" s="4">
        <v>0</v>
      </c>
      <c r="I599" s="28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</row>
    <row r="600" spans="1:41" x14ac:dyDescent="0.3">
      <c r="A600" s="24">
        <f t="shared" si="71"/>
        <v>62</v>
      </c>
      <c r="B600" t="s">
        <v>567</v>
      </c>
      <c r="C600" t="s">
        <v>573</v>
      </c>
      <c r="D600" s="4">
        <v>9</v>
      </c>
      <c r="E600" s="4" t="s">
        <v>461</v>
      </c>
      <c r="F600" s="4"/>
      <c r="G600" s="4" t="s">
        <v>488</v>
      </c>
      <c r="H600" s="4">
        <v>0</v>
      </c>
      <c r="I600" s="28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</row>
    <row r="601" spans="1:41" x14ac:dyDescent="0.3">
      <c r="A601" s="24">
        <f t="shared" si="71"/>
        <v>62</v>
      </c>
      <c r="B601" t="s">
        <v>567</v>
      </c>
      <c r="C601" t="s">
        <v>573</v>
      </c>
      <c r="D601" s="4">
        <v>10</v>
      </c>
      <c r="E601" s="4" t="s">
        <v>462</v>
      </c>
      <c r="F601" s="4"/>
      <c r="G601" s="4" t="s">
        <v>488</v>
      </c>
      <c r="H601" s="4">
        <v>0</v>
      </c>
      <c r="I601" s="28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</row>
    <row r="602" spans="1:41" x14ac:dyDescent="0.3">
      <c r="A602" s="24">
        <f>A592+1</f>
        <v>63</v>
      </c>
      <c r="B602" t="s">
        <v>583</v>
      </c>
      <c r="C602" t="s">
        <v>588</v>
      </c>
      <c r="D602" s="5">
        <v>1</v>
      </c>
      <c r="E602" s="5" t="s">
        <v>453</v>
      </c>
      <c r="F602" s="5"/>
      <c r="G602" s="5" t="s">
        <v>488</v>
      </c>
      <c r="H602" s="5">
        <v>0</v>
      </c>
      <c r="I602" s="29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</row>
    <row r="603" spans="1:41" x14ac:dyDescent="0.3">
      <c r="A603" s="24">
        <f>A602</f>
        <v>63</v>
      </c>
      <c r="B603" t="s">
        <v>583</v>
      </c>
      <c r="C603" t="s">
        <v>588</v>
      </c>
      <c r="D603" s="5">
        <v>2</v>
      </c>
      <c r="E603" s="5" t="s">
        <v>454</v>
      </c>
      <c r="F603" s="5"/>
      <c r="G603" s="5" t="s">
        <v>488</v>
      </c>
      <c r="H603" s="5">
        <v>0</v>
      </c>
      <c r="I603" s="29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</row>
    <row r="604" spans="1:41" x14ac:dyDescent="0.3">
      <c r="A604" s="24">
        <f t="shared" ref="A604:A611" si="74">A603</f>
        <v>63</v>
      </c>
      <c r="B604" t="s">
        <v>583</v>
      </c>
      <c r="C604" t="s">
        <v>588</v>
      </c>
      <c r="D604" s="5">
        <v>3</v>
      </c>
      <c r="E604" s="5" t="s">
        <v>455</v>
      </c>
      <c r="F604" s="5" t="s">
        <v>576</v>
      </c>
      <c r="G604" s="5" t="s">
        <v>476</v>
      </c>
      <c r="H604" s="5">
        <v>0</v>
      </c>
      <c r="I604" s="29">
        <f>22.2*0.6</f>
        <v>13.319999999999999</v>
      </c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</row>
    <row r="605" spans="1:41" x14ac:dyDescent="0.3">
      <c r="A605" s="24">
        <f t="shared" si="74"/>
        <v>63</v>
      </c>
      <c r="B605" t="s">
        <v>583</v>
      </c>
      <c r="C605" t="s">
        <v>588</v>
      </c>
      <c r="D605" s="5">
        <v>4</v>
      </c>
      <c r="E605" s="5" t="s">
        <v>456</v>
      </c>
      <c r="F605" s="5"/>
      <c r="G605" s="5" t="s">
        <v>488</v>
      </c>
      <c r="H605" s="5">
        <v>0</v>
      </c>
      <c r="I605" s="29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</row>
    <row r="606" spans="1:41" x14ac:dyDescent="0.3">
      <c r="A606" s="24">
        <f t="shared" si="74"/>
        <v>63</v>
      </c>
      <c r="B606" t="s">
        <v>583</v>
      </c>
      <c r="C606" t="s">
        <v>588</v>
      </c>
      <c r="D606" s="5">
        <v>5</v>
      </c>
      <c r="E606" s="5" t="s">
        <v>457</v>
      </c>
      <c r="F606" s="5"/>
      <c r="G606" s="5" t="s">
        <v>488</v>
      </c>
      <c r="H606" s="5">
        <v>0</v>
      </c>
      <c r="I606" s="29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</row>
    <row r="607" spans="1:41" x14ac:dyDescent="0.3">
      <c r="A607" s="24">
        <f t="shared" si="74"/>
        <v>63</v>
      </c>
      <c r="B607" t="s">
        <v>583</v>
      </c>
      <c r="C607" t="s">
        <v>588</v>
      </c>
      <c r="D607" s="5">
        <v>6</v>
      </c>
      <c r="E607" s="5" t="s">
        <v>458</v>
      </c>
      <c r="F607" s="5" t="s">
        <v>577</v>
      </c>
      <c r="G607" s="5" t="s">
        <v>480</v>
      </c>
      <c r="H607" s="5">
        <v>0</v>
      </c>
      <c r="I607" s="29">
        <v>7.9656017340899989</v>
      </c>
      <c r="J607" s="27">
        <v>8.0973647254499976</v>
      </c>
      <c r="K607" s="27">
        <v>8.2290454646399986</v>
      </c>
      <c r="L607" s="27">
        <v>8.3606422899999995</v>
      </c>
      <c r="M607" s="27">
        <v>8.4919134299999985</v>
      </c>
      <c r="N607" s="27">
        <v>8.6231845699999994</v>
      </c>
      <c r="O607" s="27">
        <v>8.7536248799999985</v>
      </c>
      <c r="P607" s="27">
        <v>8.8832343599999977</v>
      </c>
      <c r="Q607" s="27">
        <v>9.0120130099999987</v>
      </c>
      <c r="R607" s="27">
        <v>9.1391299999999998</v>
      </c>
      <c r="S607" s="27">
        <v>9.2654161599999991</v>
      </c>
      <c r="T607" s="27">
        <v>9.3900406600000004</v>
      </c>
      <c r="U607" s="27">
        <v>9.51217267</v>
      </c>
      <c r="V607" s="27">
        <v>9.6326430199999997</v>
      </c>
      <c r="W607" s="27">
        <v>9.7514517099999978</v>
      </c>
      <c r="X607" s="27">
        <v>9.8677679099999995</v>
      </c>
      <c r="Y607" s="27">
        <v>9.9815916199999979</v>
      </c>
      <c r="Z607" s="27">
        <v>10.092922839999998</v>
      </c>
      <c r="AA607" s="27">
        <v>10.202592399999999</v>
      </c>
      <c r="AB607" s="27">
        <v>10.310600299999999</v>
      </c>
      <c r="AC607" s="27">
        <v>10.41528488</v>
      </c>
      <c r="AD607" s="27">
        <v>10.518307799999999</v>
      </c>
      <c r="AE607" s="27">
        <v>10.6180074</v>
      </c>
      <c r="AF607" s="27">
        <v>10.716045339999999</v>
      </c>
      <c r="AG607" s="27">
        <v>10.811590789999999</v>
      </c>
      <c r="AH607" s="27">
        <v>10.90464375</v>
      </c>
      <c r="AI607" s="27">
        <v>10.99520422</v>
      </c>
      <c r="AJ607" s="27">
        <v>11.084103029999998</v>
      </c>
      <c r="AK607" s="27">
        <v>11.170509349999998</v>
      </c>
      <c r="AL607" s="27">
        <v>11.25442318</v>
      </c>
      <c r="AM607" s="27">
        <v>11.335844519999998</v>
      </c>
      <c r="AN607" s="27">
        <v>11.414773369999999</v>
      </c>
      <c r="AO607" s="27">
        <v>11.49120973</v>
      </c>
    </row>
    <row r="608" spans="1:41" x14ac:dyDescent="0.3">
      <c r="A608" s="24">
        <f t="shared" si="74"/>
        <v>63</v>
      </c>
      <c r="B608" t="s">
        <v>583</v>
      </c>
      <c r="C608" t="s">
        <v>588</v>
      </c>
      <c r="D608" s="5">
        <v>7</v>
      </c>
      <c r="E608" s="5" t="s">
        <v>459</v>
      </c>
      <c r="F608" s="5" t="s">
        <v>577</v>
      </c>
      <c r="G608" s="5" t="s">
        <v>480</v>
      </c>
      <c r="H608" s="5">
        <v>0</v>
      </c>
      <c r="I608" s="29">
        <v>7.9576440899999996</v>
      </c>
      <c r="J608" s="27">
        <v>8.0892754499999988</v>
      </c>
      <c r="K608" s="27">
        <v>8.22082464</v>
      </c>
      <c r="L608" s="27">
        <v>8.35229</v>
      </c>
      <c r="M608" s="27">
        <v>8.4834300000000002</v>
      </c>
      <c r="N608" s="27">
        <v>8.6145700000000005</v>
      </c>
      <c r="O608" s="27">
        <v>8.7448800000000002</v>
      </c>
      <c r="P608" s="27">
        <v>8.8743599999999994</v>
      </c>
      <c r="Q608" s="27">
        <v>9.0030099999999997</v>
      </c>
      <c r="R608" s="27">
        <v>9.1300000000000008</v>
      </c>
      <c r="S608" s="27">
        <v>9.2561599999999995</v>
      </c>
      <c r="T608" s="27">
        <v>9.3806600000000007</v>
      </c>
      <c r="U608" s="27">
        <v>9.5026700000000002</v>
      </c>
      <c r="V608" s="27">
        <v>9.6230200000000004</v>
      </c>
      <c r="W608" s="27">
        <v>9.7417099999999994</v>
      </c>
      <c r="X608" s="27">
        <v>9.8579100000000004</v>
      </c>
      <c r="Y608" s="27">
        <v>9.9716199999999997</v>
      </c>
      <c r="Z608" s="27">
        <v>10.082839999999999</v>
      </c>
      <c r="AA608" s="27">
        <v>10.192399999999999</v>
      </c>
      <c r="AB608" s="27">
        <v>10.3003</v>
      </c>
      <c r="AC608" s="27">
        <v>10.40488</v>
      </c>
      <c r="AD608" s="27">
        <v>10.5078</v>
      </c>
      <c r="AE608" s="27">
        <v>10.6074</v>
      </c>
      <c r="AF608" s="27">
        <v>10.70534</v>
      </c>
      <c r="AG608" s="27">
        <v>10.800789999999999</v>
      </c>
      <c r="AH608" s="27">
        <v>10.893750000000001</v>
      </c>
      <c r="AI608" s="27">
        <v>10.984220000000001</v>
      </c>
      <c r="AJ608" s="27">
        <v>11.073029999999999</v>
      </c>
      <c r="AK608" s="27">
        <v>11.15935</v>
      </c>
      <c r="AL608" s="27">
        <v>11.243180000000001</v>
      </c>
      <c r="AM608" s="27">
        <v>11.32452</v>
      </c>
      <c r="AN608" s="27">
        <v>11.403370000000001</v>
      </c>
      <c r="AO608" s="27">
        <v>11.47973</v>
      </c>
    </row>
    <row r="609" spans="1:41" x14ac:dyDescent="0.3">
      <c r="A609" s="24">
        <f t="shared" si="74"/>
        <v>63</v>
      </c>
      <c r="B609" t="s">
        <v>583</v>
      </c>
      <c r="C609" t="s">
        <v>588</v>
      </c>
      <c r="D609" s="5">
        <v>8</v>
      </c>
      <c r="E609" s="5" t="s">
        <v>460</v>
      </c>
      <c r="F609" s="5"/>
      <c r="G609" s="5" t="s">
        <v>488</v>
      </c>
      <c r="H609" s="5">
        <v>0</v>
      </c>
      <c r="I609" s="29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</row>
    <row r="610" spans="1:41" x14ac:dyDescent="0.3">
      <c r="A610" s="24">
        <f t="shared" si="74"/>
        <v>63</v>
      </c>
      <c r="B610" t="s">
        <v>583</v>
      </c>
      <c r="C610" t="s">
        <v>588</v>
      </c>
      <c r="D610" s="5">
        <v>9</v>
      </c>
      <c r="E610" s="5" t="s">
        <v>461</v>
      </c>
      <c r="F610" s="5"/>
      <c r="G610" s="5" t="s">
        <v>488</v>
      </c>
      <c r="H610" s="5">
        <v>0</v>
      </c>
      <c r="I610" s="29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</row>
    <row r="611" spans="1:41" x14ac:dyDescent="0.3">
      <c r="A611" s="24">
        <f t="shared" si="74"/>
        <v>63</v>
      </c>
      <c r="B611" t="s">
        <v>583</v>
      </c>
      <c r="C611" t="s">
        <v>588</v>
      </c>
      <c r="D611" s="5">
        <v>10</v>
      </c>
      <c r="E611" s="5" t="s">
        <v>462</v>
      </c>
      <c r="F611" s="5"/>
      <c r="G611" s="5" t="s">
        <v>488</v>
      </c>
      <c r="H611" s="5">
        <v>0</v>
      </c>
      <c r="I611" s="29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</row>
    <row r="612" spans="1:41" x14ac:dyDescent="0.3">
      <c r="A612" s="24">
        <f>A602+1</f>
        <v>64</v>
      </c>
      <c r="B612" t="s">
        <v>584</v>
      </c>
      <c r="C612" t="s">
        <v>586</v>
      </c>
      <c r="D612" s="4">
        <v>1</v>
      </c>
      <c r="E612" s="4" t="s">
        <v>453</v>
      </c>
      <c r="F612" s="4"/>
      <c r="G612" s="4" t="s">
        <v>488</v>
      </c>
      <c r="H612" s="4">
        <v>0</v>
      </c>
      <c r="I612" s="28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</row>
    <row r="613" spans="1:41" x14ac:dyDescent="0.3">
      <c r="A613" s="24">
        <f>A612</f>
        <v>64</v>
      </c>
      <c r="B613" t="s">
        <v>584</v>
      </c>
      <c r="C613" t="s">
        <v>586</v>
      </c>
      <c r="D613" s="4">
        <v>2</v>
      </c>
      <c r="E613" s="4" t="s">
        <v>454</v>
      </c>
      <c r="F613" s="4"/>
      <c r="G613" s="4" t="s">
        <v>488</v>
      </c>
      <c r="H613" s="4">
        <v>0</v>
      </c>
      <c r="I613" s="28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</row>
    <row r="614" spans="1:41" x14ac:dyDescent="0.3">
      <c r="A614" s="24">
        <f t="shared" ref="A614:A621" si="75">A613</f>
        <v>64</v>
      </c>
      <c r="B614" t="s">
        <v>584</v>
      </c>
      <c r="C614" t="s">
        <v>586</v>
      </c>
      <c r="D614" s="4">
        <v>3</v>
      </c>
      <c r="E614" s="4" t="s">
        <v>455</v>
      </c>
      <c r="F614" s="4" t="s">
        <v>576</v>
      </c>
      <c r="G614" s="4" t="s">
        <v>476</v>
      </c>
      <c r="H614" s="4">
        <v>0</v>
      </c>
      <c r="I614" s="28">
        <f>0.32*22.2</f>
        <v>7.1040000000000001</v>
      </c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</row>
    <row r="615" spans="1:41" x14ac:dyDescent="0.3">
      <c r="A615" s="24">
        <f t="shared" si="75"/>
        <v>64</v>
      </c>
      <c r="B615" t="s">
        <v>584</v>
      </c>
      <c r="C615" t="s">
        <v>586</v>
      </c>
      <c r="D615" s="4">
        <v>4</v>
      </c>
      <c r="E615" s="4" t="s">
        <v>456</v>
      </c>
      <c r="F615" s="4"/>
      <c r="G615" s="4" t="s">
        <v>488</v>
      </c>
      <c r="H615" s="4">
        <v>0</v>
      </c>
      <c r="I615" s="28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</row>
    <row r="616" spans="1:41" x14ac:dyDescent="0.3">
      <c r="A616" s="24">
        <f t="shared" si="75"/>
        <v>64</v>
      </c>
      <c r="B616" t="s">
        <v>584</v>
      </c>
      <c r="C616" t="s">
        <v>586</v>
      </c>
      <c r="D616" s="4">
        <v>5</v>
      </c>
      <c r="E616" s="4" t="s">
        <v>457</v>
      </c>
      <c r="F616" s="4"/>
      <c r="G616" s="4" t="s">
        <v>488</v>
      </c>
      <c r="H616" s="4">
        <v>0</v>
      </c>
      <c r="I616" s="28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</row>
    <row r="617" spans="1:41" x14ac:dyDescent="0.3">
      <c r="A617" s="24">
        <f t="shared" si="75"/>
        <v>64</v>
      </c>
      <c r="B617" t="s">
        <v>584</v>
      </c>
      <c r="C617" t="s">
        <v>586</v>
      </c>
      <c r="D617" s="4">
        <v>6</v>
      </c>
      <c r="E617" s="4" t="s">
        <v>458</v>
      </c>
      <c r="F617" s="4" t="s">
        <v>577</v>
      </c>
      <c r="G617" s="4" t="s">
        <v>480</v>
      </c>
      <c r="H617" s="4">
        <v>0</v>
      </c>
      <c r="I617" s="28">
        <v>7.9656017340899989</v>
      </c>
      <c r="J617" s="27">
        <v>8.0973647254499976</v>
      </c>
      <c r="K617" s="27">
        <v>8.2290454646399986</v>
      </c>
      <c r="L617" s="27">
        <v>8.3606422899999995</v>
      </c>
      <c r="M617" s="27">
        <v>8.4919134299999985</v>
      </c>
      <c r="N617" s="27">
        <v>8.6231845699999994</v>
      </c>
      <c r="O617" s="27">
        <v>8.7536248799999985</v>
      </c>
      <c r="P617" s="27">
        <v>8.8832343599999977</v>
      </c>
      <c r="Q617" s="27">
        <v>9.0120130099999987</v>
      </c>
      <c r="R617" s="27">
        <v>9.1391299999999998</v>
      </c>
      <c r="S617" s="27">
        <v>9.2654161599999991</v>
      </c>
      <c r="T617" s="27">
        <v>9.3900406600000004</v>
      </c>
      <c r="U617" s="27">
        <v>9.51217267</v>
      </c>
      <c r="V617" s="27">
        <v>9.6326430199999997</v>
      </c>
      <c r="W617" s="27">
        <v>9.7514517099999978</v>
      </c>
      <c r="X617" s="27">
        <v>9.8677679099999995</v>
      </c>
      <c r="Y617" s="27">
        <v>9.9815916199999979</v>
      </c>
      <c r="Z617" s="27">
        <v>10.092922839999998</v>
      </c>
      <c r="AA617" s="27">
        <v>10.202592399999999</v>
      </c>
      <c r="AB617" s="27">
        <v>10.310600299999999</v>
      </c>
      <c r="AC617" s="27">
        <v>10.41528488</v>
      </c>
      <c r="AD617" s="27">
        <v>10.518307799999999</v>
      </c>
      <c r="AE617" s="27">
        <v>10.6180074</v>
      </c>
      <c r="AF617" s="27">
        <v>10.716045339999999</v>
      </c>
      <c r="AG617" s="27">
        <v>10.811590789999999</v>
      </c>
      <c r="AH617" s="27">
        <v>10.90464375</v>
      </c>
      <c r="AI617" s="27">
        <v>10.99520422</v>
      </c>
      <c r="AJ617" s="27">
        <v>11.084103029999998</v>
      </c>
      <c r="AK617" s="27">
        <v>11.170509349999998</v>
      </c>
      <c r="AL617" s="27">
        <v>11.25442318</v>
      </c>
      <c r="AM617" s="27">
        <v>11.335844519999998</v>
      </c>
      <c r="AN617" s="27">
        <v>11.414773369999999</v>
      </c>
      <c r="AO617" s="27">
        <v>11.49120973</v>
      </c>
    </row>
    <row r="618" spans="1:41" x14ac:dyDescent="0.3">
      <c r="A618" s="24">
        <f t="shared" si="75"/>
        <v>64</v>
      </c>
      <c r="B618" t="s">
        <v>584</v>
      </c>
      <c r="C618" t="s">
        <v>586</v>
      </c>
      <c r="D618" s="4">
        <v>7</v>
      </c>
      <c r="E618" s="4" t="s">
        <v>459</v>
      </c>
      <c r="F618" s="4" t="s">
        <v>577</v>
      </c>
      <c r="G618" s="4" t="s">
        <v>480</v>
      </c>
      <c r="H618" s="4">
        <v>0</v>
      </c>
      <c r="I618" s="28">
        <v>7.9576440899999996</v>
      </c>
      <c r="J618" s="27">
        <v>8.0892754499999988</v>
      </c>
      <c r="K618" s="27">
        <v>8.22082464</v>
      </c>
      <c r="L618" s="27">
        <v>8.35229</v>
      </c>
      <c r="M618" s="27">
        <v>8.4834300000000002</v>
      </c>
      <c r="N618" s="27">
        <v>8.6145700000000005</v>
      </c>
      <c r="O618" s="27">
        <v>8.7448800000000002</v>
      </c>
      <c r="P618" s="27">
        <v>8.8743599999999994</v>
      </c>
      <c r="Q618" s="27">
        <v>9.0030099999999997</v>
      </c>
      <c r="R618" s="27">
        <v>9.1300000000000008</v>
      </c>
      <c r="S618" s="27">
        <v>9.2561599999999995</v>
      </c>
      <c r="T618" s="27">
        <v>9.3806600000000007</v>
      </c>
      <c r="U618" s="27">
        <v>9.5026700000000002</v>
      </c>
      <c r="V618" s="27">
        <v>9.6230200000000004</v>
      </c>
      <c r="W618" s="27">
        <v>9.7417099999999994</v>
      </c>
      <c r="X618" s="27">
        <v>9.8579100000000004</v>
      </c>
      <c r="Y618" s="27">
        <v>9.9716199999999997</v>
      </c>
      <c r="Z618" s="27">
        <v>10.082839999999999</v>
      </c>
      <c r="AA618" s="27">
        <v>10.192399999999999</v>
      </c>
      <c r="AB618" s="27">
        <v>10.3003</v>
      </c>
      <c r="AC618" s="27">
        <v>10.40488</v>
      </c>
      <c r="AD618" s="27">
        <v>10.5078</v>
      </c>
      <c r="AE618" s="27">
        <v>10.6074</v>
      </c>
      <c r="AF618" s="27">
        <v>10.70534</v>
      </c>
      <c r="AG618" s="27">
        <v>10.800789999999999</v>
      </c>
      <c r="AH618" s="27">
        <v>10.893750000000001</v>
      </c>
      <c r="AI618" s="27">
        <v>10.984220000000001</v>
      </c>
      <c r="AJ618" s="27">
        <v>11.073029999999999</v>
      </c>
      <c r="AK618" s="27">
        <v>11.15935</v>
      </c>
      <c r="AL618" s="27">
        <v>11.243180000000001</v>
      </c>
      <c r="AM618" s="27">
        <v>11.32452</v>
      </c>
      <c r="AN618" s="27">
        <v>11.403370000000001</v>
      </c>
      <c r="AO618" s="27">
        <v>11.47973</v>
      </c>
    </row>
    <row r="619" spans="1:41" x14ac:dyDescent="0.3">
      <c r="A619" s="24">
        <f t="shared" si="75"/>
        <v>64</v>
      </c>
      <c r="B619" t="s">
        <v>584</v>
      </c>
      <c r="C619" t="s">
        <v>586</v>
      </c>
      <c r="D619" s="4">
        <v>8</v>
      </c>
      <c r="E619" s="4" t="s">
        <v>460</v>
      </c>
      <c r="F619" s="4"/>
      <c r="G619" s="4" t="s">
        <v>488</v>
      </c>
      <c r="H619" s="4">
        <v>0</v>
      </c>
      <c r="I619" s="28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</row>
    <row r="620" spans="1:41" x14ac:dyDescent="0.3">
      <c r="A620" s="24">
        <f t="shared" si="75"/>
        <v>64</v>
      </c>
      <c r="B620" t="s">
        <v>584</v>
      </c>
      <c r="C620" t="s">
        <v>586</v>
      </c>
      <c r="D620" s="4">
        <v>9</v>
      </c>
      <c r="E620" s="4" t="s">
        <v>461</v>
      </c>
      <c r="F620" s="4"/>
      <c r="G620" s="4" t="s">
        <v>488</v>
      </c>
      <c r="H620" s="4">
        <v>0</v>
      </c>
      <c r="I620" s="28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</row>
    <row r="621" spans="1:41" x14ac:dyDescent="0.3">
      <c r="A621" s="24">
        <f t="shared" si="75"/>
        <v>64</v>
      </c>
      <c r="B621" t="s">
        <v>584</v>
      </c>
      <c r="C621" t="s">
        <v>586</v>
      </c>
      <c r="D621" s="4">
        <v>10</v>
      </c>
      <c r="E621" s="4" t="s">
        <v>462</v>
      </c>
      <c r="F621" s="4"/>
      <c r="G621" s="4" t="s">
        <v>488</v>
      </c>
      <c r="H621" s="4">
        <v>0</v>
      </c>
      <c r="I621" s="28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</row>
    <row r="622" spans="1:41" x14ac:dyDescent="0.3">
      <c r="A622" s="24">
        <f>A612+1</f>
        <v>65</v>
      </c>
      <c r="B622" t="s">
        <v>585</v>
      </c>
      <c r="C622" t="s">
        <v>587</v>
      </c>
      <c r="D622" s="5">
        <v>1</v>
      </c>
      <c r="E622" s="5" t="s">
        <v>453</v>
      </c>
      <c r="F622" s="5"/>
      <c r="G622" s="5" t="s">
        <v>488</v>
      </c>
      <c r="H622" s="5">
        <v>0</v>
      </c>
      <c r="I622" s="29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</row>
    <row r="623" spans="1:41" x14ac:dyDescent="0.3">
      <c r="A623" s="24">
        <f>A622</f>
        <v>65</v>
      </c>
      <c r="B623" t="s">
        <v>585</v>
      </c>
      <c r="C623" t="s">
        <v>587</v>
      </c>
      <c r="D623" s="5">
        <v>2</v>
      </c>
      <c r="E623" s="5" t="s">
        <v>454</v>
      </c>
      <c r="F623" s="5"/>
      <c r="G623" s="5" t="s">
        <v>488</v>
      </c>
      <c r="H623" s="5">
        <v>0</v>
      </c>
      <c r="I623" s="29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</row>
    <row r="624" spans="1:41" x14ac:dyDescent="0.3">
      <c r="A624" s="24">
        <f t="shared" ref="A624:A631" si="76">A623</f>
        <v>65</v>
      </c>
      <c r="B624" t="s">
        <v>585</v>
      </c>
      <c r="C624" t="s">
        <v>587</v>
      </c>
      <c r="D624" s="5">
        <v>3</v>
      </c>
      <c r="E624" s="5" t="s">
        <v>455</v>
      </c>
      <c r="F624" s="5" t="s">
        <v>576</v>
      </c>
      <c r="G624" s="5" t="s">
        <v>476</v>
      </c>
      <c r="H624" s="5">
        <v>0</v>
      </c>
      <c r="I624" s="29">
        <f>0.132*22.2</f>
        <v>2.9304000000000001</v>
      </c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</row>
    <row r="625" spans="1:41" x14ac:dyDescent="0.3">
      <c r="A625" s="24">
        <f t="shared" si="76"/>
        <v>65</v>
      </c>
      <c r="B625" t="s">
        <v>585</v>
      </c>
      <c r="C625" t="s">
        <v>587</v>
      </c>
      <c r="D625" s="5">
        <v>4</v>
      </c>
      <c r="E625" s="5" t="s">
        <v>456</v>
      </c>
      <c r="F625" s="5"/>
      <c r="G625" s="5" t="s">
        <v>488</v>
      </c>
      <c r="H625" s="5">
        <v>0</v>
      </c>
      <c r="I625" s="29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</row>
    <row r="626" spans="1:41" x14ac:dyDescent="0.3">
      <c r="A626" s="24">
        <f t="shared" si="76"/>
        <v>65</v>
      </c>
      <c r="B626" t="s">
        <v>585</v>
      </c>
      <c r="C626" t="s">
        <v>587</v>
      </c>
      <c r="D626" s="5">
        <v>5</v>
      </c>
      <c r="E626" s="5" t="s">
        <v>457</v>
      </c>
      <c r="F626" s="5"/>
      <c r="G626" s="5" t="s">
        <v>488</v>
      </c>
      <c r="H626" s="5">
        <v>0</v>
      </c>
      <c r="I626" s="29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</row>
    <row r="627" spans="1:41" x14ac:dyDescent="0.3">
      <c r="A627" s="24">
        <f t="shared" si="76"/>
        <v>65</v>
      </c>
      <c r="B627" t="s">
        <v>585</v>
      </c>
      <c r="C627" t="s">
        <v>587</v>
      </c>
      <c r="D627" s="5">
        <v>6</v>
      </c>
      <c r="E627" s="5" t="s">
        <v>458</v>
      </c>
      <c r="F627" s="5" t="s">
        <v>577</v>
      </c>
      <c r="G627" s="5" t="s">
        <v>480</v>
      </c>
      <c r="H627" s="5">
        <v>0</v>
      </c>
      <c r="I627" s="29">
        <v>7.9656017340899989</v>
      </c>
      <c r="J627" s="27">
        <v>8.0973647254499976</v>
      </c>
      <c r="K627" s="27">
        <v>8.2290454646399986</v>
      </c>
      <c r="L627" s="27">
        <v>8.3606422899999995</v>
      </c>
      <c r="M627" s="27">
        <v>8.4919134299999985</v>
      </c>
      <c r="N627" s="27">
        <v>8.6231845699999994</v>
      </c>
      <c r="O627" s="27">
        <v>8.7536248799999985</v>
      </c>
      <c r="P627" s="27">
        <v>8.8832343599999977</v>
      </c>
      <c r="Q627" s="27">
        <v>9.0120130099999987</v>
      </c>
      <c r="R627" s="27">
        <v>9.1391299999999998</v>
      </c>
      <c r="S627" s="27">
        <v>9.2654161599999991</v>
      </c>
      <c r="T627" s="27">
        <v>9.3900406600000004</v>
      </c>
      <c r="U627" s="27">
        <v>9.51217267</v>
      </c>
      <c r="V627" s="27">
        <v>9.6326430199999997</v>
      </c>
      <c r="W627" s="27">
        <v>9.7514517099999978</v>
      </c>
      <c r="X627" s="27">
        <v>9.8677679099999995</v>
      </c>
      <c r="Y627" s="27">
        <v>9.9815916199999979</v>
      </c>
      <c r="Z627" s="27">
        <v>10.092922839999998</v>
      </c>
      <c r="AA627" s="27">
        <v>10.202592399999999</v>
      </c>
      <c r="AB627" s="27">
        <v>10.310600299999999</v>
      </c>
      <c r="AC627" s="27">
        <v>10.41528488</v>
      </c>
      <c r="AD627" s="27">
        <v>10.518307799999999</v>
      </c>
      <c r="AE627" s="27">
        <v>10.6180074</v>
      </c>
      <c r="AF627" s="27">
        <v>10.716045339999999</v>
      </c>
      <c r="AG627" s="27">
        <v>10.811590789999999</v>
      </c>
      <c r="AH627" s="27">
        <v>10.90464375</v>
      </c>
      <c r="AI627" s="27">
        <v>10.99520422</v>
      </c>
      <c r="AJ627" s="27">
        <v>11.084103029999998</v>
      </c>
      <c r="AK627" s="27">
        <v>11.170509349999998</v>
      </c>
      <c r="AL627" s="27">
        <v>11.25442318</v>
      </c>
      <c r="AM627" s="27">
        <v>11.335844519999998</v>
      </c>
      <c r="AN627" s="27">
        <v>11.414773369999999</v>
      </c>
      <c r="AO627" s="27">
        <v>11.49120973</v>
      </c>
    </row>
    <row r="628" spans="1:41" x14ac:dyDescent="0.3">
      <c r="A628" s="24">
        <f t="shared" si="76"/>
        <v>65</v>
      </c>
      <c r="B628" t="s">
        <v>585</v>
      </c>
      <c r="C628" t="s">
        <v>587</v>
      </c>
      <c r="D628" s="5">
        <v>7</v>
      </c>
      <c r="E628" s="5" t="s">
        <v>459</v>
      </c>
      <c r="F628" s="5" t="s">
        <v>577</v>
      </c>
      <c r="G628" s="5" t="s">
        <v>480</v>
      </c>
      <c r="H628" s="5">
        <v>0</v>
      </c>
      <c r="I628" s="29">
        <v>7.9576440899999996</v>
      </c>
      <c r="J628" s="27">
        <v>8.0892754499999988</v>
      </c>
      <c r="K628" s="27">
        <v>8.22082464</v>
      </c>
      <c r="L628" s="27">
        <v>8.35229</v>
      </c>
      <c r="M628" s="27">
        <v>8.4834300000000002</v>
      </c>
      <c r="N628" s="27">
        <v>8.6145700000000005</v>
      </c>
      <c r="O628" s="27">
        <v>8.7448800000000002</v>
      </c>
      <c r="P628" s="27">
        <v>8.8743599999999994</v>
      </c>
      <c r="Q628" s="27">
        <v>9.0030099999999997</v>
      </c>
      <c r="R628" s="27">
        <v>9.1300000000000008</v>
      </c>
      <c r="S628" s="27">
        <v>9.2561599999999995</v>
      </c>
      <c r="T628" s="27">
        <v>9.3806600000000007</v>
      </c>
      <c r="U628" s="27">
        <v>9.5026700000000002</v>
      </c>
      <c r="V628" s="27">
        <v>9.6230200000000004</v>
      </c>
      <c r="W628" s="27">
        <v>9.7417099999999994</v>
      </c>
      <c r="X628" s="27">
        <v>9.8579100000000004</v>
      </c>
      <c r="Y628" s="27">
        <v>9.9716199999999997</v>
      </c>
      <c r="Z628" s="27">
        <v>10.082839999999999</v>
      </c>
      <c r="AA628" s="27">
        <v>10.192399999999999</v>
      </c>
      <c r="AB628" s="27">
        <v>10.3003</v>
      </c>
      <c r="AC628" s="27">
        <v>10.40488</v>
      </c>
      <c r="AD628" s="27">
        <v>10.5078</v>
      </c>
      <c r="AE628" s="27">
        <v>10.6074</v>
      </c>
      <c r="AF628" s="27">
        <v>10.70534</v>
      </c>
      <c r="AG628" s="27">
        <v>10.800789999999999</v>
      </c>
      <c r="AH628" s="27">
        <v>10.893750000000001</v>
      </c>
      <c r="AI628" s="27">
        <v>10.984220000000001</v>
      </c>
      <c r="AJ628" s="27">
        <v>11.073029999999999</v>
      </c>
      <c r="AK628" s="27">
        <v>11.15935</v>
      </c>
      <c r="AL628" s="27">
        <v>11.243180000000001</v>
      </c>
      <c r="AM628" s="27">
        <v>11.32452</v>
      </c>
      <c r="AN628" s="27">
        <v>11.403370000000001</v>
      </c>
      <c r="AO628" s="27">
        <v>11.47973</v>
      </c>
    </row>
    <row r="629" spans="1:41" x14ac:dyDescent="0.3">
      <c r="A629" s="24">
        <f t="shared" si="76"/>
        <v>65</v>
      </c>
      <c r="B629" t="s">
        <v>585</v>
      </c>
      <c r="C629" t="s">
        <v>587</v>
      </c>
      <c r="D629" s="5">
        <v>8</v>
      </c>
      <c r="E629" s="5" t="s">
        <v>460</v>
      </c>
      <c r="F629" s="5"/>
      <c r="G629" s="5" t="s">
        <v>488</v>
      </c>
      <c r="H629" s="5">
        <v>0</v>
      </c>
      <c r="I629" s="29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</row>
    <row r="630" spans="1:41" x14ac:dyDescent="0.3">
      <c r="A630" s="24">
        <f t="shared" si="76"/>
        <v>65</v>
      </c>
      <c r="B630" t="s">
        <v>585</v>
      </c>
      <c r="C630" t="s">
        <v>587</v>
      </c>
      <c r="D630" s="5">
        <v>9</v>
      </c>
      <c r="E630" s="5" t="s">
        <v>461</v>
      </c>
      <c r="F630" s="5"/>
      <c r="G630" s="5" t="s">
        <v>488</v>
      </c>
      <c r="H630" s="5">
        <v>0</v>
      </c>
      <c r="I630" s="29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</row>
    <row r="631" spans="1:41" x14ac:dyDescent="0.3">
      <c r="A631" s="24">
        <f t="shared" si="76"/>
        <v>65</v>
      </c>
      <c r="B631" t="s">
        <v>585</v>
      </c>
      <c r="C631" t="s">
        <v>587</v>
      </c>
      <c r="D631" s="5">
        <v>10</v>
      </c>
      <c r="E631" s="5" t="s">
        <v>462</v>
      </c>
      <c r="F631" s="5"/>
      <c r="G631" s="5" t="s">
        <v>488</v>
      </c>
      <c r="H631" s="5">
        <v>0</v>
      </c>
      <c r="I631" s="29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</row>
  </sheetData>
  <autoFilter ref="A1:AP63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21"/>
  <sheetViews>
    <sheetView zoomScaleNormal="100" workbookViewId="0">
      <pane ySplit="1" topLeftCell="A205" activePane="bottomLeft" state="frozen"/>
      <selection pane="bottomLeft" activeCell="C106" sqref="C106"/>
    </sheetView>
  </sheetViews>
  <sheetFormatPr baseColWidth="10" defaultColWidth="9.109375" defaultRowHeight="14.4" x14ac:dyDescent="0.3"/>
  <cols>
    <col min="1" max="1" width="12.109375" bestFit="1" customWidth="1"/>
    <col min="2" max="2" width="13" bestFit="1" customWidth="1"/>
    <col min="3" max="3" width="37" bestFit="1" customWidth="1"/>
    <col min="4" max="4" width="17.33203125" bestFit="1" customWidth="1"/>
    <col min="5" max="5" width="16.109375" bestFit="1" customWidth="1"/>
    <col min="6" max="6" width="9.44140625" bestFit="1" customWidth="1"/>
    <col min="7" max="7" width="20.6640625" bestFit="1" customWidth="1"/>
    <col min="8" max="8" width="24.6640625" bestFit="1" customWidth="1"/>
    <col min="9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451</v>
      </c>
      <c r="H1" s="1" t="s">
        <v>452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2" ht="14.25" customHeight="1" x14ac:dyDescent="0.3">
      <c r="A2" s="4">
        <v>1</v>
      </c>
      <c r="B2" s="4" t="s">
        <v>68</v>
      </c>
      <c r="C2" s="4" t="s">
        <v>287</v>
      </c>
      <c r="D2" s="4">
        <v>1</v>
      </c>
      <c r="E2" s="4" t="s">
        <v>453</v>
      </c>
      <c r="F2" s="4" t="s">
        <v>489</v>
      </c>
      <c r="G2" s="4" t="s">
        <v>476</v>
      </c>
      <c r="H2" s="4">
        <v>0</v>
      </c>
      <c r="I2" s="4">
        <v>29.24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7" t="s">
        <v>505</v>
      </c>
    </row>
    <row r="3" spans="1:42" ht="14.25" customHeight="1" x14ac:dyDescent="0.3">
      <c r="A3" s="4">
        <v>1</v>
      </c>
      <c r="B3" s="4" t="s">
        <v>68</v>
      </c>
      <c r="C3" s="4" t="s">
        <v>287</v>
      </c>
      <c r="D3" s="4">
        <v>2</v>
      </c>
      <c r="E3" s="4" t="s">
        <v>454</v>
      </c>
      <c r="F3" s="4" t="s">
        <v>489</v>
      </c>
      <c r="G3" s="4" t="s">
        <v>476</v>
      </c>
      <c r="H3" s="4">
        <v>0</v>
      </c>
      <c r="I3" s="4">
        <v>1.7544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6" t="s">
        <v>506</v>
      </c>
    </row>
    <row r="4" spans="1:42" ht="14.25" customHeight="1" x14ac:dyDescent="0.3">
      <c r="A4" s="4">
        <v>1</v>
      </c>
      <c r="B4" s="4" t="s">
        <v>68</v>
      </c>
      <c r="C4" s="4" t="s">
        <v>287</v>
      </c>
      <c r="D4" s="4">
        <v>3</v>
      </c>
      <c r="E4" s="4" t="s">
        <v>456</v>
      </c>
      <c r="F4" s="4"/>
      <c r="G4" s="4" t="s">
        <v>476</v>
      </c>
      <c r="H4" s="4">
        <v>0</v>
      </c>
      <c r="I4" s="4">
        <v>46.98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6"/>
    </row>
    <row r="5" spans="1:42" ht="14.25" customHeight="1" x14ac:dyDescent="0.3">
      <c r="A5" s="5">
        <v>2</v>
      </c>
      <c r="B5" s="5" t="s">
        <v>69</v>
      </c>
      <c r="C5" s="5" t="s">
        <v>288</v>
      </c>
      <c r="D5" s="5">
        <v>1</v>
      </c>
      <c r="E5" s="5" t="s">
        <v>453</v>
      </c>
      <c r="F5" s="5" t="s">
        <v>489</v>
      </c>
      <c r="G5" s="5" t="s">
        <v>476</v>
      </c>
      <c r="H5" s="5">
        <v>0</v>
      </c>
      <c r="I5" s="5">
        <v>29.24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17"/>
    </row>
    <row r="6" spans="1:42" ht="14.25" customHeight="1" x14ac:dyDescent="0.3">
      <c r="A6" s="5">
        <v>2</v>
      </c>
      <c r="B6" s="5" t="s">
        <v>69</v>
      </c>
      <c r="C6" s="5" t="s">
        <v>288</v>
      </c>
      <c r="D6" s="5">
        <v>2</v>
      </c>
      <c r="E6" s="5" t="s">
        <v>454</v>
      </c>
      <c r="F6" s="5" t="s">
        <v>489</v>
      </c>
      <c r="G6" s="5" t="s">
        <v>476</v>
      </c>
      <c r="H6" s="5">
        <v>0</v>
      </c>
      <c r="I6" s="5">
        <v>1.7544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6"/>
    </row>
    <row r="7" spans="1:42" ht="14.25" customHeight="1" x14ac:dyDescent="0.3">
      <c r="A7" s="5">
        <v>2</v>
      </c>
      <c r="B7" s="5" t="s">
        <v>69</v>
      </c>
      <c r="C7" s="5" t="s">
        <v>288</v>
      </c>
      <c r="D7" s="5">
        <v>3</v>
      </c>
      <c r="E7" s="5" t="s">
        <v>456</v>
      </c>
      <c r="F7" s="5"/>
      <c r="G7" s="5" t="s">
        <v>476</v>
      </c>
      <c r="H7" s="5">
        <v>0</v>
      </c>
      <c r="I7" s="5">
        <v>38.74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6"/>
    </row>
    <row r="8" spans="1:42" ht="14.25" customHeight="1" x14ac:dyDescent="0.3">
      <c r="A8" s="4">
        <v>3</v>
      </c>
      <c r="B8" s="4" t="s">
        <v>70</v>
      </c>
      <c r="C8" s="4" t="s">
        <v>289</v>
      </c>
      <c r="D8" s="4">
        <v>1</v>
      </c>
      <c r="E8" s="4" t="s">
        <v>453</v>
      </c>
      <c r="F8" s="4" t="s">
        <v>489</v>
      </c>
      <c r="G8" s="4" t="s">
        <v>480</v>
      </c>
      <c r="H8" s="4">
        <v>0</v>
      </c>
      <c r="I8" s="4">
        <v>1028.83125</v>
      </c>
      <c r="J8" s="9">
        <v>975.41250000000002</v>
      </c>
      <c r="K8" s="9">
        <v>921.99374999999998</v>
      </c>
      <c r="L8" s="9">
        <v>868.57500000000005</v>
      </c>
      <c r="M8" s="9">
        <v>815.15625</v>
      </c>
      <c r="N8" s="9">
        <v>761.73749999999995</v>
      </c>
      <c r="O8" s="9">
        <v>708.31875000000002</v>
      </c>
      <c r="P8" s="9">
        <v>654.9</v>
      </c>
      <c r="Q8" s="9">
        <v>644.94551999999999</v>
      </c>
      <c r="R8" s="9">
        <v>634.99104</v>
      </c>
      <c r="S8" s="9">
        <v>625.03656000000001</v>
      </c>
      <c r="T8" s="9">
        <v>615.08208000000002</v>
      </c>
      <c r="U8" s="9">
        <v>605.12760000000003</v>
      </c>
      <c r="V8" s="9">
        <v>595.17312000000004</v>
      </c>
      <c r="W8" s="9">
        <v>585.21864000000005</v>
      </c>
      <c r="X8" s="9">
        <v>575.26415999999995</v>
      </c>
      <c r="Y8" s="9">
        <v>565.30967999999996</v>
      </c>
      <c r="Z8" s="9">
        <v>555.35519999999997</v>
      </c>
      <c r="AA8" s="9">
        <v>545.40071999999998</v>
      </c>
      <c r="AB8" s="9">
        <v>535.44623999999999</v>
      </c>
      <c r="AC8" s="9">
        <v>525.49176</v>
      </c>
      <c r="AD8" s="9">
        <v>515.53728000000001</v>
      </c>
      <c r="AE8" s="9">
        <v>505.58280000000002</v>
      </c>
      <c r="AF8" s="9">
        <v>495.62831999999997</v>
      </c>
      <c r="AG8" s="9">
        <v>485.67383999999998</v>
      </c>
      <c r="AH8" s="9">
        <v>475.71935999999999</v>
      </c>
      <c r="AI8" s="9">
        <v>465.76488000000001</v>
      </c>
      <c r="AJ8" s="9">
        <v>455.81040000000002</v>
      </c>
      <c r="AK8" s="9">
        <v>445.85592000000003</v>
      </c>
      <c r="AL8" s="9">
        <v>435.90143999999998</v>
      </c>
      <c r="AM8" s="9">
        <v>425.94695999999999</v>
      </c>
      <c r="AN8" s="9">
        <v>415.99248</v>
      </c>
      <c r="AO8" s="9">
        <v>406.03800000000001</v>
      </c>
      <c r="AP8" s="17"/>
    </row>
    <row r="9" spans="1:42" ht="14.25" customHeight="1" x14ac:dyDescent="0.3">
      <c r="A9" s="4">
        <v>3</v>
      </c>
      <c r="B9" s="4" t="s">
        <v>70</v>
      </c>
      <c r="C9" s="4" t="s">
        <v>289</v>
      </c>
      <c r="D9" s="4">
        <v>2</v>
      </c>
      <c r="E9" s="4" t="s">
        <v>454</v>
      </c>
      <c r="F9" s="4" t="s">
        <v>489</v>
      </c>
      <c r="G9" s="4" t="s">
        <v>480</v>
      </c>
      <c r="H9" s="4">
        <v>0</v>
      </c>
      <c r="I9" s="4">
        <v>20.21</v>
      </c>
      <c r="J9" s="9">
        <v>19.22</v>
      </c>
      <c r="K9" s="9">
        <v>18.22</v>
      </c>
      <c r="L9" s="9">
        <v>17.78</v>
      </c>
      <c r="M9" s="9">
        <v>17.34</v>
      </c>
      <c r="N9" s="9">
        <v>16.899999999999999</v>
      </c>
      <c r="O9" s="9">
        <v>16.46</v>
      </c>
      <c r="P9" s="9">
        <v>16.010000000000002</v>
      </c>
      <c r="Q9" s="9">
        <v>15.57</v>
      </c>
      <c r="R9" s="9">
        <v>15.13</v>
      </c>
      <c r="S9" s="9">
        <v>14.69</v>
      </c>
      <c r="T9" s="9">
        <v>14.25</v>
      </c>
      <c r="U9" s="9">
        <v>13.81</v>
      </c>
      <c r="V9" s="9">
        <v>13.72</v>
      </c>
      <c r="W9" s="9">
        <v>13.63</v>
      </c>
      <c r="X9" s="9">
        <v>13.55</v>
      </c>
      <c r="Y9" s="9">
        <v>13.46</v>
      </c>
      <c r="Z9" s="9">
        <v>13.37</v>
      </c>
      <c r="AA9" s="9">
        <v>13.29</v>
      </c>
      <c r="AB9" s="9">
        <v>13.2</v>
      </c>
      <c r="AC9" s="9">
        <v>13.12</v>
      </c>
      <c r="AD9" s="9">
        <v>13.03</v>
      </c>
      <c r="AE9" s="9">
        <v>12.94</v>
      </c>
      <c r="AF9" s="9">
        <v>12.86</v>
      </c>
      <c r="AG9" s="9">
        <v>12.77</v>
      </c>
      <c r="AH9" s="9">
        <v>12.68</v>
      </c>
      <c r="AI9" s="9">
        <v>12.6</v>
      </c>
      <c r="AJ9" s="9">
        <v>12.51</v>
      </c>
      <c r="AK9" s="9">
        <v>12.43</v>
      </c>
      <c r="AL9" s="9">
        <v>12.34</v>
      </c>
      <c r="AM9" s="9">
        <v>12.25</v>
      </c>
      <c r="AN9" s="9">
        <v>12.17</v>
      </c>
      <c r="AO9" s="9">
        <v>12.08</v>
      </c>
      <c r="AP9" s="16"/>
    </row>
    <row r="10" spans="1:42" ht="14.25" customHeight="1" x14ac:dyDescent="0.3">
      <c r="A10" s="4">
        <v>3</v>
      </c>
      <c r="B10" s="4" t="s">
        <v>70</v>
      </c>
      <c r="C10" s="4" t="s">
        <v>289</v>
      </c>
      <c r="D10" s="4">
        <v>3</v>
      </c>
      <c r="E10" s="4" t="s">
        <v>456</v>
      </c>
      <c r="F10" s="4"/>
      <c r="G10" s="4" t="s">
        <v>490</v>
      </c>
      <c r="H10" s="4">
        <v>0</v>
      </c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16"/>
    </row>
    <row r="11" spans="1:42" ht="14.25" customHeight="1" x14ac:dyDescent="0.3">
      <c r="A11" s="5">
        <v>4</v>
      </c>
      <c r="B11" s="5" t="s">
        <v>71</v>
      </c>
      <c r="C11" s="5" t="s">
        <v>290</v>
      </c>
      <c r="D11" s="5">
        <v>1</v>
      </c>
      <c r="E11" s="5" t="s">
        <v>453</v>
      </c>
      <c r="F11" s="5" t="s">
        <v>489</v>
      </c>
      <c r="G11" s="5" t="s">
        <v>480</v>
      </c>
      <c r="H11" s="5">
        <v>0</v>
      </c>
      <c r="I11" s="5">
        <v>126.814099</v>
      </c>
      <c r="J11" s="9">
        <v>126.814099</v>
      </c>
      <c r="K11" s="9">
        <v>126.814099</v>
      </c>
      <c r="L11" s="9">
        <v>110.9824595</v>
      </c>
      <c r="M11" s="9">
        <v>95.150819949999999</v>
      </c>
      <c r="N11" s="9">
        <v>79.319180430000003</v>
      </c>
      <c r="O11" s="9">
        <v>63.487540920000001</v>
      </c>
      <c r="P11" s="9">
        <v>47.655901409999998</v>
      </c>
      <c r="Q11" s="9">
        <v>45.62885086</v>
      </c>
      <c r="R11" s="9">
        <v>43.601800300000001</v>
      </c>
      <c r="S11" s="9">
        <v>41.574749750000002</v>
      </c>
      <c r="T11" s="9">
        <v>39.547699199999997</v>
      </c>
      <c r="U11" s="9">
        <v>37.520648639999997</v>
      </c>
      <c r="V11" s="9">
        <v>37.520648639999997</v>
      </c>
      <c r="W11" s="9">
        <v>37.520648639999997</v>
      </c>
      <c r="X11" s="9">
        <v>37.520648639999997</v>
      </c>
      <c r="Y11" s="9">
        <v>37.520648639999997</v>
      </c>
      <c r="Z11" s="9">
        <v>37.520648639999997</v>
      </c>
      <c r="AA11" s="9">
        <v>37.520648639999997</v>
      </c>
      <c r="AB11" s="9">
        <v>37.520648639999997</v>
      </c>
      <c r="AC11" s="9">
        <v>37.520648639999997</v>
      </c>
      <c r="AD11" s="9">
        <v>37.520648639999997</v>
      </c>
      <c r="AE11" s="9">
        <v>37.520648639999997</v>
      </c>
      <c r="AF11" s="9">
        <v>37.520648639999997</v>
      </c>
      <c r="AG11" s="9">
        <v>37.520648639999997</v>
      </c>
      <c r="AH11" s="9">
        <v>37.520648639999997</v>
      </c>
      <c r="AI11" s="9">
        <v>37.520648639999997</v>
      </c>
      <c r="AJ11" s="9">
        <v>37.520648639999997</v>
      </c>
      <c r="AK11" s="9">
        <v>37.520648639999997</v>
      </c>
      <c r="AL11" s="9">
        <v>37.520648639999997</v>
      </c>
      <c r="AM11" s="9">
        <v>37.520648639999997</v>
      </c>
      <c r="AN11" s="9">
        <v>37.520648639999997</v>
      </c>
      <c r="AO11" s="9">
        <v>37.520648639999997</v>
      </c>
      <c r="AP11" s="17"/>
    </row>
    <row r="12" spans="1:42" ht="14.25" customHeight="1" x14ac:dyDescent="0.3">
      <c r="A12" s="5">
        <v>4</v>
      </c>
      <c r="B12" s="5" t="s">
        <v>71</v>
      </c>
      <c r="C12" s="5" t="s">
        <v>290</v>
      </c>
      <c r="D12" s="5">
        <v>2</v>
      </c>
      <c r="E12" s="5" t="s">
        <v>454</v>
      </c>
      <c r="F12" s="5" t="s">
        <v>489</v>
      </c>
      <c r="G12" s="5" t="s">
        <v>480</v>
      </c>
      <c r="H12" s="5">
        <v>0</v>
      </c>
      <c r="I12" s="5">
        <v>9.2609819790000003</v>
      </c>
      <c r="J12" s="9">
        <v>9.150581979</v>
      </c>
      <c r="K12" s="9">
        <v>9.040081979</v>
      </c>
      <c r="L12" s="9">
        <v>8.6682491890000009</v>
      </c>
      <c r="M12" s="9">
        <v>8.2964163989999999</v>
      </c>
      <c r="N12" s="9">
        <v>7.9245836089999999</v>
      </c>
      <c r="O12" s="9">
        <v>7.552650818</v>
      </c>
      <c r="P12" s="9">
        <v>7.180818028</v>
      </c>
      <c r="Q12" s="9">
        <v>7.0850770169999997</v>
      </c>
      <c r="R12" s="9">
        <v>6.9893360060000003</v>
      </c>
      <c r="S12" s="9">
        <v>6.8934949950000002</v>
      </c>
      <c r="T12" s="9">
        <v>6.7977539839999999</v>
      </c>
      <c r="U12" s="9">
        <v>6.7020129730000004</v>
      </c>
      <c r="V12" s="9">
        <v>6.6468129730000003</v>
      </c>
      <c r="W12" s="9">
        <v>6.5915129730000004</v>
      </c>
      <c r="X12" s="9">
        <v>6.5363129730000002</v>
      </c>
      <c r="Y12" s="9">
        <v>6.4811129730000001</v>
      </c>
      <c r="Z12" s="9">
        <v>6.425912973</v>
      </c>
      <c r="AA12" s="9">
        <v>6.3706129730000001</v>
      </c>
      <c r="AB12" s="9">
        <v>6.3154129729999999</v>
      </c>
      <c r="AC12" s="9">
        <v>6.2602129729999998</v>
      </c>
      <c r="AD12" s="9">
        <v>6.2050129729999997</v>
      </c>
      <c r="AE12" s="9">
        <v>6.1497129729999997</v>
      </c>
      <c r="AF12" s="9">
        <v>6.0945129729999996</v>
      </c>
      <c r="AG12" s="9">
        <v>6.0393129730000004</v>
      </c>
      <c r="AH12" s="9">
        <v>5.9841129730000002</v>
      </c>
      <c r="AI12" s="9">
        <v>5.9289129730000001</v>
      </c>
      <c r="AJ12" s="9">
        <v>5.8736129730000002</v>
      </c>
      <c r="AK12" s="9">
        <v>5.818412973</v>
      </c>
      <c r="AL12" s="9">
        <v>5.7632129729999999</v>
      </c>
      <c r="AM12" s="9">
        <v>5.7080129729999998</v>
      </c>
      <c r="AN12" s="9">
        <v>5.6527129729999999</v>
      </c>
      <c r="AO12" s="9">
        <v>5.5975129729999997</v>
      </c>
      <c r="AP12" s="17"/>
    </row>
    <row r="13" spans="1:42" ht="14.25" customHeight="1" x14ac:dyDescent="0.3">
      <c r="A13" s="5">
        <v>4</v>
      </c>
      <c r="B13" s="5" t="s">
        <v>71</v>
      </c>
      <c r="C13" s="5" t="s">
        <v>290</v>
      </c>
      <c r="D13" s="5">
        <v>3</v>
      </c>
      <c r="E13" s="5" t="s">
        <v>456</v>
      </c>
      <c r="F13" s="5"/>
      <c r="G13" s="5" t="s">
        <v>490</v>
      </c>
      <c r="H13" s="5">
        <v>0</v>
      </c>
      <c r="I13" s="5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16"/>
    </row>
    <row r="14" spans="1:42" ht="14.25" customHeight="1" x14ac:dyDescent="0.3">
      <c r="A14" s="4">
        <v>5</v>
      </c>
      <c r="B14" s="4" t="s">
        <v>509</v>
      </c>
      <c r="C14" s="4" t="s">
        <v>510</v>
      </c>
      <c r="D14" s="4">
        <v>1</v>
      </c>
      <c r="E14" s="4" t="s">
        <v>453</v>
      </c>
      <c r="F14" s="4" t="s">
        <v>489</v>
      </c>
      <c r="G14" s="4" t="s">
        <v>476</v>
      </c>
      <c r="H14" s="4">
        <v>0</v>
      </c>
      <c r="I14" s="4">
        <v>29.24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7" t="s">
        <v>505</v>
      </c>
    </row>
    <row r="15" spans="1:42" ht="14.25" customHeight="1" x14ac:dyDescent="0.3">
      <c r="A15" s="4">
        <v>5</v>
      </c>
      <c r="B15" s="4" t="s">
        <v>509</v>
      </c>
      <c r="C15" s="4" t="s">
        <v>510</v>
      </c>
      <c r="D15" s="4">
        <v>2</v>
      </c>
      <c r="E15" s="4" t="s">
        <v>454</v>
      </c>
      <c r="F15" s="4" t="s">
        <v>489</v>
      </c>
      <c r="G15" s="4" t="s">
        <v>476</v>
      </c>
      <c r="H15" s="4">
        <v>0</v>
      </c>
      <c r="I15" s="4">
        <v>1.7544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6" t="s">
        <v>506</v>
      </c>
    </row>
    <row r="16" spans="1:42" ht="14.25" customHeight="1" x14ac:dyDescent="0.3">
      <c r="A16" s="4">
        <v>5</v>
      </c>
      <c r="B16" s="4" t="s">
        <v>509</v>
      </c>
      <c r="C16" s="4" t="s">
        <v>510</v>
      </c>
      <c r="D16" s="4">
        <v>3</v>
      </c>
      <c r="E16" s="4" t="s">
        <v>456</v>
      </c>
      <c r="F16" s="4"/>
      <c r="G16" s="4" t="s">
        <v>476</v>
      </c>
      <c r="H16" s="4">
        <v>0</v>
      </c>
      <c r="I16" s="4">
        <v>1.3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6"/>
    </row>
    <row r="17" spans="1:42" s="79" customFormat="1" ht="14.25" customHeight="1" x14ac:dyDescent="0.3">
      <c r="A17" s="83">
        <v>6</v>
      </c>
      <c r="B17" s="83" t="s">
        <v>32</v>
      </c>
      <c r="C17" s="83" t="s">
        <v>251</v>
      </c>
      <c r="D17" s="83">
        <v>1</v>
      </c>
      <c r="E17" s="83" t="s">
        <v>453</v>
      </c>
      <c r="F17" s="83" t="s">
        <v>492</v>
      </c>
      <c r="G17" s="81" t="s">
        <v>480</v>
      </c>
      <c r="H17" s="81">
        <v>0</v>
      </c>
      <c r="I17" s="81">
        <v>5391</v>
      </c>
      <c r="J17" s="81">
        <v>5391</v>
      </c>
      <c r="K17" s="81">
        <v>5391</v>
      </c>
      <c r="L17" s="81">
        <v>5391</v>
      </c>
      <c r="M17" s="80">
        <v>5211</v>
      </c>
      <c r="N17" s="80">
        <v>5031</v>
      </c>
      <c r="O17" s="80">
        <v>4851</v>
      </c>
      <c r="P17" s="80">
        <v>4708</v>
      </c>
      <c r="Q17" s="80">
        <v>4621</v>
      </c>
      <c r="R17" s="80">
        <v>4574</v>
      </c>
      <c r="S17" s="80">
        <v>4544</v>
      </c>
      <c r="T17" s="80">
        <v>4516</v>
      </c>
      <c r="U17" s="80">
        <v>4489</v>
      </c>
      <c r="V17" s="80">
        <v>4454</v>
      </c>
      <c r="W17" s="80">
        <v>4422</v>
      </c>
      <c r="X17" s="80">
        <v>4395</v>
      </c>
      <c r="Y17" s="80">
        <v>4367</v>
      </c>
      <c r="Z17" s="80">
        <v>4340</v>
      </c>
      <c r="AA17" s="80">
        <v>4308</v>
      </c>
      <c r="AB17" s="80">
        <v>4277</v>
      </c>
      <c r="AC17" s="80">
        <v>4248</v>
      </c>
      <c r="AD17" s="80">
        <v>4215</v>
      </c>
      <c r="AE17" s="80">
        <v>4186</v>
      </c>
      <c r="AF17" s="80">
        <v>4160</v>
      </c>
      <c r="AG17" s="80">
        <v>4130</v>
      </c>
      <c r="AH17" s="80">
        <v>4103</v>
      </c>
      <c r="AI17" s="80">
        <v>4073</v>
      </c>
      <c r="AJ17" s="80">
        <v>4042</v>
      </c>
      <c r="AK17" s="80">
        <v>4012</v>
      </c>
      <c r="AL17" s="80">
        <v>3983</v>
      </c>
      <c r="AM17" s="80">
        <v>3952</v>
      </c>
      <c r="AN17" s="80">
        <v>3920</v>
      </c>
      <c r="AO17" s="80">
        <v>3871</v>
      </c>
    </row>
    <row r="18" spans="1:42" s="79" customFormat="1" ht="14.25" customHeight="1" x14ac:dyDescent="0.3">
      <c r="A18" s="83">
        <v>6</v>
      </c>
      <c r="B18" s="83" t="s">
        <v>32</v>
      </c>
      <c r="C18" s="83" t="s">
        <v>251</v>
      </c>
      <c r="D18" s="83">
        <v>2</v>
      </c>
      <c r="E18" s="83" t="s">
        <v>454</v>
      </c>
      <c r="F18" s="83" t="s">
        <v>492</v>
      </c>
      <c r="G18" s="81" t="s">
        <v>476</v>
      </c>
      <c r="H18" s="81">
        <v>0</v>
      </c>
      <c r="I18" s="81">
        <v>157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</row>
    <row r="19" spans="1:42" s="79" customFormat="1" ht="14.25" customHeight="1" x14ac:dyDescent="0.3">
      <c r="A19" s="83">
        <v>6</v>
      </c>
      <c r="B19" s="83" t="s">
        <v>32</v>
      </c>
      <c r="C19" s="83" t="s">
        <v>251</v>
      </c>
      <c r="D19" s="83">
        <v>3</v>
      </c>
      <c r="E19" s="83" t="s">
        <v>455</v>
      </c>
      <c r="F19" s="83" t="s">
        <v>494</v>
      </c>
      <c r="G19" s="81" t="s">
        <v>476</v>
      </c>
      <c r="H19" s="81">
        <v>0</v>
      </c>
      <c r="I19" s="81">
        <v>0.08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</row>
    <row r="20" spans="1:42" s="79" customFormat="1" ht="14.25" customHeight="1" x14ac:dyDescent="0.3">
      <c r="A20" s="83">
        <v>6</v>
      </c>
      <c r="B20" s="83" t="s">
        <v>32</v>
      </c>
      <c r="C20" s="83" t="s">
        <v>251</v>
      </c>
      <c r="D20" s="83">
        <v>4</v>
      </c>
      <c r="E20" s="83" t="s">
        <v>456</v>
      </c>
      <c r="F20" s="83" t="s">
        <v>495</v>
      </c>
      <c r="G20" s="81" t="s">
        <v>476</v>
      </c>
      <c r="H20" s="81">
        <v>0</v>
      </c>
      <c r="I20" s="81">
        <v>0.1618</v>
      </c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</row>
    <row r="21" spans="1:42" s="79" customFormat="1" ht="14.25" customHeight="1" x14ac:dyDescent="0.3">
      <c r="A21" s="83">
        <v>6</v>
      </c>
      <c r="B21" s="83" t="s">
        <v>32</v>
      </c>
      <c r="C21" s="83" t="s">
        <v>251</v>
      </c>
      <c r="D21" s="83">
        <v>5</v>
      </c>
      <c r="E21" s="83" t="s">
        <v>457</v>
      </c>
      <c r="F21" s="83" t="s">
        <v>495</v>
      </c>
      <c r="G21" s="81" t="s">
        <v>480</v>
      </c>
      <c r="H21" s="81">
        <v>0</v>
      </c>
      <c r="I21" s="81">
        <v>0.1618</v>
      </c>
      <c r="J21" s="80">
        <v>0.1618</v>
      </c>
      <c r="K21" s="80">
        <v>0.1618</v>
      </c>
      <c r="L21" s="80">
        <v>0.1618</v>
      </c>
      <c r="M21" s="80">
        <v>0.1618</v>
      </c>
      <c r="N21" s="80">
        <v>0.17</v>
      </c>
      <c r="O21" s="80">
        <v>0.17</v>
      </c>
      <c r="P21" s="80">
        <v>0.17</v>
      </c>
      <c r="Q21" s="80">
        <v>0.17</v>
      </c>
      <c r="R21" s="80">
        <v>0.17</v>
      </c>
      <c r="S21" s="80">
        <v>0.17</v>
      </c>
      <c r="T21" s="80">
        <v>0.17</v>
      </c>
      <c r="U21" s="80">
        <v>0.2</v>
      </c>
      <c r="V21" s="80">
        <v>0.23</v>
      </c>
      <c r="W21" s="80">
        <v>0.26</v>
      </c>
      <c r="X21" s="80">
        <v>0.28999999999999998</v>
      </c>
      <c r="Y21" s="80">
        <v>0.32</v>
      </c>
      <c r="Z21" s="80">
        <v>0.35</v>
      </c>
      <c r="AA21" s="80">
        <v>0.38</v>
      </c>
      <c r="AB21" s="80">
        <v>0.41</v>
      </c>
      <c r="AC21" s="80">
        <v>0.44</v>
      </c>
      <c r="AD21" s="80">
        <v>0.47</v>
      </c>
      <c r="AE21" s="80">
        <v>0.5</v>
      </c>
      <c r="AF21" s="80">
        <v>0.53</v>
      </c>
      <c r="AG21" s="80">
        <v>0.56000000000000005</v>
      </c>
      <c r="AH21" s="80">
        <v>0.59</v>
      </c>
      <c r="AI21" s="80">
        <v>0.62</v>
      </c>
      <c r="AJ21" s="80">
        <v>0.65</v>
      </c>
      <c r="AK21" s="80">
        <v>0.68</v>
      </c>
      <c r="AL21" s="80">
        <v>0.71</v>
      </c>
      <c r="AM21" s="80">
        <v>0.74</v>
      </c>
      <c r="AN21" s="80">
        <v>0.77</v>
      </c>
      <c r="AO21" s="80">
        <v>0.8</v>
      </c>
      <c r="AP21" s="82"/>
    </row>
    <row r="22" spans="1:42" s="79" customFormat="1" ht="14.25" customHeight="1" x14ac:dyDescent="0.3">
      <c r="A22" s="83">
        <v>6</v>
      </c>
      <c r="B22" s="83" t="s">
        <v>32</v>
      </c>
      <c r="C22" s="83" t="s">
        <v>251</v>
      </c>
      <c r="D22" s="83">
        <v>6</v>
      </c>
      <c r="E22" s="83" t="s">
        <v>458</v>
      </c>
      <c r="F22" s="83"/>
      <c r="G22" s="81" t="s">
        <v>488</v>
      </c>
      <c r="H22" s="81">
        <v>0</v>
      </c>
      <c r="I22" s="81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</row>
    <row r="23" spans="1:42" s="79" customFormat="1" ht="14.25" customHeight="1" x14ac:dyDescent="0.3">
      <c r="A23" s="83">
        <v>6</v>
      </c>
      <c r="B23" s="83" t="s">
        <v>32</v>
      </c>
      <c r="C23" s="83" t="s">
        <v>251</v>
      </c>
      <c r="D23" s="83">
        <v>7</v>
      </c>
      <c r="E23" s="83" t="s">
        <v>459</v>
      </c>
      <c r="F23" s="83"/>
      <c r="G23" s="81" t="s">
        <v>488</v>
      </c>
      <c r="H23" s="81">
        <v>0</v>
      </c>
      <c r="I23" s="81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</row>
    <row r="24" spans="1:42" s="79" customFormat="1" ht="14.25" customHeight="1" x14ac:dyDescent="0.3">
      <c r="A24" s="83">
        <v>6</v>
      </c>
      <c r="B24" s="83" t="s">
        <v>32</v>
      </c>
      <c r="C24" s="83" t="s">
        <v>251</v>
      </c>
      <c r="D24" s="83">
        <v>8</v>
      </c>
      <c r="E24" s="83" t="s">
        <v>460</v>
      </c>
      <c r="F24" s="83" t="s">
        <v>495</v>
      </c>
      <c r="G24" s="81" t="s">
        <v>480</v>
      </c>
      <c r="H24" s="81">
        <v>0</v>
      </c>
      <c r="I24" s="81">
        <v>0</v>
      </c>
      <c r="J24" s="80">
        <v>0</v>
      </c>
      <c r="K24" s="80">
        <v>0</v>
      </c>
      <c r="L24" s="80">
        <v>0</v>
      </c>
      <c r="M24" s="80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0">
        <v>0</v>
      </c>
      <c r="W24" s="80">
        <v>0</v>
      </c>
      <c r="X24" s="80">
        <v>0</v>
      </c>
      <c r="Y24" s="80">
        <v>0</v>
      </c>
      <c r="Z24" s="80">
        <v>0</v>
      </c>
      <c r="AA24" s="80">
        <v>0</v>
      </c>
      <c r="AB24" s="80">
        <v>0</v>
      </c>
      <c r="AC24" s="80">
        <v>0</v>
      </c>
      <c r="AD24" s="80">
        <v>0</v>
      </c>
      <c r="AE24" s="80">
        <v>0</v>
      </c>
      <c r="AF24" s="80">
        <v>0.05</v>
      </c>
      <c r="AG24" s="80">
        <v>0</v>
      </c>
      <c r="AH24" s="80">
        <v>0</v>
      </c>
      <c r="AI24" s="80">
        <v>0</v>
      </c>
      <c r="AJ24" s="80">
        <v>0</v>
      </c>
      <c r="AK24" s="80">
        <v>0</v>
      </c>
      <c r="AL24" s="80">
        <v>0</v>
      </c>
      <c r="AM24" s="80">
        <v>0</v>
      </c>
      <c r="AN24" s="80">
        <v>0</v>
      </c>
      <c r="AO24" s="80">
        <v>0</v>
      </c>
      <c r="AP24" s="82"/>
    </row>
    <row r="25" spans="1:42" s="79" customFormat="1" ht="14.25" customHeight="1" x14ac:dyDescent="0.3">
      <c r="A25" s="83">
        <v>6</v>
      </c>
      <c r="B25" s="83" t="s">
        <v>32</v>
      </c>
      <c r="C25" s="83" t="s">
        <v>251</v>
      </c>
      <c r="D25" s="83">
        <v>9</v>
      </c>
      <c r="E25" s="83" t="s">
        <v>461</v>
      </c>
      <c r="F25" s="83" t="s">
        <v>496</v>
      </c>
      <c r="G25" s="81" t="s">
        <v>480</v>
      </c>
      <c r="H25" s="81">
        <v>0</v>
      </c>
      <c r="I25" s="81">
        <v>0.15463287592918706</v>
      </c>
      <c r="J25" s="80">
        <v>0.15783905216570435</v>
      </c>
      <c r="K25" s="80">
        <v>0.15719036114121385</v>
      </c>
      <c r="L25" s="80">
        <v>0.15756575503327297</v>
      </c>
      <c r="M25" s="80">
        <v>0.16174907261205276</v>
      </c>
      <c r="N25" s="80">
        <f t="shared" ref="N25:AO25" si="0">M25</f>
        <v>0.16174907261205276</v>
      </c>
      <c r="O25" s="80">
        <f t="shared" si="0"/>
        <v>0.16174907261205276</v>
      </c>
      <c r="P25" s="80">
        <f t="shared" si="0"/>
        <v>0.16174907261205276</v>
      </c>
      <c r="Q25" s="80">
        <f t="shared" si="0"/>
        <v>0.16174907261205276</v>
      </c>
      <c r="R25" s="80">
        <f t="shared" si="0"/>
        <v>0.16174907261205276</v>
      </c>
      <c r="S25" s="80">
        <f t="shared" si="0"/>
        <v>0.16174907261205276</v>
      </c>
      <c r="T25" s="80">
        <f t="shared" si="0"/>
        <v>0.16174907261205276</v>
      </c>
      <c r="U25" s="80">
        <f t="shared" si="0"/>
        <v>0.16174907261205276</v>
      </c>
      <c r="V25" s="80">
        <f t="shared" si="0"/>
        <v>0.16174907261205276</v>
      </c>
      <c r="W25" s="80">
        <f t="shared" si="0"/>
        <v>0.16174907261205276</v>
      </c>
      <c r="X25" s="80">
        <f t="shared" si="0"/>
        <v>0.16174907261205276</v>
      </c>
      <c r="Y25" s="80">
        <f t="shared" si="0"/>
        <v>0.16174907261205276</v>
      </c>
      <c r="Z25" s="80">
        <f t="shared" si="0"/>
        <v>0.16174907261205276</v>
      </c>
      <c r="AA25" s="80">
        <f t="shared" si="0"/>
        <v>0.16174907261205276</v>
      </c>
      <c r="AB25" s="80">
        <f t="shared" si="0"/>
        <v>0.16174907261205276</v>
      </c>
      <c r="AC25" s="80">
        <f t="shared" si="0"/>
        <v>0.16174907261205276</v>
      </c>
      <c r="AD25" s="80">
        <f t="shared" si="0"/>
        <v>0.16174907261205276</v>
      </c>
      <c r="AE25" s="80">
        <f t="shared" si="0"/>
        <v>0.16174907261205276</v>
      </c>
      <c r="AF25" s="80">
        <f t="shared" si="0"/>
        <v>0.16174907261205276</v>
      </c>
      <c r="AG25" s="80">
        <f t="shared" si="0"/>
        <v>0.16174907261205276</v>
      </c>
      <c r="AH25" s="80">
        <f t="shared" si="0"/>
        <v>0.16174907261205276</v>
      </c>
      <c r="AI25" s="80">
        <f t="shared" si="0"/>
        <v>0.16174907261205276</v>
      </c>
      <c r="AJ25" s="80">
        <f t="shared" si="0"/>
        <v>0.16174907261205276</v>
      </c>
      <c r="AK25" s="80">
        <f t="shared" si="0"/>
        <v>0.16174907261205276</v>
      </c>
      <c r="AL25" s="80">
        <f t="shared" si="0"/>
        <v>0.16174907261205276</v>
      </c>
      <c r="AM25" s="80">
        <f t="shared" si="0"/>
        <v>0.16174907261205276</v>
      </c>
      <c r="AN25" s="80">
        <f t="shared" si="0"/>
        <v>0.16174907261205276</v>
      </c>
      <c r="AO25" s="80">
        <f t="shared" si="0"/>
        <v>0.16174907261205276</v>
      </c>
    </row>
    <row r="26" spans="1:42" s="79" customFormat="1" ht="14.25" customHeight="1" x14ac:dyDescent="0.3">
      <c r="A26" s="83">
        <v>6</v>
      </c>
      <c r="B26" s="83" t="s">
        <v>32</v>
      </c>
      <c r="C26" s="83" t="s">
        <v>251</v>
      </c>
      <c r="D26" s="83">
        <v>10</v>
      </c>
      <c r="E26" s="83" t="s">
        <v>462</v>
      </c>
      <c r="F26" s="83" t="s">
        <v>496</v>
      </c>
      <c r="G26" s="81" t="s">
        <v>476</v>
      </c>
      <c r="H26" s="81">
        <v>0</v>
      </c>
      <c r="I26" s="81">
        <v>1</v>
      </c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2" t="s">
        <v>497</v>
      </c>
    </row>
    <row r="27" spans="1:42" s="79" customFormat="1" ht="14.25" customHeight="1" x14ac:dyDescent="0.3">
      <c r="A27" s="77">
        <v>7</v>
      </c>
      <c r="B27" s="77" t="s">
        <v>33</v>
      </c>
      <c r="C27" s="77" t="s">
        <v>252</v>
      </c>
      <c r="D27" s="77">
        <v>1</v>
      </c>
      <c r="E27" s="77" t="s">
        <v>453</v>
      </c>
      <c r="F27" s="77" t="s">
        <v>492</v>
      </c>
      <c r="G27" s="76" t="s">
        <v>480</v>
      </c>
      <c r="H27" s="76">
        <v>0</v>
      </c>
      <c r="I27" s="85">
        <f t="shared" ref="I27:AO27" si="1">I17*(5053/5391)</f>
        <v>5053</v>
      </c>
      <c r="J27" s="85">
        <f t="shared" si="1"/>
        <v>5053</v>
      </c>
      <c r="K27" s="85">
        <f t="shared" si="1"/>
        <v>5053</v>
      </c>
      <c r="L27" s="85">
        <f t="shared" si="1"/>
        <v>5053</v>
      </c>
      <c r="M27" s="85">
        <f t="shared" si="1"/>
        <v>4884.2854757929881</v>
      </c>
      <c r="N27" s="85">
        <f t="shared" si="1"/>
        <v>4715.5709515859762</v>
      </c>
      <c r="O27" s="85">
        <f t="shared" si="1"/>
        <v>4546.8564273789652</v>
      </c>
      <c r="P27" s="85">
        <f t="shared" si="1"/>
        <v>4412.8221109256165</v>
      </c>
      <c r="Q27" s="85">
        <f t="shared" si="1"/>
        <v>4331.2767575588941</v>
      </c>
      <c r="R27" s="85">
        <f t="shared" si="1"/>
        <v>4287.223520682619</v>
      </c>
      <c r="S27" s="85">
        <f t="shared" si="1"/>
        <v>4259.1044333147838</v>
      </c>
      <c r="T27" s="85">
        <f t="shared" si="1"/>
        <v>4232.8599517714711</v>
      </c>
      <c r="U27" s="85">
        <f t="shared" si="1"/>
        <v>4207.552773140419</v>
      </c>
      <c r="V27" s="85">
        <f t="shared" si="1"/>
        <v>4174.7471712112783</v>
      </c>
      <c r="W27" s="85">
        <f t="shared" si="1"/>
        <v>4144.7534780189208</v>
      </c>
      <c r="X27" s="85">
        <f t="shared" si="1"/>
        <v>4119.4462993878687</v>
      </c>
      <c r="Y27" s="85">
        <f t="shared" si="1"/>
        <v>4093.2018178445555</v>
      </c>
      <c r="Z27" s="85">
        <f t="shared" si="1"/>
        <v>4067.894639213504</v>
      </c>
      <c r="AA27" s="85">
        <f t="shared" si="1"/>
        <v>4037.9009460211464</v>
      </c>
      <c r="AB27" s="85">
        <f t="shared" si="1"/>
        <v>4008.8445557410496</v>
      </c>
      <c r="AC27" s="85">
        <f t="shared" si="1"/>
        <v>3981.6627712854756</v>
      </c>
      <c r="AD27" s="85">
        <f t="shared" si="1"/>
        <v>3950.7317751808569</v>
      </c>
      <c r="AE27" s="85">
        <f t="shared" si="1"/>
        <v>3923.5499907252829</v>
      </c>
      <c r="AF27" s="85">
        <f t="shared" si="1"/>
        <v>3899.1801150064921</v>
      </c>
      <c r="AG27" s="85">
        <f t="shared" si="1"/>
        <v>3871.0610276386569</v>
      </c>
      <c r="AH27" s="85">
        <f t="shared" si="1"/>
        <v>3845.7538490076054</v>
      </c>
      <c r="AI27" s="85">
        <f t="shared" si="1"/>
        <v>3817.6347616397697</v>
      </c>
      <c r="AJ27" s="85">
        <f t="shared" si="1"/>
        <v>3788.5783713596734</v>
      </c>
      <c r="AK27" s="85">
        <f t="shared" si="1"/>
        <v>3760.4592839918382</v>
      </c>
      <c r="AL27" s="85">
        <f t="shared" si="1"/>
        <v>3733.2774995362643</v>
      </c>
      <c r="AM27" s="85">
        <f t="shared" si="1"/>
        <v>3704.2211092561674</v>
      </c>
      <c r="AN27" s="85">
        <f t="shared" si="1"/>
        <v>3674.2274160638099</v>
      </c>
      <c r="AO27" s="85">
        <f t="shared" si="1"/>
        <v>3628.2995733630123</v>
      </c>
    </row>
    <row r="28" spans="1:42" s="79" customFormat="1" ht="14.25" customHeight="1" x14ac:dyDescent="0.3">
      <c r="A28" s="77">
        <v>7</v>
      </c>
      <c r="B28" s="77" t="s">
        <v>33</v>
      </c>
      <c r="C28" s="77" t="s">
        <v>252</v>
      </c>
      <c r="D28" s="77">
        <v>2</v>
      </c>
      <c r="E28" s="77" t="s">
        <v>454</v>
      </c>
      <c r="F28" s="77" t="s">
        <v>492</v>
      </c>
      <c r="G28" s="76" t="s">
        <v>476</v>
      </c>
      <c r="H28" s="76">
        <v>0</v>
      </c>
      <c r="I28" s="76">
        <f>157*(5053/5391)</f>
        <v>147.15655722500463</v>
      </c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</row>
    <row r="29" spans="1:42" s="79" customFormat="1" ht="14.25" customHeight="1" x14ac:dyDescent="0.3">
      <c r="A29" s="77">
        <v>7</v>
      </c>
      <c r="B29" s="77" t="s">
        <v>33</v>
      </c>
      <c r="C29" s="77" t="s">
        <v>252</v>
      </c>
      <c r="D29" s="77">
        <v>3</v>
      </c>
      <c r="E29" s="77" t="s">
        <v>455</v>
      </c>
      <c r="F29" s="77" t="s">
        <v>494</v>
      </c>
      <c r="G29" s="76" t="s">
        <v>476</v>
      </c>
      <c r="H29" s="76">
        <v>0</v>
      </c>
      <c r="I29" s="76">
        <v>0.08</v>
      </c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</row>
    <row r="30" spans="1:42" s="79" customFormat="1" ht="14.25" customHeight="1" x14ac:dyDescent="0.3">
      <c r="A30" s="77">
        <v>7</v>
      </c>
      <c r="B30" s="77" t="s">
        <v>33</v>
      </c>
      <c r="C30" s="77" t="s">
        <v>252</v>
      </c>
      <c r="D30" s="77">
        <v>4</v>
      </c>
      <c r="E30" s="77" t="s">
        <v>456</v>
      </c>
      <c r="F30" s="77" t="s">
        <v>495</v>
      </c>
      <c r="G30" s="76" t="s">
        <v>476</v>
      </c>
      <c r="H30" s="76">
        <v>0</v>
      </c>
      <c r="I30" s="76">
        <v>9.7049999999999997E-2</v>
      </c>
      <c r="J30" s="80"/>
      <c r="K30" s="80"/>
      <c r="L30" s="80"/>
      <c r="M30" s="80"/>
      <c r="N30" s="80">
        <f>M30</f>
        <v>0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</row>
    <row r="31" spans="1:42" s="79" customFormat="1" ht="14.25" customHeight="1" x14ac:dyDescent="0.3">
      <c r="A31" s="77">
        <v>7</v>
      </c>
      <c r="B31" s="77" t="s">
        <v>33</v>
      </c>
      <c r="C31" s="77" t="s">
        <v>252</v>
      </c>
      <c r="D31" s="77">
        <v>5</v>
      </c>
      <c r="E31" s="77" t="s">
        <v>457</v>
      </c>
      <c r="F31" s="77" t="s">
        <v>495</v>
      </c>
      <c r="G31" s="76" t="s">
        <v>480</v>
      </c>
      <c r="H31" s="76">
        <v>0</v>
      </c>
      <c r="I31" s="76">
        <v>9.7049999999999997E-2</v>
      </c>
      <c r="J31" s="80">
        <v>9.7049999999999997E-2</v>
      </c>
      <c r="K31" s="80">
        <v>9.7049999999999997E-2</v>
      </c>
      <c r="L31" s="80">
        <v>9.7049999999999997E-2</v>
      </c>
      <c r="M31" s="80">
        <v>9.7049999999999997E-2</v>
      </c>
      <c r="N31" s="80">
        <v>9.7049999999999997E-2</v>
      </c>
      <c r="O31" s="80">
        <v>9.7049999999999997E-2</v>
      </c>
      <c r="P31" s="80">
        <v>9.7049999999999997E-2</v>
      </c>
      <c r="Q31" s="80">
        <v>9.7049999999999997E-2</v>
      </c>
      <c r="R31" s="80">
        <v>9.7049999999999997E-2</v>
      </c>
      <c r="S31" s="80">
        <v>9.7049999999999997E-2</v>
      </c>
      <c r="T31" s="80">
        <v>9.7049999999999997E-2</v>
      </c>
      <c r="U31" s="80">
        <v>9.7049999999999997E-2</v>
      </c>
      <c r="V31" s="80">
        <v>9.7049999999999997E-2</v>
      </c>
      <c r="W31" s="80">
        <v>9.7049999999999997E-2</v>
      </c>
      <c r="X31" s="80">
        <v>9.7049999999999997E-2</v>
      </c>
      <c r="Y31" s="80">
        <v>9.7049999999999997E-2</v>
      </c>
      <c r="Z31" s="80">
        <v>9.7049999999999997E-2</v>
      </c>
      <c r="AA31" s="80">
        <v>9.7049999999999997E-2</v>
      </c>
      <c r="AB31" s="80">
        <v>9.7049999999999997E-2</v>
      </c>
      <c r="AC31" s="80">
        <v>9.7049999999999997E-2</v>
      </c>
      <c r="AD31" s="80">
        <v>9.7049999999999997E-2</v>
      </c>
      <c r="AE31" s="80">
        <v>9.7049999999999997E-2</v>
      </c>
      <c r="AF31" s="80">
        <v>9.7049999999999997E-2</v>
      </c>
      <c r="AG31" s="80">
        <v>9.7049999999999997E-2</v>
      </c>
      <c r="AH31" s="80">
        <v>9.7049999999999997E-2</v>
      </c>
      <c r="AI31" s="80">
        <v>9.7049999999999997E-2</v>
      </c>
      <c r="AJ31" s="80">
        <v>9.7049999999999997E-2</v>
      </c>
      <c r="AK31" s="80">
        <v>9.7049999999999997E-2</v>
      </c>
      <c r="AL31" s="80">
        <v>9.7049999999999997E-2</v>
      </c>
      <c r="AM31" s="80">
        <v>9.7049999999999997E-2</v>
      </c>
      <c r="AN31" s="80">
        <v>9.7049999999999997E-2</v>
      </c>
      <c r="AO31" s="80">
        <v>9.7049999999999997E-2</v>
      </c>
    </row>
    <row r="32" spans="1:42" s="79" customFormat="1" ht="14.25" customHeight="1" x14ac:dyDescent="0.3">
      <c r="A32" s="77">
        <v>7</v>
      </c>
      <c r="B32" s="77" t="s">
        <v>33</v>
      </c>
      <c r="C32" s="77" t="s">
        <v>252</v>
      </c>
      <c r="D32" s="77">
        <v>6</v>
      </c>
      <c r="E32" s="77" t="s">
        <v>458</v>
      </c>
      <c r="F32" s="77"/>
      <c r="G32" s="76" t="s">
        <v>488</v>
      </c>
      <c r="H32" s="76">
        <v>0</v>
      </c>
      <c r="I32" s="76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</row>
    <row r="33" spans="1:42" s="79" customFormat="1" ht="14.25" customHeight="1" x14ac:dyDescent="0.3">
      <c r="A33" s="77">
        <v>7</v>
      </c>
      <c r="B33" s="77" t="s">
        <v>33</v>
      </c>
      <c r="C33" s="77" t="s">
        <v>252</v>
      </c>
      <c r="D33" s="77">
        <v>7</v>
      </c>
      <c r="E33" s="77" t="s">
        <v>459</v>
      </c>
      <c r="F33" s="77"/>
      <c r="G33" s="76" t="s">
        <v>488</v>
      </c>
      <c r="H33" s="76">
        <v>0</v>
      </c>
      <c r="I33" s="76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</row>
    <row r="34" spans="1:42" s="79" customFormat="1" ht="14.25" customHeight="1" x14ac:dyDescent="0.3">
      <c r="A34" s="77">
        <v>7</v>
      </c>
      <c r="B34" s="77" t="s">
        <v>33</v>
      </c>
      <c r="C34" s="77" t="s">
        <v>252</v>
      </c>
      <c r="D34" s="77">
        <v>8</v>
      </c>
      <c r="E34" s="77" t="s">
        <v>460</v>
      </c>
      <c r="F34" s="77" t="s">
        <v>495</v>
      </c>
      <c r="G34" s="76" t="s">
        <v>480</v>
      </c>
      <c r="H34" s="76">
        <v>0</v>
      </c>
      <c r="I34" s="76">
        <v>0</v>
      </c>
      <c r="J34" s="80">
        <v>0</v>
      </c>
      <c r="K34" s="80">
        <v>0</v>
      </c>
      <c r="L34" s="80">
        <v>0</v>
      </c>
      <c r="M34" s="80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0">
        <v>0</v>
      </c>
      <c r="W34" s="80">
        <v>0</v>
      </c>
      <c r="X34" s="80">
        <v>0</v>
      </c>
      <c r="Y34" s="80">
        <v>0</v>
      </c>
      <c r="Z34" s="80">
        <v>0</v>
      </c>
      <c r="AA34" s="80">
        <v>0</v>
      </c>
      <c r="AB34" s="80">
        <v>0</v>
      </c>
      <c r="AC34" s="80">
        <v>0</v>
      </c>
      <c r="AD34" s="80">
        <v>0</v>
      </c>
      <c r="AE34" s="80">
        <v>0</v>
      </c>
      <c r="AF34" s="80">
        <v>0</v>
      </c>
      <c r="AG34" s="80">
        <v>0</v>
      </c>
      <c r="AH34" s="80">
        <v>0</v>
      </c>
      <c r="AI34" s="80">
        <v>0</v>
      </c>
      <c r="AJ34" s="80">
        <v>0</v>
      </c>
      <c r="AK34" s="80">
        <v>0</v>
      </c>
      <c r="AL34" s="80">
        <v>0</v>
      </c>
      <c r="AM34" s="80">
        <v>0</v>
      </c>
      <c r="AN34" s="80">
        <v>0</v>
      </c>
      <c r="AO34" s="80">
        <v>0</v>
      </c>
    </row>
    <row r="35" spans="1:42" s="79" customFormat="1" ht="14.25" customHeight="1" x14ac:dyDescent="0.3">
      <c r="A35" s="77">
        <v>7</v>
      </c>
      <c r="B35" s="77" t="s">
        <v>33</v>
      </c>
      <c r="C35" s="77" t="s">
        <v>252</v>
      </c>
      <c r="D35" s="77">
        <v>9</v>
      </c>
      <c r="E35" s="77" t="s">
        <v>461</v>
      </c>
      <c r="F35" s="77" t="s">
        <v>496</v>
      </c>
      <c r="G35" s="76" t="s">
        <v>480</v>
      </c>
      <c r="H35" s="76">
        <v>0</v>
      </c>
      <c r="I35" s="76">
        <v>0.36491179583089262</v>
      </c>
      <c r="J35" s="80">
        <v>0.26905206298891898</v>
      </c>
      <c r="K35" s="80">
        <v>0.23260548356659047</v>
      </c>
      <c r="L35" s="80">
        <v>0.29085378285329644</v>
      </c>
      <c r="M35" s="80">
        <v>0.2491910636213554</v>
      </c>
      <c r="N35" s="80">
        <f t="shared" ref="N35:AO35" si="2">M35</f>
        <v>0.2491910636213554</v>
      </c>
      <c r="O35" s="80">
        <f t="shared" si="2"/>
        <v>0.2491910636213554</v>
      </c>
      <c r="P35" s="80">
        <f t="shared" si="2"/>
        <v>0.2491910636213554</v>
      </c>
      <c r="Q35" s="80">
        <f t="shared" si="2"/>
        <v>0.2491910636213554</v>
      </c>
      <c r="R35" s="80">
        <f t="shared" si="2"/>
        <v>0.2491910636213554</v>
      </c>
      <c r="S35" s="80">
        <f t="shared" si="2"/>
        <v>0.2491910636213554</v>
      </c>
      <c r="T35" s="80">
        <f t="shared" si="2"/>
        <v>0.2491910636213554</v>
      </c>
      <c r="U35" s="80">
        <f t="shared" si="2"/>
        <v>0.2491910636213554</v>
      </c>
      <c r="V35" s="80">
        <f t="shared" si="2"/>
        <v>0.2491910636213554</v>
      </c>
      <c r="W35" s="80">
        <f t="shared" si="2"/>
        <v>0.2491910636213554</v>
      </c>
      <c r="X35" s="80">
        <f t="shared" si="2"/>
        <v>0.2491910636213554</v>
      </c>
      <c r="Y35" s="80">
        <f t="shared" si="2"/>
        <v>0.2491910636213554</v>
      </c>
      <c r="Z35" s="80">
        <f t="shared" si="2"/>
        <v>0.2491910636213554</v>
      </c>
      <c r="AA35" s="80">
        <f t="shared" si="2"/>
        <v>0.2491910636213554</v>
      </c>
      <c r="AB35" s="80">
        <f t="shared" si="2"/>
        <v>0.2491910636213554</v>
      </c>
      <c r="AC35" s="80">
        <f t="shared" si="2"/>
        <v>0.2491910636213554</v>
      </c>
      <c r="AD35" s="80">
        <f t="shared" si="2"/>
        <v>0.2491910636213554</v>
      </c>
      <c r="AE35" s="80">
        <f t="shared" si="2"/>
        <v>0.2491910636213554</v>
      </c>
      <c r="AF35" s="80">
        <f t="shared" si="2"/>
        <v>0.2491910636213554</v>
      </c>
      <c r="AG35" s="80">
        <f t="shared" si="2"/>
        <v>0.2491910636213554</v>
      </c>
      <c r="AH35" s="80">
        <f t="shared" si="2"/>
        <v>0.2491910636213554</v>
      </c>
      <c r="AI35" s="80">
        <f t="shared" si="2"/>
        <v>0.2491910636213554</v>
      </c>
      <c r="AJ35" s="80">
        <f t="shared" si="2"/>
        <v>0.2491910636213554</v>
      </c>
      <c r="AK35" s="80">
        <f t="shared" si="2"/>
        <v>0.2491910636213554</v>
      </c>
      <c r="AL35" s="80">
        <f t="shared" si="2"/>
        <v>0.2491910636213554</v>
      </c>
      <c r="AM35" s="80">
        <f t="shared" si="2"/>
        <v>0.2491910636213554</v>
      </c>
      <c r="AN35" s="80">
        <f t="shared" si="2"/>
        <v>0.2491910636213554</v>
      </c>
      <c r="AO35" s="80">
        <f t="shared" si="2"/>
        <v>0.2491910636213554</v>
      </c>
    </row>
    <row r="36" spans="1:42" s="79" customFormat="1" ht="14.25" customHeight="1" x14ac:dyDescent="0.3">
      <c r="A36" s="77">
        <v>7</v>
      </c>
      <c r="B36" s="77" t="s">
        <v>33</v>
      </c>
      <c r="C36" s="77" t="s">
        <v>252</v>
      </c>
      <c r="D36" s="77">
        <v>10</v>
      </c>
      <c r="E36" s="77" t="s">
        <v>462</v>
      </c>
      <c r="F36" s="77" t="s">
        <v>496</v>
      </c>
      <c r="G36" s="76" t="s">
        <v>476</v>
      </c>
      <c r="H36" s="76">
        <v>0</v>
      </c>
      <c r="I36" s="76">
        <v>1</v>
      </c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2" t="s">
        <v>497</v>
      </c>
    </row>
    <row r="37" spans="1:42" s="79" customFormat="1" ht="14.25" customHeight="1" x14ac:dyDescent="0.3">
      <c r="A37" s="83">
        <v>8</v>
      </c>
      <c r="B37" s="83" t="s">
        <v>34</v>
      </c>
      <c r="C37" s="83" t="s">
        <v>253</v>
      </c>
      <c r="D37" s="83">
        <v>1</v>
      </c>
      <c r="E37" s="83" t="s">
        <v>453</v>
      </c>
      <c r="F37" s="83" t="s">
        <v>492</v>
      </c>
      <c r="G37" s="81" t="s">
        <v>476</v>
      </c>
      <c r="H37" s="81">
        <v>0</v>
      </c>
      <c r="I37" s="81">
        <v>1920</v>
      </c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2" t="s">
        <v>503</v>
      </c>
    </row>
    <row r="38" spans="1:42" s="79" customFormat="1" ht="14.25" customHeight="1" x14ac:dyDescent="0.3">
      <c r="A38" s="83">
        <v>8</v>
      </c>
      <c r="B38" s="83" t="s">
        <v>34</v>
      </c>
      <c r="C38" s="83" t="s">
        <v>253</v>
      </c>
      <c r="D38" s="83">
        <v>2</v>
      </c>
      <c r="E38" s="83" t="s">
        <v>454</v>
      </c>
      <c r="F38" s="83" t="s">
        <v>492</v>
      </c>
      <c r="G38" s="81" t="s">
        <v>476</v>
      </c>
      <c r="H38" s="81">
        <v>0</v>
      </c>
      <c r="I38" s="81">
        <v>31.6</v>
      </c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</row>
    <row r="39" spans="1:42" s="79" customFormat="1" ht="14.25" customHeight="1" x14ac:dyDescent="0.3">
      <c r="A39" s="83">
        <v>8</v>
      </c>
      <c r="B39" s="83" t="s">
        <v>34</v>
      </c>
      <c r="C39" s="83" t="s">
        <v>253</v>
      </c>
      <c r="D39" s="83">
        <v>3</v>
      </c>
      <c r="E39" s="83" t="s">
        <v>455</v>
      </c>
      <c r="F39" s="83" t="s">
        <v>494</v>
      </c>
      <c r="G39" s="81" t="s">
        <v>476</v>
      </c>
      <c r="H39" s="81">
        <v>0</v>
      </c>
      <c r="I39" s="81">
        <v>6.0000000000000001E-3</v>
      </c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</row>
    <row r="40" spans="1:42" s="79" customFormat="1" ht="14.25" customHeight="1" x14ac:dyDescent="0.3">
      <c r="A40" s="83">
        <v>8</v>
      </c>
      <c r="B40" s="83" t="s">
        <v>34</v>
      </c>
      <c r="C40" s="83" t="s">
        <v>253</v>
      </c>
      <c r="D40" s="83">
        <v>4</v>
      </c>
      <c r="E40" s="83" t="s">
        <v>456</v>
      </c>
      <c r="F40" s="83" t="s">
        <v>495</v>
      </c>
      <c r="G40" s="81" t="s">
        <v>476</v>
      </c>
      <c r="H40" s="81">
        <v>0</v>
      </c>
      <c r="I40" s="81">
        <v>0.11</v>
      </c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</row>
    <row r="41" spans="1:42" s="79" customFormat="1" ht="14.25" customHeight="1" x14ac:dyDescent="0.3">
      <c r="A41" s="83">
        <v>8</v>
      </c>
      <c r="B41" s="83" t="s">
        <v>34</v>
      </c>
      <c r="C41" s="83" t="s">
        <v>253</v>
      </c>
      <c r="D41" s="83">
        <v>5</v>
      </c>
      <c r="E41" s="83" t="s">
        <v>457</v>
      </c>
      <c r="F41" s="83" t="s">
        <v>495</v>
      </c>
      <c r="G41" s="81" t="s">
        <v>480</v>
      </c>
      <c r="H41" s="81">
        <v>0</v>
      </c>
      <c r="I41" s="81">
        <v>0.11</v>
      </c>
      <c r="J41" s="80">
        <v>0.11</v>
      </c>
      <c r="K41" s="80">
        <v>0.11</v>
      </c>
      <c r="L41" s="80">
        <v>0.11</v>
      </c>
      <c r="M41" s="80">
        <v>0.11</v>
      </c>
      <c r="N41" s="80">
        <f t="shared" ref="N41:AO41" si="3">M41</f>
        <v>0.11</v>
      </c>
      <c r="O41" s="80">
        <f t="shared" si="3"/>
        <v>0.11</v>
      </c>
      <c r="P41" s="80">
        <f t="shared" si="3"/>
        <v>0.11</v>
      </c>
      <c r="Q41" s="80">
        <f t="shared" si="3"/>
        <v>0.11</v>
      </c>
      <c r="R41" s="80">
        <f t="shared" si="3"/>
        <v>0.11</v>
      </c>
      <c r="S41" s="80">
        <f t="shared" si="3"/>
        <v>0.11</v>
      </c>
      <c r="T41" s="80">
        <f t="shared" si="3"/>
        <v>0.11</v>
      </c>
      <c r="U41" s="80">
        <f t="shared" si="3"/>
        <v>0.11</v>
      </c>
      <c r="V41" s="80">
        <f t="shared" si="3"/>
        <v>0.11</v>
      </c>
      <c r="W41" s="80">
        <f t="shared" si="3"/>
        <v>0.11</v>
      </c>
      <c r="X41" s="80">
        <f t="shared" si="3"/>
        <v>0.11</v>
      </c>
      <c r="Y41" s="80">
        <f t="shared" si="3"/>
        <v>0.11</v>
      </c>
      <c r="Z41" s="80">
        <f t="shared" si="3"/>
        <v>0.11</v>
      </c>
      <c r="AA41" s="80">
        <f t="shared" si="3"/>
        <v>0.11</v>
      </c>
      <c r="AB41" s="80">
        <f t="shared" si="3"/>
        <v>0.11</v>
      </c>
      <c r="AC41" s="80">
        <f t="shared" si="3"/>
        <v>0.11</v>
      </c>
      <c r="AD41" s="80">
        <f t="shared" si="3"/>
        <v>0.11</v>
      </c>
      <c r="AE41" s="80">
        <f t="shared" si="3"/>
        <v>0.11</v>
      </c>
      <c r="AF41" s="80">
        <f t="shared" si="3"/>
        <v>0.11</v>
      </c>
      <c r="AG41" s="80">
        <f t="shared" si="3"/>
        <v>0.11</v>
      </c>
      <c r="AH41" s="80">
        <f t="shared" si="3"/>
        <v>0.11</v>
      </c>
      <c r="AI41" s="80">
        <f t="shared" si="3"/>
        <v>0.11</v>
      </c>
      <c r="AJ41" s="80">
        <f t="shared" si="3"/>
        <v>0.11</v>
      </c>
      <c r="AK41" s="80">
        <f t="shared" si="3"/>
        <v>0.11</v>
      </c>
      <c r="AL41" s="80">
        <f t="shared" si="3"/>
        <v>0.11</v>
      </c>
      <c r="AM41" s="80">
        <f t="shared" si="3"/>
        <v>0.11</v>
      </c>
      <c r="AN41" s="80">
        <f t="shared" si="3"/>
        <v>0.11</v>
      </c>
      <c r="AO41" s="80">
        <f t="shared" si="3"/>
        <v>0.11</v>
      </c>
    </row>
    <row r="42" spans="1:42" s="79" customFormat="1" ht="14.25" customHeight="1" x14ac:dyDescent="0.3">
      <c r="A42" s="83">
        <v>8</v>
      </c>
      <c r="B42" s="83" t="s">
        <v>34</v>
      </c>
      <c r="C42" s="83" t="s">
        <v>253</v>
      </c>
      <c r="D42" s="83">
        <v>6</v>
      </c>
      <c r="E42" s="83" t="s">
        <v>458</v>
      </c>
      <c r="F42" s="83"/>
      <c r="G42" s="81" t="s">
        <v>488</v>
      </c>
      <c r="H42" s="81">
        <v>0</v>
      </c>
      <c r="I42" s="81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</row>
    <row r="43" spans="1:42" s="79" customFormat="1" ht="14.25" customHeight="1" x14ac:dyDescent="0.3">
      <c r="A43" s="83">
        <v>8</v>
      </c>
      <c r="B43" s="83" t="s">
        <v>34</v>
      </c>
      <c r="C43" s="83" t="s">
        <v>253</v>
      </c>
      <c r="D43" s="83">
        <v>7</v>
      </c>
      <c r="E43" s="83" t="s">
        <v>459</v>
      </c>
      <c r="F43" s="83"/>
      <c r="G43" s="81" t="s">
        <v>488</v>
      </c>
      <c r="H43" s="81">
        <v>0</v>
      </c>
      <c r="I43" s="81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</row>
    <row r="44" spans="1:42" s="79" customFormat="1" ht="14.25" customHeight="1" x14ac:dyDescent="0.3">
      <c r="A44" s="83">
        <v>8</v>
      </c>
      <c r="B44" s="83" t="s">
        <v>34</v>
      </c>
      <c r="C44" s="83" t="s">
        <v>253</v>
      </c>
      <c r="D44" s="83">
        <v>8</v>
      </c>
      <c r="E44" s="83" t="s">
        <v>460</v>
      </c>
      <c r="F44" s="83"/>
      <c r="G44" s="81" t="s">
        <v>488</v>
      </c>
      <c r="H44" s="81">
        <v>0</v>
      </c>
      <c r="I44" s="81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</row>
    <row r="45" spans="1:42" s="79" customFormat="1" ht="14.25" customHeight="1" x14ac:dyDescent="0.3">
      <c r="A45" s="83">
        <v>8</v>
      </c>
      <c r="B45" s="83" t="s">
        <v>34</v>
      </c>
      <c r="C45" s="83" t="s">
        <v>253</v>
      </c>
      <c r="D45" s="83">
        <v>9</v>
      </c>
      <c r="E45" s="83" t="s">
        <v>461</v>
      </c>
      <c r="F45" s="83" t="s">
        <v>496</v>
      </c>
      <c r="G45" s="81" t="s">
        <v>480</v>
      </c>
      <c r="H45" s="81">
        <v>0</v>
      </c>
      <c r="I45" s="81">
        <v>0.32799387007056874</v>
      </c>
      <c r="J45" s="80">
        <v>0.36077162047530092</v>
      </c>
      <c r="K45" s="80">
        <v>0.4401072858862598</v>
      </c>
      <c r="L45" s="80">
        <v>0.39572444295350767</v>
      </c>
      <c r="M45" s="80">
        <v>0.34274243121627229</v>
      </c>
      <c r="N45" s="80">
        <f t="shared" ref="N45:AO45" si="4">M45</f>
        <v>0.34274243121627229</v>
      </c>
      <c r="O45" s="80">
        <f t="shared" si="4"/>
        <v>0.34274243121627229</v>
      </c>
      <c r="P45" s="80">
        <f t="shared" si="4"/>
        <v>0.34274243121627229</v>
      </c>
      <c r="Q45" s="80">
        <f t="shared" si="4"/>
        <v>0.34274243121627229</v>
      </c>
      <c r="R45" s="80">
        <f t="shared" si="4"/>
        <v>0.34274243121627229</v>
      </c>
      <c r="S45" s="80">
        <f t="shared" si="4"/>
        <v>0.34274243121627229</v>
      </c>
      <c r="T45" s="80">
        <f t="shared" si="4"/>
        <v>0.34274243121627229</v>
      </c>
      <c r="U45" s="80">
        <f t="shared" si="4"/>
        <v>0.34274243121627229</v>
      </c>
      <c r="V45" s="80">
        <f t="shared" si="4"/>
        <v>0.34274243121627229</v>
      </c>
      <c r="W45" s="80">
        <f t="shared" si="4"/>
        <v>0.34274243121627229</v>
      </c>
      <c r="X45" s="80">
        <f t="shared" si="4"/>
        <v>0.34274243121627229</v>
      </c>
      <c r="Y45" s="80">
        <f t="shared" si="4"/>
        <v>0.34274243121627229</v>
      </c>
      <c r="Z45" s="80">
        <f t="shared" si="4"/>
        <v>0.34274243121627229</v>
      </c>
      <c r="AA45" s="80">
        <f t="shared" si="4"/>
        <v>0.34274243121627229</v>
      </c>
      <c r="AB45" s="80">
        <f t="shared" si="4"/>
        <v>0.34274243121627229</v>
      </c>
      <c r="AC45" s="80">
        <f t="shared" si="4"/>
        <v>0.34274243121627229</v>
      </c>
      <c r="AD45" s="80">
        <f t="shared" si="4"/>
        <v>0.34274243121627229</v>
      </c>
      <c r="AE45" s="80">
        <f t="shared" si="4"/>
        <v>0.34274243121627229</v>
      </c>
      <c r="AF45" s="80">
        <f t="shared" si="4"/>
        <v>0.34274243121627229</v>
      </c>
      <c r="AG45" s="80">
        <f t="shared" si="4"/>
        <v>0.34274243121627229</v>
      </c>
      <c r="AH45" s="80">
        <f t="shared" si="4"/>
        <v>0.34274243121627229</v>
      </c>
      <c r="AI45" s="80">
        <f t="shared" si="4"/>
        <v>0.34274243121627229</v>
      </c>
      <c r="AJ45" s="80">
        <f t="shared" si="4"/>
        <v>0.34274243121627229</v>
      </c>
      <c r="AK45" s="80">
        <f t="shared" si="4"/>
        <v>0.34274243121627229</v>
      </c>
      <c r="AL45" s="80">
        <f t="shared" si="4"/>
        <v>0.34274243121627229</v>
      </c>
      <c r="AM45" s="80">
        <f t="shared" si="4"/>
        <v>0.34274243121627229</v>
      </c>
      <c r="AN45" s="80">
        <f t="shared" si="4"/>
        <v>0.34274243121627229</v>
      </c>
      <c r="AO45" s="80">
        <f t="shared" si="4"/>
        <v>0.34274243121627229</v>
      </c>
    </row>
    <row r="46" spans="1:42" s="79" customFormat="1" ht="14.25" customHeight="1" x14ac:dyDescent="0.3">
      <c r="A46" s="83">
        <v>8</v>
      </c>
      <c r="B46" s="83" t="s">
        <v>34</v>
      </c>
      <c r="C46" s="83" t="s">
        <v>253</v>
      </c>
      <c r="D46" s="83">
        <v>10</v>
      </c>
      <c r="E46" s="83" t="s">
        <v>462</v>
      </c>
      <c r="F46" s="83" t="s">
        <v>496</v>
      </c>
      <c r="G46" s="81" t="s">
        <v>476</v>
      </c>
      <c r="H46" s="81">
        <v>0</v>
      </c>
      <c r="I46" s="81">
        <v>1</v>
      </c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2" t="s">
        <v>497</v>
      </c>
    </row>
    <row r="47" spans="1:42" ht="14.25" customHeight="1" x14ac:dyDescent="0.3">
      <c r="A47" s="77">
        <v>9</v>
      </c>
      <c r="B47" s="88" t="s">
        <v>594</v>
      </c>
      <c r="C47" s="77" t="s">
        <v>254</v>
      </c>
      <c r="D47" s="77">
        <v>1</v>
      </c>
      <c r="E47" s="77" t="s">
        <v>453</v>
      </c>
      <c r="F47" s="77" t="s">
        <v>492</v>
      </c>
      <c r="G47" s="4" t="s">
        <v>476</v>
      </c>
      <c r="H47" s="4">
        <v>0</v>
      </c>
      <c r="I47" s="4">
        <v>448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14" t="s">
        <v>503</v>
      </c>
    </row>
    <row r="48" spans="1:42" ht="14.25" customHeight="1" x14ac:dyDescent="0.3">
      <c r="A48" s="77">
        <v>9</v>
      </c>
      <c r="B48" s="88" t="s">
        <v>594</v>
      </c>
      <c r="C48" s="77" t="s">
        <v>254</v>
      </c>
      <c r="D48" s="77">
        <v>2</v>
      </c>
      <c r="E48" s="77" t="s">
        <v>454</v>
      </c>
      <c r="F48" s="77" t="s">
        <v>492</v>
      </c>
      <c r="G48" s="4" t="s">
        <v>476</v>
      </c>
      <c r="H48" s="4">
        <v>0</v>
      </c>
      <c r="I48" s="4">
        <v>31.6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2" ht="14.25" customHeight="1" x14ac:dyDescent="0.3">
      <c r="A49" s="77">
        <v>9</v>
      </c>
      <c r="B49" s="88" t="s">
        <v>594</v>
      </c>
      <c r="C49" s="77" t="s">
        <v>254</v>
      </c>
      <c r="D49" s="77">
        <v>3</v>
      </c>
      <c r="E49" s="77" t="s">
        <v>455</v>
      </c>
      <c r="F49" s="77" t="s">
        <v>494</v>
      </c>
      <c r="G49" s="4" t="s">
        <v>476</v>
      </c>
      <c r="H49" s="4">
        <v>0</v>
      </c>
      <c r="I49" s="4">
        <v>6.0000000000000001E-3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14" t="s">
        <v>504</v>
      </c>
    </row>
    <row r="50" spans="1:42" ht="14.25" customHeight="1" x14ac:dyDescent="0.3">
      <c r="A50" s="77">
        <v>9</v>
      </c>
      <c r="B50" s="88" t="s">
        <v>594</v>
      </c>
      <c r="C50" s="77" t="s">
        <v>254</v>
      </c>
      <c r="D50" s="77">
        <v>4</v>
      </c>
      <c r="E50" s="77" t="s">
        <v>456</v>
      </c>
      <c r="F50" s="77" t="s">
        <v>495</v>
      </c>
      <c r="G50" s="4" t="s">
        <v>476</v>
      </c>
      <c r="H50" s="4">
        <v>0</v>
      </c>
      <c r="I50" s="4">
        <v>6.7449999999999996E-2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2" ht="14.25" customHeight="1" x14ac:dyDescent="0.3">
      <c r="A51" s="77">
        <v>9</v>
      </c>
      <c r="B51" s="88" t="s">
        <v>594</v>
      </c>
      <c r="C51" s="77" t="s">
        <v>254</v>
      </c>
      <c r="D51" s="77">
        <v>5</v>
      </c>
      <c r="E51" s="77" t="s">
        <v>457</v>
      </c>
      <c r="F51" s="77" t="s">
        <v>495</v>
      </c>
      <c r="G51" s="4" t="s">
        <v>480</v>
      </c>
      <c r="H51" s="4">
        <v>0</v>
      </c>
      <c r="I51" s="4">
        <v>6.7449999999999996E-2</v>
      </c>
      <c r="J51" s="9">
        <v>6.7449999999999996E-2</v>
      </c>
      <c r="K51" s="9">
        <v>7.7450000000000005E-2</v>
      </c>
      <c r="L51" s="9">
        <v>7.7450000000000005E-2</v>
      </c>
      <c r="M51" s="9">
        <v>7.7450000000000005E-2</v>
      </c>
      <c r="N51" s="9">
        <v>7.7450000000000005E-2</v>
      </c>
      <c r="O51" s="9">
        <v>7.7450000000000005E-2</v>
      </c>
      <c r="P51" s="9">
        <v>7.7450000000000005E-2</v>
      </c>
      <c r="Q51" s="9">
        <v>7.7450000000000005E-2</v>
      </c>
      <c r="R51" s="9">
        <v>7.7450000000000005E-2</v>
      </c>
      <c r="S51" s="9">
        <v>7.7450000000000005E-2</v>
      </c>
      <c r="T51" s="9">
        <v>7.7450000000000005E-2</v>
      </c>
      <c r="U51" s="9">
        <v>7.7450000000000005E-2</v>
      </c>
      <c r="V51" s="9">
        <v>7.7450000000000005E-2</v>
      </c>
      <c r="W51" s="9">
        <v>7.7450000000000005E-2</v>
      </c>
      <c r="X51" s="9">
        <v>7.7450000000000005E-2</v>
      </c>
      <c r="Y51" s="9">
        <v>7.7450000000000005E-2</v>
      </c>
      <c r="Z51" s="9">
        <v>7.7450000000000005E-2</v>
      </c>
      <c r="AA51" s="9">
        <v>7.7450000000000005E-2</v>
      </c>
      <c r="AB51" s="9">
        <v>7.7450000000000005E-2</v>
      </c>
      <c r="AC51" s="9">
        <v>7.7450000000000005E-2</v>
      </c>
      <c r="AD51" s="9">
        <v>7.7450000000000005E-2</v>
      </c>
      <c r="AE51" s="9">
        <v>7.7450000000000005E-2</v>
      </c>
      <c r="AF51" s="9">
        <v>7.7450000000000005E-2</v>
      </c>
      <c r="AG51" s="9">
        <v>7.7450000000000005E-2</v>
      </c>
      <c r="AH51" s="9">
        <v>7.7450000000000005E-2</v>
      </c>
      <c r="AI51" s="9">
        <v>7.7450000000000005E-2</v>
      </c>
      <c r="AJ51" s="9">
        <v>7.7450000000000005E-2</v>
      </c>
      <c r="AK51" s="9">
        <v>7.7450000000000005E-2</v>
      </c>
      <c r="AL51" s="9">
        <v>7.7450000000000005E-2</v>
      </c>
      <c r="AM51" s="9">
        <v>7.7450000000000005E-2</v>
      </c>
      <c r="AN51" s="9">
        <v>7.7450000000000005E-2</v>
      </c>
      <c r="AO51" s="9">
        <v>7.7450000000000005E-2</v>
      </c>
    </row>
    <row r="52" spans="1:42" ht="14.25" customHeight="1" x14ac:dyDescent="0.3">
      <c r="A52" s="77">
        <v>9</v>
      </c>
      <c r="B52" s="88" t="s">
        <v>594</v>
      </c>
      <c r="C52" s="77" t="s">
        <v>254</v>
      </c>
      <c r="D52" s="77">
        <v>6</v>
      </c>
      <c r="E52" s="77" t="s">
        <v>458</v>
      </c>
      <c r="F52" s="77"/>
      <c r="G52" s="4" t="s">
        <v>488</v>
      </c>
      <c r="H52" s="4">
        <v>0</v>
      </c>
      <c r="I52" s="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2" ht="14.25" customHeight="1" x14ac:dyDescent="0.3">
      <c r="A53" s="77">
        <v>9</v>
      </c>
      <c r="B53" s="88" t="s">
        <v>594</v>
      </c>
      <c r="C53" s="77" t="s">
        <v>254</v>
      </c>
      <c r="D53" s="77">
        <v>7</v>
      </c>
      <c r="E53" s="77" t="s">
        <v>459</v>
      </c>
      <c r="F53" s="77"/>
      <c r="G53" s="4" t="s">
        <v>488</v>
      </c>
      <c r="H53" s="4">
        <v>0</v>
      </c>
      <c r="I53" s="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2" ht="14.25" customHeight="1" x14ac:dyDescent="0.3">
      <c r="A54" s="77">
        <v>9</v>
      </c>
      <c r="B54" s="88" t="s">
        <v>594</v>
      </c>
      <c r="C54" s="77" t="s">
        <v>254</v>
      </c>
      <c r="D54" s="77">
        <v>8</v>
      </c>
      <c r="E54" s="77" t="s">
        <v>460</v>
      </c>
      <c r="F54" s="77"/>
      <c r="G54" s="4" t="s">
        <v>480</v>
      </c>
      <c r="H54" s="4">
        <v>0</v>
      </c>
      <c r="I54" s="4">
        <v>0</v>
      </c>
      <c r="J54" s="9">
        <v>0</v>
      </c>
      <c r="K54" s="9">
        <v>1.0000000000000009E-2</v>
      </c>
      <c r="L54" s="9">
        <v>0</v>
      </c>
      <c r="M54" s="9">
        <v>0</v>
      </c>
      <c r="N54" s="71">
        <v>0</v>
      </c>
      <c r="O54" s="71">
        <v>0</v>
      </c>
      <c r="P54" s="71">
        <v>0</v>
      </c>
      <c r="Q54" s="71">
        <v>0</v>
      </c>
      <c r="R54" s="71">
        <v>0</v>
      </c>
      <c r="S54" s="71">
        <v>0</v>
      </c>
      <c r="T54" s="71">
        <v>0</v>
      </c>
      <c r="U54" s="71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</row>
    <row r="55" spans="1:42" ht="14.25" customHeight="1" x14ac:dyDescent="0.3">
      <c r="A55" s="77">
        <v>9</v>
      </c>
      <c r="B55" s="88" t="s">
        <v>594</v>
      </c>
      <c r="C55" s="77" t="s">
        <v>254</v>
      </c>
      <c r="D55" s="77">
        <v>9</v>
      </c>
      <c r="E55" s="77" t="s">
        <v>461</v>
      </c>
      <c r="F55" s="77" t="s">
        <v>496</v>
      </c>
      <c r="G55" s="4" t="s">
        <v>480</v>
      </c>
      <c r="H55" s="4">
        <v>0</v>
      </c>
      <c r="I55" s="4">
        <v>0.18343636228764076</v>
      </c>
      <c r="J55" s="9">
        <v>0.35468068473959385</v>
      </c>
      <c r="K55" s="9">
        <v>0.27556522284072937</v>
      </c>
      <c r="L55" s="9">
        <v>0.32644027433710637</v>
      </c>
      <c r="M55" s="9">
        <v>0.31953100082732727</v>
      </c>
      <c r="N55" s="9">
        <f t="shared" ref="N55:AO55" si="5">M55</f>
        <v>0.31953100082732727</v>
      </c>
      <c r="O55" s="9">
        <f t="shared" si="5"/>
        <v>0.31953100082732727</v>
      </c>
      <c r="P55" s="9">
        <f t="shared" si="5"/>
        <v>0.31953100082732727</v>
      </c>
      <c r="Q55" s="9">
        <f t="shared" si="5"/>
        <v>0.31953100082732727</v>
      </c>
      <c r="R55" s="9">
        <f t="shared" si="5"/>
        <v>0.31953100082732727</v>
      </c>
      <c r="S55" s="9">
        <f t="shared" si="5"/>
        <v>0.31953100082732727</v>
      </c>
      <c r="T55" s="9">
        <f t="shared" si="5"/>
        <v>0.31953100082732727</v>
      </c>
      <c r="U55" s="9">
        <f t="shared" si="5"/>
        <v>0.31953100082732727</v>
      </c>
      <c r="V55" s="9">
        <f t="shared" si="5"/>
        <v>0.31953100082732727</v>
      </c>
      <c r="W55" s="9">
        <f t="shared" si="5"/>
        <v>0.31953100082732727</v>
      </c>
      <c r="X55" s="9">
        <f t="shared" si="5"/>
        <v>0.31953100082732727</v>
      </c>
      <c r="Y55" s="9">
        <f t="shared" si="5"/>
        <v>0.31953100082732727</v>
      </c>
      <c r="Z55" s="9">
        <f t="shared" si="5"/>
        <v>0.31953100082732727</v>
      </c>
      <c r="AA55" s="9">
        <f t="shared" si="5"/>
        <v>0.31953100082732727</v>
      </c>
      <c r="AB55" s="9">
        <f t="shared" si="5"/>
        <v>0.31953100082732727</v>
      </c>
      <c r="AC55" s="9">
        <f t="shared" si="5"/>
        <v>0.31953100082732727</v>
      </c>
      <c r="AD55" s="9">
        <f t="shared" si="5"/>
        <v>0.31953100082732727</v>
      </c>
      <c r="AE55" s="9">
        <f t="shared" si="5"/>
        <v>0.31953100082732727</v>
      </c>
      <c r="AF55" s="9">
        <f t="shared" si="5"/>
        <v>0.31953100082732727</v>
      </c>
      <c r="AG55" s="9">
        <f t="shared" si="5"/>
        <v>0.31953100082732727</v>
      </c>
      <c r="AH55" s="9">
        <f t="shared" si="5"/>
        <v>0.31953100082732727</v>
      </c>
      <c r="AI55" s="9">
        <f t="shared" si="5"/>
        <v>0.31953100082732727</v>
      </c>
      <c r="AJ55" s="9">
        <f t="shared" si="5"/>
        <v>0.31953100082732727</v>
      </c>
      <c r="AK55" s="9">
        <f t="shared" si="5"/>
        <v>0.31953100082732727</v>
      </c>
      <c r="AL55" s="9">
        <f t="shared" si="5"/>
        <v>0.31953100082732727</v>
      </c>
      <c r="AM55" s="9">
        <f t="shared" si="5"/>
        <v>0.31953100082732727</v>
      </c>
      <c r="AN55" s="9">
        <f t="shared" si="5"/>
        <v>0.31953100082732727</v>
      </c>
      <c r="AO55" s="9">
        <f t="shared" si="5"/>
        <v>0.31953100082732727</v>
      </c>
    </row>
    <row r="56" spans="1:42" ht="14.25" customHeight="1" x14ac:dyDescent="0.3">
      <c r="A56" s="77">
        <v>9</v>
      </c>
      <c r="B56" s="88" t="s">
        <v>594</v>
      </c>
      <c r="C56" s="77" t="s">
        <v>254</v>
      </c>
      <c r="D56" s="77">
        <v>10</v>
      </c>
      <c r="E56" s="77" t="s">
        <v>462</v>
      </c>
      <c r="F56" s="77" t="s">
        <v>496</v>
      </c>
      <c r="G56" s="4" t="s">
        <v>476</v>
      </c>
      <c r="H56" s="4">
        <v>0</v>
      </c>
      <c r="I56" s="4">
        <v>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14" t="s">
        <v>497</v>
      </c>
    </row>
    <row r="57" spans="1:42" s="79" customFormat="1" ht="14.25" customHeight="1" x14ac:dyDescent="0.3">
      <c r="A57" s="77">
        <v>10</v>
      </c>
      <c r="B57" s="88" t="s">
        <v>596</v>
      </c>
      <c r="C57" s="77" t="s">
        <v>254</v>
      </c>
      <c r="D57" s="77">
        <v>1</v>
      </c>
      <c r="E57" s="77" t="s">
        <v>453</v>
      </c>
      <c r="F57" s="77" t="s">
        <v>492</v>
      </c>
      <c r="G57" s="4" t="s">
        <v>476</v>
      </c>
      <c r="H57" s="76">
        <v>0</v>
      </c>
      <c r="I57" s="76">
        <v>448</v>
      </c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2" t="s">
        <v>503</v>
      </c>
    </row>
    <row r="58" spans="1:42" s="79" customFormat="1" ht="14.25" customHeight="1" x14ac:dyDescent="0.3">
      <c r="A58" s="77">
        <v>10</v>
      </c>
      <c r="B58" s="88" t="s">
        <v>596</v>
      </c>
      <c r="C58" s="77" t="s">
        <v>254</v>
      </c>
      <c r="D58" s="77">
        <v>2</v>
      </c>
      <c r="E58" s="77" t="s">
        <v>454</v>
      </c>
      <c r="F58" s="77" t="s">
        <v>492</v>
      </c>
      <c r="G58" s="4" t="s">
        <v>476</v>
      </c>
      <c r="H58" s="76">
        <v>0</v>
      </c>
      <c r="I58" s="76">
        <v>31.6</v>
      </c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</row>
    <row r="59" spans="1:42" s="79" customFormat="1" ht="14.25" customHeight="1" x14ac:dyDescent="0.3">
      <c r="A59" s="77">
        <v>10</v>
      </c>
      <c r="B59" s="88" t="s">
        <v>596</v>
      </c>
      <c r="C59" s="77" t="s">
        <v>254</v>
      </c>
      <c r="D59" s="77">
        <v>3</v>
      </c>
      <c r="E59" s="77" t="s">
        <v>455</v>
      </c>
      <c r="F59" s="77" t="s">
        <v>494</v>
      </c>
      <c r="G59" s="4" t="s">
        <v>476</v>
      </c>
      <c r="H59" s="76">
        <v>0</v>
      </c>
      <c r="I59" s="76">
        <v>6.0000000000000001E-3</v>
      </c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2" t="s">
        <v>504</v>
      </c>
    </row>
    <row r="60" spans="1:42" s="79" customFormat="1" ht="14.25" customHeight="1" x14ac:dyDescent="0.3">
      <c r="A60" s="77">
        <v>10</v>
      </c>
      <c r="B60" s="88" t="s">
        <v>596</v>
      </c>
      <c r="C60" s="77" t="s">
        <v>254</v>
      </c>
      <c r="D60" s="77">
        <v>4</v>
      </c>
      <c r="E60" s="77" t="s">
        <v>456</v>
      </c>
      <c r="F60" s="77" t="s">
        <v>495</v>
      </c>
      <c r="G60" s="4" t="s">
        <v>476</v>
      </c>
      <c r="H60" s="76">
        <v>0</v>
      </c>
      <c r="I60" s="76">
        <v>6.7449999999999996E-2</v>
      </c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</row>
    <row r="61" spans="1:42" s="79" customFormat="1" ht="14.25" customHeight="1" x14ac:dyDescent="0.3">
      <c r="A61" s="77">
        <v>10</v>
      </c>
      <c r="B61" s="88" t="s">
        <v>596</v>
      </c>
      <c r="C61" s="77" t="s">
        <v>254</v>
      </c>
      <c r="D61" s="77">
        <v>5</v>
      </c>
      <c r="E61" s="77" t="s">
        <v>457</v>
      </c>
      <c r="F61" s="77" t="s">
        <v>495</v>
      </c>
      <c r="G61" s="4" t="s">
        <v>480</v>
      </c>
      <c r="H61" s="76">
        <v>0</v>
      </c>
      <c r="I61" s="76">
        <v>6.7449999999999996E-2</v>
      </c>
      <c r="J61" s="80">
        <v>6.7449999999999996E-2</v>
      </c>
      <c r="K61" s="80">
        <v>7.7450000000000005E-2</v>
      </c>
      <c r="L61" s="80">
        <v>7.7450000000000005E-2</v>
      </c>
      <c r="M61" s="80">
        <v>7.7450000000000005E-2</v>
      </c>
      <c r="N61" s="80">
        <v>7.7450000000000005E-2</v>
      </c>
      <c r="O61" s="80">
        <v>7.7450000000000005E-2</v>
      </c>
      <c r="P61" s="80">
        <v>7.7450000000000005E-2</v>
      </c>
      <c r="Q61" s="80">
        <v>7.7450000000000005E-2</v>
      </c>
      <c r="R61" s="80">
        <v>7.7450000000000005E-2</v>
      </c>
      <c r="S61" s="80">
        <v>7.7450000000000005E-2</v>
      </c>
      <c r="T61" s="80">
        <v>7.7450000000000005E-2</v>
      </c>
      <c r="U61" s="80">
        <v>7.7450000000000005E-2</v>
      </c>
      <c r="V61" s="80">
        <v>7.7450000000000005E-2</v>
      </c>
      <c r="W61" s="80">
        <v>7.7450000000000005E-2</v>
      </c>
      <c r="X61" s="80">
        <v>7.7450000000000005E-2</v>
      </c>
      <c r="Y61" s="80">
        <v>7.7450000000000005E-2</v>
      </c>
      <c r="Z61" s="80">
        <v>7.7450000000000005E-2</v>
      </c>
      <c r="AA61" s="80">
        <v>7.7450000000000005E-2</v>
      </c>
      <c r="AB61" s="80">
        <v>7.7450000000000005E-2</v>
      </c>
      <c r="AC61" s="80">
        <v>7.7450000000000005E-2</v>
      </c>
      <c r="AD61" s="80">
        <v>7.7450000000000005E-2</v>
      </c>
      <c r="AE61" s="80">
        <v>7.7450000000000005E-2</v>
      </c>
      <c r="AF61" s="80">
        <v>7.7450000000000005E-2</v>
      </c>
      <c r="AG61" s="80">
        <v>7.7450000000000005E-2</v>
      </c>
      <c r="AH61" s="80">
        <v>7.7450000000000005E-2</v>
      </c>
      <c r="AI61" s="80">
        <v>7.7450000000000005E-2</v>
      </c>
      <c r="AJ61" s="80">
        <v>7.7450000000000005E-2</v>
      </c>
      <c r="AK61" s="80">
        <v>7.7450000000000005E-2</v>
      </c>
      <c r="AL61" s="80">
        <v>7.7450000000000005E-2</v>
      </c>
      <c r="AM61" s="80">
        <v>7.7450000000000005E-2</v>
      </c>
      <c r="AN61" s="80">
        <v>7.7450000000000005E-2</v>
      </c>
      <c r="AO61" s="80">
        <v>7.7450000000000005E-2</v>
      </c>
    </row>
    <row r="62" spans="1:42" s="79" customFormat="1" ht="14.25" customHeight="1" x14ac:dyDescent="0.3">
      <c r="A62" s="77">
        <v>10</v>
      </c>
      <c r="B62" s="88" t="s">
        <v>596</v>
      </c>
      <c r="C62" s="77" t="s">
        <v>254</v>
      </c>
      <c r="D62" s="77">
        <v>6</v>
      </c>
      <c r="E62" s="77" t="s">
        <v>458</v>
      </c>
      <c r="F62" s="77"/>
      <c r="G62" s="4" t="s">
        <v>488</v>
      </c>
      <c r="H62" s="76">
        <v>0</v>
      </c>
      <c r="I62" s="76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</row>
    <row r="63" spans="1:42" s="79" customFormat="1" ht="14.25" customHeight="1" x14ac:dyDescent="0.3">
      <c r="A63" s="77">
        <v>10</v>
      </c>
      <c r="B63" s="88" t="s">
        <v>596</v>
      </c>
      <c r="C63" s="77" t="s">
        <v>254</v>
      </c>
      <c r="D63" s="77">
        <v>7</v>
      </c>
      <c r="E63" s="77" t="s">
        <v>459</v>
      </c>
      <c r="F63" s="77"/>
      <c r="G63" s="4" t="s">
        <v>488</v>
      </c>
      <c r="H63" s="76">
        <v>0</v>
      </c>
      <c r="I63" s="76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</row>
    <row r="64" spans="1:42" s="79" customFormat="1" ht="14.25" customHeight="1" x14ac:dyDescent="0.3">
      <c r="A64" s="77">
        <v>10</v>
      </c>
      <c r="B64" s="88" t="s">
        <v>596</v>
      </c>
      <c r="C64" s="77" t="s">
        <v>254</v>
      </c>
      <c r="D64" s="77">
        <v>8</v>
      </c>
      <c r="E64" s="77" t="s">
        <v>460</v>
      </c>
      <c r="F64" s="77"/>
      <c r="G64" s="4" t="s">
        <v>480</v>
      </c>
      <c r="H64" s="76">
        <v>0</v>
      </c>
      <c r="I64" s="76">
        <v>0</v>
      </c>
      <c r="J64" s="80">
        <v>0</v>
      </c>
      <c r="K64" s="80">
        <v>1.0000000000000009E-2</v>
      </c>
      <c r="L64" s="80">
        <v>0</v>
      </c>
      <c r="M64" s="80">
        <v>0</v>
      </c>
      <c r="N64" s="84">
        <v>0</v>
      </c>
      <c r="O64" s="84">
        <v>0</v>
      </c>
      <c r="P64" s="84">
        <v>0</v>
      </c>
      <c r="Q64" s="84">
        <v>0</v>
      </c>
      <c r="R64" s="84">
        <v>0</v>
      </c>
      <c r="S64" s="84">
        <v>0</v>
      </c>
      <c r="T64" s="84">
        <v>0</v>
      </c>
      <c r="U64" s="84">
        <v>0</v>
      </c>
      <c r="V64" s="80">
        <v>0</v>
      </c>
      <c r="W64" s="80">
        <v>0</v>
      </c>
      <c r="X64" s="80">
        <v>0</v>
      </c>
      <c r="Y64" s="80">
        <v>0</v>
      </c>
      <c r="Z64" s="80">
        <v>0</v>
      </c>
      <c r="AA64" s="80">
        <v>0</v>
      </c>
      <c r="AB64" s="80">
        <v>0</v>
      </c>
      <c r="AC64" s="80">
        <v>0</v>
      </c>
      <c r="AD64" s="80">
        <v>0</v>
      </c>
      <c r="AE64" s="80">
        <v>0</v>
      </c>
      <c r="AF64" s="80">
        <v>0</v>
      </c>
      <c r="AG64" s="80">
        <v>0</v>
      </c>
      <c r="AH64" s="80">
        <v>0</v>
      </c>
      <c r="AI64" s="80">
        <v>0</v>
      </c>
      <c r="AJ64" s="80">
        <v>0</v>
      </c>
      <c r="AK64" s="80">
        <v>0</v>
      </c>
      <c r="AL64" s="80">
        <v>0</v>
      </c>
      <c r="AM64" s="80">
        <v>0</v>
      </c>
      <c r="AN64" s="80">
        <v>0</v>
      </c>
      <c r="AO64" s="80">
        <v>0</v>
      </c>
    </row>
    <row r="65" spans="1:42" s="79" customFormat="1" ht="14.25" customHeight="1" x14ac:dyDescent="0.3">
      <c r="A65" s="77">
        <v>10</v>
      </c>
      <c r="B65" s="88" t="s">
        <v>596</v>
      </c>
      <c r="C65" s="77" t="s">
        <v>254</v>
      </c>
      <c r="D65" s="77">
        <v>9</v>
      </c>
      <c r="E65" s="77" t="s">
        <v>461</v>
      </c>
      <c r="F65" s="77" t="s">
        <v>496</v>
      </c>
      <c r="G65" s="4" t="s">
        <v>480</v>
      </c>
      <c r="H65" s="76">
        <v>0</v>
      </c>
      <c r="I65" s="76">
        <v>0.18343636228764076</v>
      </c>
      <c r="J65" s="80">
        <v>0.35468068473959385</v>
      </c>
      <c r="K65" s="80">
        <v>0.27556522284072937</v>
      </c>
      <c r="L65" s="80">
        <v>0.32644027433710637</v>
      </c>
      <c r="M65" s="80">
        <v>0.31953100082732727</v>
      </c>
      <c r="N65" s="80">
        <f t="shared" ref="N65:AO65" si="6">M65</f>
        <v>0.31953100082732727</v>
      </c>
      <c r="O65" s="80">
        <f t="shared" si="6"/>
        <v>0.31953100082732727</v>
      </c>
      <c r="P65" s="80">
        <f t="shared" si="6"/>
        <v>0.31953100082732727</v>
      </c>
      <c r="Q65" s="80">
        <f t="shared" si="6"/>
        <v>0.31953100082732727</v>
      </c>
      <c r="R65" s="80">
        <f t="shared" si="6"/>
        <v>0.31953100082732727</v>
      </c>
      <c r="S65" s="80">
        <f t="shared" si="6"/>
        <v>0.31953100082732727</v>
      </c>
      <c r="T65" s="80">
        <f t="shared" si="6"/>
        <v>0.31953100082732727</v>
      </c>
      <c r="U65" s="80">
        <f t="shared" si="6"/>
        <v>0.31953100082732727</v>
      </c>
      <c r="V65" s="80">
        <f t="shared" si="6"/>
        <v>0.31953100082732727</v>
      </c>
      <c r="W65" s="80">
        <f t="shared" si="6"/>
        <v>0.31953100082732727</v>
      </c>
      <c r="X65" s="80">
        <f t="shared" si="6"/>
        <v>0.31953100082732727</v>
      </c>
      <c r="Y65" s="80">
        <f t="shared" si="6"/>
        <v>0.31953100082732727</v>
      </c>
      <c r="Z65" s="80">
        <f t="shared" si="6"/>
        <v>0.31953100082732727</v>
      </c>
      <c r="AA65" s="80">
        <f t="shared" si="6"/>
        <v>0.31953100082732727</v>
      </c>
      <c r="AB65" s="80">
        <f t="shared" si="6"/>
        <v>0.31953100082732727</v>
      </c>
      <c r="AC65" s="80">
        <f t="shared" si="6"/>
        <v>0.31953100082732727</v>
      </c>
      <c r="AD65" s="80">
        <f t="shared" si="6"/>
        <v>0.31953100082732727</v>
      </c>
      <c r="AE65" s="80">
        <f t="shared" si="6"/>
        <v>0.31953100082732727</v>
      </c>
      <c r="AF65" s="80">
        <f t="shared" si="6"/>
        <v>0.31953100082732727</v>
      </c>
      <c r="AG65" s="80">
        <f t="shared" si="6"/>
        <v>0.31953100082732727</v>
      </c>
      <c r="AH65" s="80">
        <f t="shared" si="6"/>
        <v>0.31953100082732727</v>
      </c>
      <c r="AI65" s="80">
        <f t="shared" si="6"/>
        <v>0.31953100082732727</v>
      </c>
      <c r="AJ65" s="80">
        <f t="shared" si="6"/>
        <v>0.31953100082732727</v>
      </c>
      <c r="AK65" s="80">
        <f t="shared" si="6"/>
        <v>0.31953100082732727</v>
      </c>
      <c r="AL65" s="80">
        <f t="shared" si="6"/>
        <v>0.31953100082732727</v>
      </c>
      <c r="AM65" s="80">
        <f t="shared" si="6"/>
        <v>0.31953100082732727</v>
      </c>
      <c r="AN65" s="80">
        <f t="shared" si="6"/>
        <v>0.31953100082732727</v>
      </c>
      <c r="AO65" s="80">
        <f t="shared" si="6"/>
        <v>0.31953100082732727</v>
      </c>
    </row>
    <row r="66" spans="1:42" s="79" customFormat="1" ht="14.25" customHeight="1" x14ac:dyDescent="0.3">
      <c r="A66" s="77">
        <v>10</v>
      </c>
      <c r="B66" s="88" t="s">
        <v>596</v>
      </c>
      <c r="C66" s="77" t="s">
        <v>254</v>
      </c>
      <c r="D66" s="77">
        <v>10</v>
      </c>
      <c r="E66" s="77" t="s">
        <v>462</v>
      </c>
      <c r="F66" s="77" t="s">
        <v>496</v>
      </c>
      <c r="G66" s="4" t="s">
        <v>476</v>
      </c>
      <c r="H66" s="76">
        <v>0</v>
      </c>
      <c r="I66" s="76">
        <v>1</v>
      </c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2" t="s">
        <v>497</v>
      </c>
    </row>
    <row r="67" spans="1:42" s="79" customFormat="1" ht="14.25" customHeight="1" x14ac:dyDescent="0.3">
      <c r="A67" s="83">
        <v>11</v>
      </c>
      <c r="B67" s="83" t="s">
        <v>36</v>
      </c>
      <c r="C67" s="83" t="s">
        <v>255</v>
      </c>
      <c r="D67" s="83">
        <v>1</v>
      </c>
      <c r="E67" s="83" t="s">
        <v>453</v>
      </c>
      <c r="F67" s="83" t="s">
        <v>492</v>
      </c>
      <c r="G67" s="81" t="s">
        <v>476</v>
      </c>
      <c r="H67" s="81">
        <v>0</v>
      </c>
      <c r="I67" s="81">
        <v>1920</v>
      </c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</row>
    <row r="68" spans="1:42" s="79" customFormat="1" ht="14.25" customHeight="1" x14ac:dyDescent="0.3">
      <c r="A68" s="83">
        <v>11</v>
      </c>
      <c r="B68" s="83" t="s">
        <v>36</v>
      </c>
      <c r="C68" s="83" t="s">
        <v>255</v>
      </c>
      <c r="D68" s="83">
        <v>2</v>
      </c>
      <c r="E68" s="83" t="s">
        <v>454</v>
      </c>
      <c r="F68" s="83" t="s">
        <v>492</v>
      </c>
      <c r="G68" s="81" t="s">
        <v>476</v>
      </c>
      <c r="H68" s="81">
        <v>0</v>
      </c>
      <c r="I68" s="81">
        <v>31.6</v>
      </c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</row>
    <row r="69" spans="1:42" s="79" customFormat="1" ht="14.25" customHeight="1" x14ac:dyDescent="0.3">
      <c r="A69" s="83">
        <v>11</v>
      </c>
      <c r="B69" s="83" t="s">
        <v>36</v>
      </c>
      <c r="C69" s="83" t="s">
        <v>255</v>
      </c>
      <c r="D69" s="83">
        <v>3</v>
      </c>
      <c r="E69" s="83" t="s">
        <v>455</v>
      </c>
      <c r="F69" s="83" t="s">
        <v>494</v>
      </c>
      <c r="G69" s="81" t="s">
        <v>476</v>
      </c>
      <c r="H69" s="81">
        <v>0</v>
      </c>
      <c r="I69" s="81">
        <v>6.0000000000000001E-3</v>
      </c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</row>
    <row r="70" spans="1:42" s="79" customFormat="1" ht="14.25" customHeight="1" x14ac:dyDescent="0.3">
      <c r="A70" s="83">
        <v>11</v>
      </c>
      <c r="B70" s="83" t="s">
        <v>36</v>
      </c>
      <c r="C70" s="83" t="s">
        <v>255</v>
      </c>
      <c r="D70" s="83">
        <v>4</v>
      </c>
      <c r="E70" s="83" t="s">
        <v>456</v>
      </c>
      <c r="F70" s="83" t="s">
        <v>495</v>
      </c>
      <c r="G70" s="81" t="s">
        <v>476</v>
      </c>
      <c r="H70" s="81">
        <v>0</v>
      </c>
      <c r="I70" s="81">
        <v>0.7944</v>
      </c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</row>
    <row r="71" spans="1:42" s="79" customFormat="1" ht="14.25" customHeight="1" x14ac:dyDescent="0.3">
      <c r="A71" s="83">
        <v>11</v>
      </c>
      <c r="B71" s="83" t="s">
        <v>36</v>
      </c>
      <c r="C71" s="83" t="s">
        <v>255</v>
      </c>
      <c r="D71" s="83">
        <v>5</v>
      </c>
      <c r="E71" s="83" t="s">
        <v>457</v>
      </c>
      <c r="F71" s="83" t="s">
        <v>495</v>
      </c>
      <c r="G71" s="81" t="s">
        <v>480</v>
      </c>
      <c r="H71" s="81">
        <v>0</v>
      </c>
      <c r="I71" s="81">
        <v>0.7944</v>
      </c>
      <c r="J71" s="80">
        <v>0.79839999999999989</v>
      </c>
      <c r="K71" s="80">
        <v>0.80869999999999997</v>
      </c>
      <c r="L71" s="80">
        <v>0.88869999999999993</v>
      </c>
      <c r="M71" s="80">
        <v>0.88869999999999993</v>
      </c>
      <c r="N71" s="80">
        <f>M71</f>
        <v>0.88869999999999993</v>
      </c>
      <c r="O71" s="80">
        <f>(N71+O74)*1.01</f>
        <v>1.0995870000000001</v>
      </c>
      <c r="P71" s="80">
        <f t="shared" ref="P71:AO71" si="7">O71</f>
        <v>1.0995870000000001</v>
      </c>
      <c r="Q71" s="80">
        <f t="shared" si="7"/>
        <v>1.0995870000000001</v>
      </c>
      <c r="R71" s="80">
        <f t="shared" si="7"/>
        <v>1.0995870000000001</v>
      </c>
      <c r="S71" s="80">
        <f t="shared" si="7"/>
        <v>1.0995870000000001</v>
      </c>
      <c r="T71" s="80">
        <f t="shared" si="7"/>
        <v>1.0995870000000001</v>
      </c>
      <c r="U71" s="80">
        <f t="shared" si="7"/>
        <v>1.0995870000000001</v>
      </c>
      <c r="V71" s="80">
        <f t="shared" si="7"/>
        <v>1.0995870000000001</v>
      </c>
      <c r="W71" s="80">
        <f t="shared" si="7"/>
        <v>1.0995870000000001</v>
      </c>
      <c r="X71" s="80">
        <f t="shared" si="7"/>
        <v>1.0995870000000001</v>
      </c>
      <c r="Y71" s="80">
        <f t="shared" si="7"/>
        <v>1.0995870000000001</v>
      </c>
      <c r="Z71" s="80">
        <f t="shared" si="7"/>
        <v>1.0995870000000001</v>
      </c>
      <c r="AA71" s="80">
        <f t="shared" si="7"/>
        <v>1.0995870000000001</v>
      </c>
      <c r="AB71" s="80">
        <f t="shared" si="7"/>
        <v>1.0995870000000001</v>
      </c>
      <c r="AC71" s="80">
        <f t="shared" si="7"/>
        <v>1.0995870000000001</v>
      </c>
      <c r="AD71" s="80">
        <f t="shared" si="7"/>
        <v>1.0995870000000001</v>
      </c>
      <c r="AE71" s="80">
        <f t="shared" si="7"/>
        <v>1.0995870000000001</v>
      </c>
      <c r="AF71" s="80">
        <f t="shared" si="7"/>
        <v>1.0995870000000001</v>
      </c>
      <c r="AG71" s="80">
        <f t="shared" si="7"/>
        <v>1.0995870000000001</v>
      </c>
      <c r="AH71" s="80">
        <f t="shared" si="7"/>
        <v>1.0995870000000001</v>
      </c>
      <c r="AI71" s="80">
        <f t="shared" si="7"/>
        <v>1.0995870000000001</v>
      </c>
      <c r="AJ71" s="80">
        <f t="shared" si="7"/>
        <v>1.0995870000000001</v>
      </c>
      <c r="AK71" s="80">
        <f t="shared" si="7"/>
        <v>1.0995870000000001</v>
      </c>
      <c r="AL71" s="80">
        <f t="shared" si="7"/>
        <v>1.0995870000000001</v>
      </c>
      <c r="AM71" s="80">
        <f t="shared" si="7"/>
        <v>1.0995870000000001</v>
      </c>
      <c r="AN71" s="80">
        <f t="shared" si="7"/>
        <v>1.0995870000000001</v>
      </c>
      <c r="AO71" s="80">
        <f t="shared" si="7"/>
        <v>1.0995870000000001</v>
      </c>
    </row>
    <row r="72" spans="1:42" s="79" customFormat="1" ht="14.25" customHeight="1" x14ac:dyDescent="0.3">
      <c r="A72" s="83">
        <v>11</v>
      </c>
      <c r="B72" s="83" t="s">
        <v>36</v>
      </c>
      <c r="C72" s="83" t="s">
        <v>255</v>
      </c>
      <c r="D72" s="83">
        <v>6</v>
      </c>
      <c r="E72" s="83" t="s">
        <v>458</v>
      </c>
      <c r="F72" s="83"/>
      <c r="G72" s="81" t="s">
        <v>488</v>
      </c>
      <c r="H72" s="81">
        <v>0</v>
      </c>
      <c r="I72" s="81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</row>
    <row r="73" spans="1:42" s="79" customFormat="1" ht="14.25" customHeight="1" x14ac:dyDescent="0.3">
      <c r="A73" s="83">
        <v>11</v>
      </c>
      <c r="B73" s="83" t="s">
        <v>36</v>
      </c>
      <c r="C73" s="83" t="s">
        <v>255</v>
      </c>
      <c r="D73" s="83">
        <v>7</v>
      </c>
      <c r="E73" s="83" t="s">
        <v>459</v>
      </c>
      <c r="F73" s="83"/>
      <c r="G73" s="81" t="s">
        <v>488</v>
      </c>
      <c r="H73" s="81">
        <v>0</v>
      </c>
      <c r="I73" s="81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</row>
    <row r="74" spans="1:42" s="79" customFormat="1" ht="14.25" customHeight="1" x14ac:dyDescent="0.3">
      <c r="A74" s="83">
        <v>11</v>
      </c>
      <c r="B74" s="83" t="s">
        <v>36</v>
      </c>
      <c r="C74" s="83" t="s">
        <v>255</v>
      </c>
      <c r="D74" s="83">
        <v>8</v>
      </c>
      <c r="E74" s="83" t="s">
        <v>460</v>
      </c>
      <c r="F74" s="83"/>
      <c r="G74" s="81" t="s">
        <v>480</v>
      </c>
      <c r="H74" s="81">
        <v>0</v>
      </c>
      <c r="I74" s="81">
        <v>0</v>
      </c>
      <c r="J74" s="80">
        <v>3.9999999999998925E-3</v>
      </c>
      <c r="K74" s="80">
        <v>1.0300000000000087E-2</v>
      </c>
      <c r="L74" s="80">
        <v>7.999999999999996E-2</v>
      </c>
      <c r="M74" s="80">
        <v>0</v>
      </c>
      <c r="N74" s="84">
        <v>0</v>
      </c>
      <c r="O74" s="84">
        <v>0.2</v>
      </c>
      <c r="P74" s="84">
        <v>0</v>
      </c>
      <c r="Q74" s="84">
        <v>0</v>
      </c>
      <c r="R74" s="84">
        <v>0</v>
      </c>
      <c r="S74" s="84">
        <v>0</v>
      </c>
      <c r="T74" s="84">
        <v>0</v>
      </c>
      <c r="U74" s="84">
        <v>0</v>
      </c>
      <c r="V74" s="80">
        <v>0</v>
      </c>
      <c r="W74" s="80">
        <v>0</v>
      </c>
      <c r="X74" s="80">
        <v>0</v>
      </c>
      <c r="Y74" s="80">
        <v>0</v>
      </c>
      <c r="Z74" s="80">
        <v>0</v>
      </c>
      <c r="AA74" s="80">
        <v>0</v>
      </c>
      <c r="AB74" s="80">
        <v>0</v>
      </c>
      <c r="AC74" s="80">
        <v>0</v>
      </c>
      <c r="AD74" s="80">
        <v>0</v>
      </c>
      <c r="AE74" s="80">
        <v>0</v>
      </c>
      <c r="AF74" s="80">
        <v>0</v>
      </c>
      <c r="AG74" s="80">
        <v>0</v>
      </c>
      <c r="AH74" s="80">
        <v>0</v>
      </c>
      <c r="AI74" s="80">
        <v>0</v>
      </c>
      <c r="AJ74" s="80">
        <v>0</v>
      </c>
      <c r="AK74" s="80">
        <v>0</v>
      </c>
      <c r="AL74" s="80">
        <v>0</v>
      </c>
      <c r="AM74" s="80">
        <v>0</v>
      </c>
      <c r="AN74" s="80">
        <v>0</v>
      </c>
      <c r="AO74" s="80">
        <v>0</v>
      </c>
    </row>
    <row r="75" spans="1:42" s="79" customFormat="1" ht="14.25" customHeight="1" x14ac:dyDescent="0.3">
      <c r="A75" s="83">
        <v>11</v>
      </c>
      <c r="B75" s="83" t="s">
        <v>36</v>
      </c>
      <c r="C75" s="83" t="s">
        <v>255</v>
      </c>
      <c r="D75" s="83">
        <v>9</v>
      </c>
      <c r="E75" s="83" t="s">
        <v>461</v>
      </c>
      <c r="F75" s="83" t="s">
        <v>496</v>
      </c>
      <c r="G75" s="81" t="s">
        <v>480</v>
      </c>
      <c r="H75" s="81">
        <v>0</v>
      </c>
      <c r="I75" s="81">
        <v>0.34479110624686732</v>
      </c>
      <c r="J75" s="80">
        <v>0.5171285945149432</v>
      </c>
      <c r="K75" s="80">
        <v>0.45747170799977954</v>
      </c>
      <c r="L75" s="80">
        <v>0.35024523470869412</v>
      </c>
      <c r="M75" s="80">
        <v>0.39258029249408993</v>
      </c>
      <c r="N75" s="80">
        <f t="shared" ref="N75:AO75" si="8">M75</f>
        <v>0.39258029249408993</v>
      </c>
      <c r="O75" s="80">
        <f t="shared" si="8"/>
        <v>0.39258029249408993</v>
      </c>
      <c r="P75" s="80">
        <f t="shared" si="8"/>
        <v>0.39258029249408993</v>
      </c>
      <c r="Q75" s="80">
        <f t="shared" si="8"/>
        <v>0.39258029249408993</v>
      </c>
      <c r="R75" s="80">
        <f t="shared" si="8"/>
        <v>0.39258029249408993</v>
      </c>
      <c r="S75" s="80">
        <f t="shared" si="8"/>
        <v>0.39258029249408993</v>
      </c>
      <c r="T75" s="80">
        <f t="shared" si="8"/>
        <v>0.39258029249408993</v>
      </c>
      <c r="U75" s="80">
        <f t="shared" si="8"/>
        <v>0.39258029249408993</v>
      </c>
      <c r="V75" s="80">
        <f t="shared" si="8"/>
        <v>0.39258029249408993</v>
      </c>
      <c r="W75" s="80">
        <f t="shared" si="8"/>
        <v>0.39258029249408993</v>
      </c>
      <c r="X75" s="80">
        <f t="shared" si="8"/>
        <v>0.39258029249408993</v>
      </c>
      <c r="Y75" s="80">
        <f t="shared" si="8"/>
        <v>0.39258029249408993</v>
      </c>
      <c r="Z75" s="80">
        <f t="shared" si="8"/>
        <v>0.39258029249408993</v>
      </c>
      <c r="AA75" s="80">
        <f t="shared" si="8"/>
        <v>0.39258029249408993</v>
      </c>
      <c r="AB75" s="80">
        <f t="shared" si="8"/>
        <v>0.39258029249408993</v>
      </c>
      <c r="AC75" s="80">
        <f t="shared" si="8"/>
        <v>0.39258029249408993</v>
      </c>
      <c r="AD75" s="80">
        <f t="shared" si="8"/>
        <v>0.39258029249408993</v>
      </c>
      <c r="AE75" s="80">
        <f t="shared" si="8"/>
        <v>0.39258029249408993</v>
      </c>
      <c r="AF75" s="80">
        <f t="shared" si="8"/>
        <v>0.39258029249408993</v>
      </c>
      <c r="AG75" s="80">
        <f t="shared" si="8"/>
        <v>0.39258029249408993</v>
      </c>
      <c r="AH75" s="80">
        <f t="shared" si="8"/>
        <v>0.39258029249408993</v>
      </c>
      <c r="AI75" s="80">
        <f t="shared" si="8"/>
        <v>0.39258029249408993</v>
      </c>
      <c r="AJ75" s="80">
        <f t="shared" si="8"/>
        <v>0.39258029249408993</v>
      </c>
      <c r="AK75" s="80">
        <f t="shared" si="8"/>
        <v>0.39258029249408993</v>
      </c>
      <c r="AL75" s="80">
        <f t="shared" si="8"/>
        <v>0.39258029249408993</v>
      </c>
      <c r="AM75" s="80">
        <f t="shared" si="8"/>
        <v>0.39258029249408993</v>
      </c>
      <c r="AN75" s="80">
        <f t="shared" si="8"/>
        <v>0.39258029249408993</v>
      </c>
      <c r="AO75" s="80">
        <f t="shared" si="8"/>
        <v>0.39258029249408993</v>
      </c>
    </row>
    <row r="76" spans="1:42" s="79" customFormat="1" ht="14.25" customHeight="1" x14ac:dyDescent="0.3">
      <c r="A76" s="83">
        <v>11</v>
      </c>
      <c r="B76" s="83" t="s">
        <v>36</v>
      </c>
      <c r="C76" s="83" t="s">
        <v>255</v>
      </c>
      <c r="D76" s="83">
        <v>10</v>
      </c>
      <c r="E76" s="83" t="s">
        <v>462</v>
      </c>
      <c r="F76" s="83" t="s">
        <v>496</v>
      </c>
      <c r="G76" s="81" t="s">
        <v>476</v>
      </c>
      <c r="H76" s="81">
        <v>0</v>
      </c>
      <c r="I76" s="81">
        <v>1</v>
      </c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</row>
    <row r="77" spans="1:42" s="79" customFormat="1" ht="14.25" customHeight="1" x14ac:dyDescent="0.3">
      <c r="A77" s="77">
        <v>12</v>
      </c>
      <c r="B77" s="88" t="s">
        <v>592</v>
      </c>
      <c r="C77" s="77" t="s">
        <v>593</v>
      </c>
      <c r="D77" s="77">
        <v>1</v>
      </c>
      <c r="E77" s="77" t="s">
        <v>453</v>
      </c>
      <c r="F77" s="77" t="s">
        <v>492</v>
      </c>
      <c r="G77" s="76" t="s">
        <v>476</v>
      </c>
      <c r="H77" s="76">
        <v>0</v>
      </c>
      <c r="I77" s="76">
        <v>448</v>
      </c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2" t="s">
        <v>503</v>
      </c>
    </row>
    <row r="78" spans="1:42" s="79" customFormat="1" ht="14.25" customHeight="1" x14ac:dyDescent="0.3">
      <c r="A78" s="77">
        <v>12</v>
      </c>
      <c r="B78" s="88" t="s">
        <v>592</v>
      </c>
      <c r="C78" s="77" t="s">
        <v>593</v>
      </c>
      <c r="D78" s="77">
        <v>2</v>
      </c>
      <c r="E78" s="77" t="s">
        <v>454</v>
      </c>
      <c r="F78" s="77" t="s">
        <v>492</v>
      </c>
      <c r="G78" s="76" t="s">
        <v>476</v>
      </c>
      <c r="H78" s="76">
        <v>0</v>
      </c>
      <c r="I78" s="76">
        <v>31.6</v>
      </c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</row>
    <row r="79" spans="1:42" s="79" customFormat="1" ht="14.25" customHeight="1" x14ac:dyDescent="0.3">
      <c r="A79" s="77">
        <v>12</v>
      </c>
      <c r="B79" s="88" t="s">
        <v>592</v>
      </c>
      <c r="C79" s="77" t="s">
        <v>593</v>
      </c>
      <c r="D79" s="77">
        <v>3</v>
      </c>
      <c r="E79" s="77" t="s">
        <v>455</v>
      </c>
      <c r="F79" s="77" t="s">
        <v>494</v>
      </c>
      <c r="G79" s="76" t="s">
        <v>476</v>
      </c>
      <c r="H79" s="76">
        <v>0</v>
      </c>
      <c r="I79" s="76">
        <v>6.0000000000000001E-3</v>
      </c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2" t="s">
        <v>504</v>
      </c>
    </row>
    <row r="80" spans="1:42" s="79" customFormat="1" ht="14.25" customHeight="1" x14ac:dyDescent="0.3">
      <c r="A80" s="77">
        <v>12</v>
      </c>
      <c r="B80" s="88" t="s">
        <v>592</v>
      </c>
      <c r="C80" s="77" t="s">
        <v>593</v>
      </c>
      <c r="D80" s="77">
        <v>4</v>
      </c>
      <c r="E80" s="77" t="s">
        <v>456</v>
      </c>
      <c r="F80" s="77" t="s">
        <v>495</v>
      </c>
      <c r="G80" s="76" t="s">
        <v>476</v>
      </c>
      <c r="H80" s="76">
        <v>0</v>
      </c>
      <c r="I80" s="76">
        <v>6.7449999999999996E-2</v>
      </c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</row>
    <row r="81" spans="1:42" s="79" customFormat="1" ht="14.25" customHeight="1" x14ac:dyDescent="0.3">
      <c r="A81" s="77">
        <v>12</v>
      </c>
      <c r="B81" s="88" t="s">
        <v>592</v>
      </c>
      <c r="C81" s="77" t="s">
        <v>593</v>
      </c>
      <c r="D81" s="77">
        <v>5</v>
      </c>
      <c r="E81" s="77" t="s">
        <v>457</v>
      </c>
      <c r="F81" s="77" t="s">
        <v>495</v>
      </c>
      <c r="G81" s="76" t="s">
        <v>480</v>
      </c>
      <c r="H81" s="76">
        <v>0</v>
      </c>
      <c r="I81" s="76">
        <v>6.7449999999999996E-2</v>
      </c>
      <c r="J81" s="80">
        <v>6.7449999999999996E-2</v>
      </c>
      <c r="K81" s="80">
        <v>7.7450000000000005E-2</v>
      </c>
      <c r="L81" s="80">
        <v>7.7450000000000005E-2</v>
      </c>
      <c r="M81" s="80">
        <v>7.7450000000000005E-2</v>
      </c>
      <c r="N81" s="80">
        <v>7.7450000000000005E-2</v>
      </c>
      <c r="O81" s="80">
        <v>7.7450000000000005E-2</v>
      </c>
      <c r="P81" s="80">
        <v>7.7450000000000005E-2</v>
      </c>
      <c r="Q81" s="80">
        <v>7.7450000000000005E-2</v>
      </c>
      <c r="R81" s="80">
        <v>7.7450000000000005E-2</v>
      </c>
      <c r="S81" s="80">
        <v>7.7450000000000005E-2</v>
      </c>
      <c r="T81" s="80">
        <v>7.7450000000000005E-2</v>
      </c>
      <c r="U81" s="80">
        <v>7.7450000000000005E-2</v>
      </c>
      <c r="V81" s="80">
        <v>7.7450000000000005E-2</v>
      </c>
      <c r="W81" s="80">
        <v>7.7450000000000005E-2</v>
      </c>
      <c r="X81" s="80">
        <v>7.7450000000000005E-2</v>
      </c>
      <c r="Y81" s="80">
        <v>7.7450000000000005E-2</v>
      </c>
      <c r="Z81" s="80">
        <v>7.7450000000000005E-2</v>
      </c>
      <c r="AA81" s="80">
        <v>7.7450000000000005E-2</v>
      </c>
      <c r="AB81" s="80">
        <v>7.7450000000000005E-2</v>
      </c>
      <c r="AC81" s="80">
        <v>7.7450000000000005E-2</v>
      </c>
      <c r="AD81" s="80">
        <v>7.7450000000000005E-2</v>
      </c>
      <c r="AE81" s="80">
        <v>7.7450000000000005E-2</v>
      </c>
      <c r="AF81" s="80">
        <v>7.7450000000000005E-2</v>
      </c>
      <c r="AG81" s="80">
        <v>7.7450000000000005E-2</v>
      </c>
      <c r="AH81" s="80">
        <v>7.7450000000000005E-2</v>
      </c>
      <c r="AI81" s="80">
        <v>7.7450000000000005E-2</v>
      </c>
      <c r="AJ81" s="80">
        <v>7.7450000000000005E-2</v>
      </c>
      <c r="AK81" s="80">
        <v>7.7450000000000005E-2</v>
      </c>
      <c r="AL81" s="80">
        <v>7.7450000000000005E-2</v>
      </c>
      <c r="AM81" s="80">
        <v>7.7450000000000005E-2</v>
      </c>
      <c r="AN81" s="80">
        <v>7.7450000000000005E-2</v>
      </c>
      <c r="AO81" s="80">
        <v>7.7450000000000005E-2</v>
      </c>
    </row>
    <row r="82" spans="1:42" s="79" customFormat="1" ht="14.25" customHeight="1" x14ac:dyDescent="0.3">
      <c r="A82" s="77">
        <v>12</v>
      </c>
      <c r="B82" s="88" t="s">
        <v>592</v>
      </c>
      <c r="C82" s="77" t="s">
        <v>593</v>
      </c>
      <c r="D82" s="77">
        <v>6</v>
      </c>
      <c r="E82" s="77" t="s">
        <v>458</v>
      </c>
      <c r="F82" s="77"/>
      <c r="G82" s="76" t="s">
        <v>488</v>
      </c>
      <c r="H82" s="76">
        <v>0</v>
      </c>
      <c r="I82" s="76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</row>
    <row r="83" spans="1:42" s="79" customFormat="1" ht="14.25" customHeight="1" x14ac:dyDescent="0.3">
      <c r="A83" s="77">
        <v>12</v>
      </c>
      <c r="B83" s="88" t="s">
        <v>592</v>
      </c>
      <c r="C83" s="77" t="s">
        <v>593</v>
      </c>
      <c r="D83" s="77">
        <v>7</v>
      </c>
      <c r="E83" s="77" t="s">
        <v>459</v>
      </c>
      <c r="F83" s="77"/>
      <c r="G83" s="76" t="s">
        <v>488</v>
      </c>
      <c r="H83" s="76">
        <v>0</v>
      </c>
      <c r="I83" s="76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</row>
    <row r="84" spans="1:42" s="79" customFormat="1" ht="14.25" customHeight="1" x14ac:dyDescent="0.3">
      <c r="A84" s="77">
        <v>12</v>
      </c>
      <c r="B84" s="88" t="s">
        <v>592</v>
      </c>
      <c r="C84" s="77" t="s">
        <v>593</v>
      </c>
      <c r="D84" s="77">
        <v>8</v>
      </c>
      <c r="E84" s="77" t="s">
        <v>460</v>
      </c>
      <c r="F84" s="77"/>
      <c r="G84" s="76" t="s">
        <v>488</v>
      </c>
      <c r="H84" s="76">
        <v>0</v>
      </c>
      <c r="I84" s="76">
        <v>0</v>
      </c>
      <c r="J84" s="80">
        <v>0</v>
      </c>
      <c r="K84" s="80">
        <v>1.0000000000000009E-2</v>
      </c>
      <c r="L84" s="80">
        <v>0</v>
      </c>
      <c r="M84" s="80">
        <v>0</v>
      </c>
      <c r="N84" s="84">
        <v>0</v>
      </c>
      <c r="O84" s="84">
        <v>0</v>
      </c>
      <c r="P84" s="84">
        <v>0</v>
      </c>
      <c r="Q84" s="84">
        <v>0</v>
      </c>
      <c r="R84" s="84">
        <v>0</v>
      </c>
      <c r="S84" s="84">
        <v>0</v>
      </c>
      <c r="T84" s="84">
        <v>0</v>
      </c>
      <c r="U84" s="84">
        <v>0</v>
      </c>
      <c r="V84" s="80">
        <v>0</v>
      </c>
      <c r="W84" s="80">
        <v>0</v>
      </c>
      <c r="X84" s="80">
        <v>0</v>
      </c>
      <c r="Y84" s="80">
        <v>0</v>
      </c>
      <c r="Z84" s="80">
        <v>0</v>
      </c>
      <c r="AA84" s="80">
        <v>0</v>
      </c>
      <c r="AB84" s="80">
        <v>0</v>
      </c>
      <c r="AC84" s="80">
        <v>0</v>
      </c>
      <c r="AD84" s="80">
        <v>0</v>
      </c>
      <c r="AE84" s="80">
        <v>0</v>
      </c>
      <c r="AF84" s="80">
        <v>0</v>
      </c>
      <c r="AG84" s="80">
        <v>0</v>
      </c>
      <c r="AH84" s="80">
        <v>0</v>
      </c>
      <c r="AI84" s="80">
        <v>0</v>
      </c>
      <c r="AJ84" s="80">
        <v>0</v>
      </c>
      <c r="AK84" s="80">
        <v>0</v>
      </c>
      <c r="AL84" s="80">
        <v>0</v>
      </c>
      <c r="AM84" s="80">
        <v>0</v>
      </c>
      <c r="AN84" s="80">
        <v>0</v>
      </c>
      <c r="AO84" s="80">
        <v>0</v>
      </c>
    </row>
    <row r="85" spans="1:42" s="79" customFormat="1" ht="14.25" customHeight="1" x14ac:dyDescent="0.3">
      <c r="A85" s="77">
        <v>12</v>
      </c>
      <c r="B85" s="88" t="s">
        <v>592</v>
      </c>
      <c r="C85" s="77" t="s">
        <v>593</v>
      </c>
      <c r="D85" s="77">
        <v>9</v>
      </c>
      <c r="E85" s="77" t="s">
        <v>461</v>
      </c>
      <c r="F85" s="77" t="s">
        <v>496</v>
      </c>
      <c r="G85" s="76" t="s">
        <v>476</v>
      </c>
      <c r="H85" s="76">
        <v>0</v>
      </c>
      <c r="I85" s="76">
        <v>0.18343636228764076</v>
      </c>
      <c r="J85" s="80">
        <v>0.35468068473959385</v>
      </c>
      <c r="K85" s="80">
        <v>0.27556522284072937</v>
      </c>
      <c r="L85" s="80">
        <v>0.32644027433710637</v>
      </c>
      <c r="M85" s="80">
        <v>0.31953100082732727</v>
      </c>
      <c r="N85" s="80">
        <f t="shared" ref="N85:AO85" si="9">M85</f>
        <v>0.31953100082732727</v>
      </c>
      <c r="O85" s="80">
        <f t="shared" si="9"/>
        <v>0.31953100082732727</v>
      </c>
      <c r="P85" s="80">
        <f t="shared" si="9"/>
        <v>0.31953100082732727</v>
      </c>
      <c r="Q85" s="80">
        <f t="shared" si="9"/>
        <v>0.31953100082732727</v>
      </c>
      <c r="R85" s="80">
        <f t="shared" si="9"/>
        <v>0.31953100082732727</v>
      </c>
      <c r="S85" s="80">
        <f t="shared" si="9"/>
        <v>0.31953100082732727</v>
      </c>
      <c r="T85" s="80">
        <f t="shared" si="9"/>
        <v>0.31953100082732727</v>
      </c>
      <c r="U85" s="80">
        <f t="shared" si="9"/>
        <v>0.31953100082732727</v>
      </c>
      <c r="V85" s="80">
        <f t="shared" si="9"/>
        <v>0.31953100082732727</v>
      </c>
      <c r="W85" s="80">
        <f t="shared" si="9"/>
        <v>0.31953100082732727</v>
      </c>
      <c r="X85" s="80">
        <f t="shared" si="9"/>
        <v>0.31953100082732727</v>
      </c>
      <c r="Y85" s="80">
        <f t="shared" si="9"/>
        <v>0.31953100082732727</v>
      </c>
      <c r="Z85" s="80">
        <f t="shared" si="9"/>
        <v>0.31953100082732727</v>
      </c>
      <c r="AA85" s="80">
        <f t="shared" si="9"/>
        <v>0.31953100082732727</v>
      </c>
      <c r="AB85" s="80">
        <f t="shared" si="9"/>
        <v>0.31953100082732727</v>
      </c>
      <c r="AC85" s="80">
        <f t="shared" si="9"/>
        <v>0.31953100082732727</v>
      </c>
      <c r="AD85" s="80">
        <f t="shared" si="9"/>
        <v>0.31953100082732727</v>
      </c>
      <c r="AE85" s="80">
        <f t="shared" si="9"/>
        <v>0.31953100082732727</v>
      </c>
      <c r="AF85" s="80">
        <f t="shared" si="9"/>
        <v>0.31953100082732727</v>
      </c>
      <c r="AG85" s="80">
        <f t="shared" si="9"/>
        <v>0.31953100082732727</v>
      </c>
      <c r="AH85" s="80">
        <f t="shared" si="9"/>
        <v>0.31953100082732727</v>
      </c>
      <c r="AI85" s="80">
        <f t="shared" si="9"/>
        <v>0.31953100082732727</v>
      </c>
      <c r="AJ85" s="80">
        <f t="shared" si="9"/>
        <v>0.31953100082732727</v>
      </c>
      <c r="AK85" s="80">
        <f t="shared" si="9"/>
        <v>0.31953100082732727</v>
      </c>
      <c r="AL85" s="80">
        <f t="shared" si="9"/>
        <v>0.31953100082732727</v>
      </c>
      <c r="AM85" s="80">
        <f t="shared" si="9"/>
        <v>0.31953100082732727</v>
      </c>
      <c r="AN85" s="80">
        <f t="shared" si="9"/>
        <v>0.31953100082732727</v>
      </c>
      <c r="AO85" s="80">
        <f t="shared" si="9"/>
        <v>0.31953100082732727</v>
      </c>
    </row>
    <row r="86" spans="1:42" s="79" customFormat="1" ht="14.25" customHeight="1" x14ac:dyDescent="0.3">
      <c r="A86" s="77">
        <v>12</v>
      </c>
      <c r="B86" s="88" t="s">
        <v>592</v>
      </c>
      <c r="C86" s="77" t="s">
        <v>593</v>
      </c>
      <c r="D86" s="77">
        <v>10</v>
      </c>
      <c r="E86" s="77" t="s">
        <v>462</v>
      </c>
      <c r="F86" s="77" t="s">
        <v>496</v>
      </c>
      <c r="G86" s="76" t="s">
        <v>476</v>
      </c>
      <c r="H86" s="76">
        <v>0</v>
      </c>
      <c r="I86" s="76">
        <v>1</v>
      </c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2" t="s">
        <v>497</v>
      </c>
    </row>
    <row r="87" spans="1:42" s="79" customFormat="1" ht="14.25" customHeight="1" x14ac:dyDescent="0.3">
      <c r="A87" s="83">
        <v>13</v>
      </c>
      <c r="B87" s="83" t="s">
        <v>600</v>
      </c>
      <c r="C87" s="83" t="s">
        <v>601</v>
      </c>
      <c r="D87" s="83">
        <v>1</v>
      </c>
      <c r="E87" s="83" t="s">
        <v>453</v>
      </c>
      <c r="F87" s="83" t="s">
        <v>492</v>
      </c>
      <c r="G87" s="81" t="s">
        <v>476</v>
      </c>
      <c r="H87" s="81">
        <v>0</v>
      </c>
      <c r="I87" s="81">
        <v>1920</v>
      </c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</row>
    <row r="88" spans="1:42" s="79" customFormat="1" ht="14.25" customHeight="1" x14ac:dyDescent="0.3">
      <c r="A88" s="83">
        <v>13</v>
      </c>
      <c r="B88" s="83" t="s">
        <v>600</v>
      </c>
      <c r="C88" s="83" t="s">
        <v>601</v>
      </c>
      <c r="D88" s="83">
        <v>2</v>
      </c>
      <c r="E88" s="83" t="s">
        <v>454</v>
      </c>
      <c r="F88" s="83" t="s">
        <v>492</v>
      </c>
      <c r="G88" s="81" t="s">
        <v>476</v>
      </c>
      <c r="H88" s="81">
        <v>0</v>
      </c>
      <c r="I88" s="81">
        <v>31.6</v>
      </c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</row>
    <row r="89" spans="1:42" s="79" customFormat="1" ht="14.25" customHeight="1" x14ac:dyDescent="0.3">
      <c r="A89" s="83">
        <v>13</v>
      </c>
      <c r="B89" s="83" t="s">
        <v>600</v>
      </c>
      <c r="C89" s="83" t="s">
        <v>601</v>
      </c>
      <c r="D89" s="83">
        <v>3</v>
      </c>
      <c r="E89" s="83" t="s">
        <v>455</v>
      </c>
      <c r="F89" s="83" t="s">
        <v>494</v>
      </c>
      <c r="G89" s="81" t="s">
        <v>476</v>
      </c>
      <c r="H89" s="81">
        <v>0</v>
      </c>
      <c r="I89" s="81">
        <v>6.0000000000000001E-3</v>
      </c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</row>
    <row r="90" spans="1:42" s="79" customFormat="1" ht="14.25" customHeight="1" x14ac:dyDescent="0.3">
      <c r="A90" s="83">
        <v>13</v>
      </c>
      <c r="B90" s="83" t="s">
        <v>600</v>
      </c>
      <c r="C90" s="83" t="s">
        <v>601</v>
      </c>
      <c r="D90" s="83">
        <v>4</v>
      </c>
      <c r="E90" s="83" t="s">
        <v>456</v>
      </c>
      <c r="F90" s="83" t="s">
        <v>495</v>
      </c>
      <c r="G90" s="81" t="s">
        <v>476</v>
      </c>
      <c r="H90" s="81">
        <v>0</v>
      </c>
      <c r="I90" s="81">
        <v>0.7944</v>
      </c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</row>
    <row r="91" spans="1:42" s="79" customFormat="1" ht="14.25" customHeight="1" x14ac:dyDescent="0.3">
      <c r="A91" s="83">
        <v>13</v>
      </c>
      <c r="B91" s="83" t="s">
        <v>600</v>
      </c>
      <c r="C91" s="83" t="s">
        <v>601</v>
      </c>
      <c r="D91" s="83">
        <v>5</v>
      </c>
      <c r="E91" s="83" t="s">
        <v>457</v>
      </c>
      <c r="F91" s="83" t="s">
        <v>495</v>
      </c>
      <c r="G91" s="81" t="s">
        <v>480</v>
      </c>
      <c r="H91" s="81">
        <v>0</v>
      </c>
      <c r="I91" s="81">
        <v>0.7944</v>
      </c>
      <c r="J91" s="80">
        <v>0.79839999999999989</v>
      </c>
      <c r="K91" s="80">
        <v>0.80869999999999997</v>
      </c>
      <c r="L91" s="80">
        <v>0.88869999999999993</v>
      </c>
      <c r="M91" s="80">
        <v>0.88869999999999993</v>
      </c>
      <c r="N91" s="80">
        <f>M91</f>
        <v>0.88869999999999993</v>
      </c>
      <c r="O91" s="80">
        <f>(N91+O94)*1.01</f>
        <v>1.0995870000000001</v>
      </c>
      <c r="P91" s="80">
        <f t="shared" ref="P91:AO91" si="10">O91</f>
        <v>1.0995870000000001</v>
      </c>
      <c r="Q91" s="80">
        <f t="shared" si="10"/>
        <v>1.0995870000000001</v>
      </c>
      <c r="R91" s="80">
        <f t="shared" si="10"/>
        <v>1.0995870000000001</v>
      </c>
      <c r="S91" s="80">
        <f t="shared" si="10"/>
        <v>1.0995870000000001</v>
      </c>
      <c r="T91" s="80">
        <f t="shared" si="10"/>
        <v>1.0995870000000001</v>
      </c>
      <c r="U91" s="80">
        <f t="shared" si="10"/>
        <v>1.0995870000000001</v>
      </c>
      <c r="V91" s="80">
        <f t="shared" si="10"/>
        <v>1.0995870000000001</v>
      </c>
      <c r="W91" s="80">
        <f t="shared" si="10"/>
        <v>1.0995870000000001</v>
      </c>
      <c r="X91" s="80">
        <f t="shared" si="10"/>
        <v>1.0995870000000001</v>
      </c>
      <c r="Y91" s="80">
        <f t="shared" si="10"/>
        <v>1.0995870000000001</v>
      </c>
      <c r="Z91" s="80">
        <f t="shared" si="10"/>
        <v>1.0995870000000001</v>
      </c>
      <c r="AA91" s="80">
        <f t="shared" si="10"/>
        <v>1.0995870000000001</v>
      </c>
      <c r="AB91" s="80">
        <f t="shared" si="10"/>
        <v>1.0995870000000001</v>
      </c>
      <c r="AC91" s="80">
        <f t="shared" si="10"/>
        <v>1.0995870000000001</v>
      </c>
      <c r="AD91" s="80">
        <f t="shared" si="10"/>
        <v>1.0995870000000001</v>
      </c>
      <c r="AE91" s="80">
        <f t="shared" si="10"/>
        <v>1.0995870000000001</v>
      </c>
      <c r="AF91" s="80">
        <f t="shared" si="10"/>
        <v>1.0995870000000001</v>
      </c>
      <c r="AG91" s="80">
        <f t="shared" si="10"/>
        <v>1.0995870000000001</v>
      </c>
      <c r="AH91" s="80">
        <f t="shared" si="10"/>
        <v>1.0995870000000001</v>
      </c>
      <c r="AI91" s="80">
        <f t="shared" si="10"/>
        <v>1.0995870000000001</v>
      </c>
      <c r="AJ91" s="80">
        <f t="shared" si="10"/>
        <v>1.0995870000000001</v>
      </c>
      <c r="AK91" s="80">
        <f t="shared" si="10"/>
        <v>1.0995870000000001</v>
      </c>
      <c r="AL91" s="80">
        <f t="shared" si="10"/>
        <v>1.0995870000000001</v>
      </c>
      <c r="AM91" s="80">
        <f t="shared" si="10"/>
        <v>1.0995870000000001</v>
      </c>
      <c r="AN91" s="80">
        <f t="shared" si="10"/>
        <v>1.0995870000000001</v>
      </c>
      <c r="AO91" s="80">
        <f t="shared" si="10"/>
        <v>1.0995870000000001</v>
      </c>
    </row>
    <row r="92" spans="1:42" s="79" customFormat="1" ht="14.25" customHeight="1" x14ac:dyDescent="0.3">
      <c r="A92" s="83">
        <v>13</v>
      </c>
      <c r="B92" s="83" t="s">
        <v>600</v>
      </c>
      <c r="C92" s="83" t="s">
        <v>601</v>
      </c>
      <c r="D92" s="83">
        <v>6</v>
      </c>
      <c r="E92" s="83" t="s">
        <v>458</v>
      </c>
      <c r="F92" s="83"/>
      <c r="G92" s="81" t="s">
        <v>488</v>
      </c>
      <c r="H92" s="81">
        <v>0</v>
      </c>
      <c r="I92" s="81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</row>
    <row r="93" spans="1:42" s="79" customFormat="1" ht="14.25" customHeight="1" x14ac:dyDescent="0.3">
      <c r="A93" s="83">
        <v>13</v>
      </c>
      <c r="B93" s="83" t="s">
        <v>600</v>
      </c>
      <c r="C93" s="83" t="s">
        <v>601</v>
      </c>
      <c r="D93" s="83">
        <v>7</v>
      </c>
      <c r="E93" s="83" t="s">
        <v>459</v>
      </c>
      <c r="F93" s="83"/>
      <c r="G93" s="81" t="s">
        <v>488</v>
      </c>
      <c r="H93" s="81">
        <v>0</v>
      </c>
      <c r="I93" s="81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</row>
    <row r="94" spans="1:42" s="79" customFormat="1" ht="14.25" customHeight="1" x14ac:dyDescent="0.3">
      <c r="A94" s="83">
        <v>13</v>
      </c>
      <c r="B94" s="83" t="s">
        <v>600</v>
      </c>
      <c r="C94" s="83" t="s">
        <v>601</v>
      </c>
      <c r="D94" s="83">
        <v>8</v>
      </c>
      <c r="E94" s="83" t="s">
        <v>460</v>
      </c>
      <c r="F94" s="83"/>
      <c r="G94" s="81" t="s">
        <v>488</v>
      </c>
      <c r="H94" s="81">
        <v>0</v>
      </c>
      <c r="I94" s="81">
        <v>0</v>
      </c>
      <c r="J94" s="80">
        <v>3.9999999999998925E-3</v>
      </c>
      <c r="K94" s="80">
        <v>1.0300000000000087E-2</v>
      </c>
      <c r="L94" s="80">
        <v>7.999999999999996E-2</v>
      </c>
      <c r="M94" s="80">
        <v>0</v>
      </c>
      <c r="N94" s="84">
        <v>0</v>
      </c>
      <c r="O94" s="84">
        <v>0.2</v>
      </c>
      <c r="P94" s="84">
        <v>0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  <c r="V94" s="80">
        <v>0</v>
      </c>
      <c r="W94" s="80">
        <v>0</v>
      </c>
      <c r="X94" s="80">
        <v>0</v>
      </c>
      <c r="Y94" s="80">
        <v>0</v>
      </c>
      <c r="Z94" s="80">
        <v>0</v>
      </c>
      <c r="AA94" s="80">
        <v>0</v>
      </c>
      <c r="AB94" s="80">
        <v>0</v>
      </c>
      <c r="AC94" s="80">
        <v>0</v>
      </c>
      <c r="AD94" s="80">
        <v>0</v>
      </c>
      <c r="AE94" s="80">
        <v>0</v>
      </c>
      <c r="AF94" s="80">
        <v>0</v>
      </c>
      <c r="AG94" s="80">
        <v>0</v>
      </c>
      <c r="AH94" s="80">
        <v>0</v>
      </c>
      <c r="AI94" s="80">
        <v>0</v>
      </c>
      <c r="AJ94" s="80">
        <v>0</v>
      </c>
      <c r="AK94" s="80">
        <v>0</v>
      </c>
      <c r="AL94" s="80">
        <v>0</v>
      </c>
      <c r="AM94" s="80">
        <v>0</v>
      </c>
      <c r="AN94" s="80">
        <v>0</v>
      </c>
      <c r="AO94" s="80">
        <v>0</v>
      </c>
    </row>
    <row r="95" spans="1:42" s="79" customFormat="1" ht="14.25" customHeight="1" x14ac:dyDescent="0.3">
      <c r="A95" s="83">
        <v>13</v>
      </c>
      <c r="B95" s="83" t="s">
        <v>600</v>
      </c>
      <c r="C95" s="83" t="s">
        <v>601</v>
      </c>
      <c r="D95" s="83">
        <v>9</v>
      </c>
      <c r="E95" s="83" t="s">
        <v>461</v>
      </c>
      <c r="F95" s="83" t="s">
        <v>496</v>
      </c>
      <c r="G95" s="81" t="s">
        <v>476</v>
      </c>
      <c r="H95" s="81">
        <v>0</v>
      </c>
      <c r="I95" s="81">
        <v>0.34479110624686732</v>
      </c>
      <c r="J95" s="80">
        <v>0.5171285945149432</v>
      </c>
      <c r="K95" s="80">
        <v>0.45747170799977954</v>
      </c>
      <c r="L95" s="80">
        <v>0.35024523470869412</v>
      </c>
      <c r="M95" s="80">
        <v>0.39258029249408993</v>
      </c>
      <c r="N95" s="80">
        <f t="shared" ref="N95:AO95" si="11">M95</f>
        <v>0.39258029249408993</v>
      </c>
      <c r="O95" s="80">
        <f t="shared" si="11"/>
        <v>0.39258029249408993</v>
      </c>
      <c r="P95" s="80">
        <f t="shared" si="11"/>
        <v>0.39258029249408993</v>
      </c>
      <c r="Q95" s="80">
        <f t="shared" si="11"/>
        <v>0.39258029249408993</v>
      </c>
      <c r="R95" s="80">
        <f t="shared" si="11"/>
        <v>0.39258029249408993</v>
      </c>
      <c r="S95" s="80">
        <f t="shared" si="11"/>
        <v>0.39258029249408993</v>
      </c>
      <c r="T95" s="80">
        <f t="shared" si="11"/>
        <v>0.39258029249408993</v>
      </c>
      <c r="U95" s="80">
        <f t="shared" si="11"/>
        <v>0.39258029249408993</v>
      </c>
      <c r="V95" s="80">
        <f t="shared" si="11"/>
        <v>0.39258029249408993</v>
      </c>
      <c r="W95" s="80">
        <f t="shared" si="11"/>
        <v>0.39258029249408993</v>
      </c>
      <c r="X95" s="80">
        <f t="shared" si="11"/>
        <v>0.39258029249408993</v>
      </c>
      <c r="Y95" s="80">
        <f t="shared" si="11"/>
        <v>0.39258029249408993</v>
      </c>
      <c r="Z95" s="80">
        <f t="shared" si="11"/>
        <v>0.39258029249408993</v>
      </c>
      <c r="AA95" s="80">
        <f t="shared" si="11"/>
        <v>0.39258029249408993</v>
      </c>
      <c r="AB95" s="80">
        <f t="shared" si="11"/>
        <v>0.39258029249408993</v>
      </c>
      <c r="AC95" s="80">
        <f t="shared" si="11"/>
        <v>0.39258029249408993</v>
      </c>
      <c r="AD95" s="80">
        <f t="shared" si="11"/>
        <v>0.39258029249408993</v>
      </c>
      <c r="AE95" s="80">
        <f t="shared" si="11"/>
        <v>0.39258029249408993</v>
      </c>
      <c r="AF95" s="80">
        <f t="shared" si="11"/>
        <v>0.39258029249408993</v>
      </c>
      <c r="AG95" s="80">
        <f t="shared" si="11"/>
        <v>0.39258029249408993</v>
      </c>
      <c r="AH95" s="80">
        <f t="shared" si="11"/>
        <v>0.39258029249408993</v>
      </c>
      <c r="AI95" s="80">
        <f t="shared" si="11"/>
        <v>0.39258029249408993</v>
      </c>
      <c r="AJ95" s="80">
        <f t="shared" si="11"/>
        <v>0.39258029249408993</v>
      </c>
      <c r="AK95" s="80">
        <f t="shared" si="11"/>
        <v>0.39258029249408993</v>
      </c>
      <c r="AL95" s="80">
        <f t="shared" si="11"/>
        <v>0.39258029249408993</v>
      </c>
      <c r="AM95" s="80">
        <f t="shared" si="11"/>
        <v>0.39258029249408993</v>
      </c>
      <c r="AN95" s="80">
        <f t="shared" si="11"/>
        <v>0.39258029249408993</v>
      </c>
      <c r="AO95" s="80">
        <f t="shared" si="11"/>
        <v>0.39258029249408993</v>
      </c>
    </row>
    <row r="96" spans="1:42" s="79" customFormat="1" ht="14.25" customHeight="1" x14ac:dyDescent="0.3">
      <c r="A96" s="83">
        <v>13</v>
      </c>
      <c r="B96" s="83" t="s">
        <v>600</v>
      </c>
      <c r="C96" s="83" t="s">
        <v>601</v>
      </c>
      <c r="D96" s="83">
        <v>10</v>
      </c>
      <c r="E96" s="83" t="s">
        <v>462</v>
      </c>
      <c r="F96" s="83" t="s">
        <v>496</v>
      </c>
      <c r="G96" s="81" t="s">
        <v>476</v>
      </c>
      <c r="H96" s="81">
        <v>0</v>
      </c>
      <c r="I96" s="81">
        <v>1</v>
      </c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</row>
    <row r="97" spans="1:41" s="79" customFormat="1" ht="14.25" customHeight="1" x14ac:dyDescent="0.3">
      <c r="A97" s="77">
        <v>14</v>
      </c>
      <c r="B97" s="77" t="s">
        <v>511</v>
      </c>
      <c r="C97" s="77" t="s">
        <v>512</v>
      </c>
      <c r="D97" s="77">
        <v>1</v>
      </c>
      <c r="E97" s="77" t="s">
        <v>453</v>
      </c>
      <c r="F97" s="77" t="s">
        <v>492</v>
      </c>
      <c r="G97" s="76" t="s">
        <v>476</v>
      </c>
      <c r="H97" s="76">
        <v>0</v>
      </c>
      <c r="I97" s="86">
        <v>1100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</row>
    <row r="98" spans="1:41" s="79" customFormat="1" ht="14.25" customHeight="1" x14ac:dyDescent="0.3">
      <c r="A98" s="77">
        <f t="shared" ref="A98:A106" si="12">A97</f>
        <v>14</v>
      </c>
      <c r="B98" s="77" t="s">
        <v>511</v>
      </c>
      <c r="C98" s="77" t="s">
        <v>512</v>
      </c>
      <c r="D98" s="77">
        <v>2</v>
      </c>
      <c r="E98" s="77" t="s">
        <v>454</v>
      </c>
      <c r="F98" s="77" t="s">
        <v>492</v>
      </c>
      <c r="G98" s="76" t="s">
        <v>476</v>
      </c>
      <c r="H98" s="76">
        <v>0</v>
      </c>
      <c r="I98" s="86">
        <v>11</v>
      </c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</row>
    <row r="99" spans="1:41" s="79" customFormat="1" ht="14.25" customHeight="1" x14ac:dyDescent="0.3">
      <c r="A99" s="77">
        <f t="shared" si="12"/>
        <v>14</v>
      </c>
      <c r="B99" s="77" t="s">
        <v>511</v>
      </c>
      <c r="C99" s="77" t="s">
        <v>512</v>
      </c>
      <c r="D99" s="77">
        <v>3</v>
      </c>
      <c r="E99" s="77" t="s">
        <v>455</v>
      </c>
      <c r="F99" s="77" t="s">
        <v>494</v>
      </c>
      <c r="G99" s="76" t="s">
        <v>476</v>
      </c>
      <c r="H99" s="76">
        <v>0</v>
      </c>
      <c r="I99" s="86">
        <v>9.4199999999999996E-3</v>
      </c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</row>
    <row r="100" spans="1:41" s="79" customFormat="1" ht="14.25" customHeight="1" x14ac:dyDescent="0.3">
      <c r="A100" s="77">
        <f t="shared" si="12"/>
        <v>14</v>
      </c>
      <c r="B100" s="77" t="s">
        <v>511</v>
      </c>
      <c r="C100" s="77" t="s">
        <v>512</v>
      </c>
      <c r="D100" s="77">
        <v>4</v>
      </c>
      <c r="E100" s="77" t="s">
        <v>456</v>
      </c>
      <c r="F100" s="77" t="s">
        <v>495</v>
      </c>
      <c r="G100" s="76" t="s">
        <v>476</v>
      </c>
      <c r="H100" s="76">
        <v>0</v>
      </c>
      <c r="I100" s="86">
        <v>0</v>
      </c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</row>
    <row r="101" spans="1:41" s="79" customFormat="1" ht="14.25" customHeight="1" x14ac:dyDescent="0.3">
      <c r="A101" s="77">
        <f t="shared" si="12"/>
        <v>14</v>
      </c>
      <c r="B101" s="77" t="s">
        <v>511</v>
      </c>
      <c r="C101" s="77" t="s">
        <v>512</v>
      </c>
      <c r="D101" s="77">
        <v>5</v>
      </c>
      <c r="E101" s="77" t="s">
        <v>457</v>
      </c>
      <c r="F101" s="77" t="s">
        <v>495</v>
      </c>
      <c r="G101" s="76" t="s">
        <v>480</v>
      </c>
      <c r="H101" s="76">
        <v>0</v>
      </c>
      <c r="I101" s="86">
        <v>0</v>
      </c>
      <c r="J101" s="87">
        <v>0</v>
      </c>
      <c r="K101" s="87">
        <v>0.05</v>
      </c>
      <c r="L101" s="87">
        <v>0.05</v>
      </c>
      <c r="M101" s="87">
        <v>0.05</v>
      </c>
      <c r="N101" s="87">
        <v>0.05</v>
      </c>
      <c r="O101" s="87">
        <f>(N101+O104)*1.01</f>
        <v>0.12523999999999999</v>
      </c>
      <c r="P101" s="87">
        <f>O101</f>
        <v>0.12523999999999999</v>
      </c>
      <c r="Q101" s="87">
        <f>(P101+Q104)*1.01</f>
        <v>0.51130240000000005</v>
      </c>
      <c r="R101" s="87">
        <f>Q101</f>
        <v>0.51130240000000005</v>
      </c>
      <c r="S101" s="87">
        <f>(R101+S104)*1.01</f>
        <v>0.90122542400000005</v>
      </c>
      <c r="T101" s="87">
        <v>0.91</v>
      </c>
      <c r="U101" s="87">
        <v>0.92</v>
      </c>
      <c r="V101" s="87">
        <v>0.93</v>
      </c>
      <c r="W101" s="87">
        <v>0.94</v>
      </c>
      <c r="X101" s="87">
        <v>0.95</v>
      </c>
      <c r="Y101" s="87">
        <v>0.96</v>
      </c>
      <c r="Z101" s="87">
        <v>0.97</v>
      </c>
      <c r="AA101" s="87">
        <v>0.98</v>
      </c>
      <c r="AB101" s="87">
        <v>0.99</v>
      </c>
      <c r="AC101" s="87">
        <v>1</v>
      </c>
      <c r="AD101" s="87">
        <v>1.01</v>
      </c>
      <c r="AE101" s="87">
        <v>1.02</v>
      </c>
      <c r="AF101" s="87">
        <v>1.03</v>
      </c>
      <c r="AG101" s="87">
        <v>1.04</v>
      </c>
      <c r="AH101" s="87">
        <v>1.05</v>
      </c>
      <c r="AI101" s="87">
        <v>1.06</v>
      </c>
      <c r="AJ101" s="87">
        <v>1.07</v>
      </c>
      <c r="AK101" s="87">
        <v>1.08</v>
      </c>
      <c r="AL101" s="87">
        <v>1.0900000000000001</v>
      </c>
      <c r="AM101" s="87">
        <v>1.1000000000000001</v>
      </c>
      <c r="AN101" s="87">
        <v>1.1100000000000001</v>
      </c>
      <c r="AO101" s="87">
        <v>1.1200000000000001</v>
      </c>
    </row>
    <row r="102" spans="1:41" s="79" customFormat="1" ht="14.25" customHeight="1" x14ac:dyDescent="0.3">
      <c r="A102" s="77">
        <f t="shared" si="12"/>
        <v>14</v>
      </c>
      <c r="B102" s="77" t="s">
        <v>511</v>
      </c>
      <c r="C102" s="77" t="s">
        <v>512</v>
      </c>
      <c r="D102" s="77">
        <v>6</v>
      </c>
      <c r="E102" s="77" t="s">
        <v>458</v>
      </c>
      <c r="F102" s="77"/>
      <c r="G102" s="76" t="s">
        <v>488</v>
      </c>
      <c r="H102" s="76">
        <v>0</v>
      </c>
      <c r="I102" s="86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</row>
    <row r="103" spans="1:41" s="79" customFormat="1" ht="14.25" customHeight="1" x14ac:dyDescent="0.3">
      <c r="A103" s="77">
        <f t="shared" si="12"/>
        <v>14</v>
      </c>
      <c r="B103" s="77" t="s">
        <v>511</v>
      </c>
      <c r="C103" s="77" t="s">
        <v>512</v>
      </c>
      <c r="D103" s="77">
        <v>7</v>
      </c>
      <c r="E103" s="77" t="s">
        <v>459</v>
      </c>
      <c r="F103" s="77"/>
      <c r="G103" s="76" t="s">
        <v>488</v>
      </c>
      <c r="H103" s="76">
        <v>0</v>
      </c>
      <c r="I103" s="86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</row>
    <row r="104" spans="1:41" s="79" customFormat="1" ht="14.25" customHeight="1" x14ac:dyDescent="0.3">
      <c r="A104" s="77">
        <f t="shared" si="12"/>
        <v>14</v>
      </c>
      <c r="B104" s="77" t="s">
        <v>511</v>
      </c>
      <c r="C104" s="77" t="s">
        <v>512</v>
      </c>
      <c r="D104" s="77">
        <v>8</v>
      </c>
      <c r="E104" s="77" t="s">
        <v>460</v>
      </c>
      <c r="F104" s="77" t="s">
        <v>495</v>
      </c>
      <c r="G104" s="76" t="s">
        <v>480</v>
      </c>
      <c r="H104" s="76">
        <v>0</v>
      </c>
      <c r="I104" s="86">
        <v>0</v>
      </c>
      <c r="J104" s="87">
        <v>0</v>
      </c>
      <c r="K104" s="87">
        <v>0</v>
      </c>
      <c r="L104" s="87">
        <v>0</v>
      </c>
      <c r="M104" s="87">
        <v>0</v>
      </c>
      <c r="N104" s="84">
        <v>0</v>
      </c>
      <c r="O104" s="84">
        <v>7.3999999999999996E-2</v>
      </c>
      <c r="P104" s="84">
        <v>0</v>
      </c>
      <c r="Q104" s="84">
        <v>0.38100000000000001</v>
      </c>
      <c r="R104" s="84">
        <v>0</v>
      </c>
      <c r="S104" s="84">
        <v>0.38100000000000001</v>
      </c>
      <c r="T104" s="84">
        <v>0</v>
      </c>
      <c r="U104" s="84">
        <v>0</v>
      </c>
      <c r="V104" s="87">
        <v>0</v>
      </c>
      <c r="W104" s="87">
        <v>0</v>
      </c>
      <c r="X104" s="87">
        <v>0</v>
      </c>
      <c r="Y104" s="87">
        <v>0</v>
      </c>
      <c r="Z104" s="87">
        <v>0</v>
      </c>
      <c r="AA104" s="87">
        <v>0</v>
      </c>
      <c r="AB104" s="87">
        <v>0</v>
      </c>
      <c r="AC104" s="87">
        <v>0</v>
      </c>
      <c r="AD104" s="87">
        <v>0</v>
      </c>
      <c r="AE104" s="87">
        <v>0</v>
      </c>
      <c r="AF104" s="87">
        <v>0</v>
      </c>
      <c r="AG104" s="87">
        <v>0</v>
      </c>
      <c r="AH104" s="87">
        <v>0.15</v>
      </c>
      <c r="AI104" s="87">
        <v>0</v>
      </c>
      <c r="AJ104" s="87">
        <v>0</v>
      </c>
      <c r="AK104" s="87">
        <v>0</v>
      </c>
      <c r="AL104" s="87">
        <v>0</v>
      </c>
      <c r="AM104" s="87">
        <v>0</v>
      </c>
      <c r="AN104" s="87">
        <v>0</v>
      </c>
      <c r="AO104" s="87">
        <v>0</v>
      </c>
    </row>
    <row r="105" spans="1:41" s="79" customFormat="1" ht="14.25" customHeight="1" x14ac:dyDescent="0.3">
      <c r="A105" s="77">
        <f t="shared" si="12"/>
        <v>14</v>
      </c>
      <c r="B105" s="77" t="s">
        <v>511</v>
      </c>
      <c r="C105" s="77" t="s">
        <v>512</v>
      </c>
      <c r="D105" s="77">
        <v>9</v>
      </c>
      <c r="E105" s="77" t="s">
        <v>461</v>
      </c>
      <c r="F105" s="77" t="s">
        <v>496</v>
      </c>
      <c r="G105" s="76" t="s">
        <v>480</v>
      </c>
      <c r="H105" s="76">
        <v>0</v>
      </c>
      <c r="I105" s="86">
        <v>0</v>
      </c>
      <c r="J105" s="87">
        <v>0</v>
      </c>
      <c r="K105" s="87">
        <v>0.3</v>
      </c>
      <c r="L105" s="87">
        <v>0.3</v>
      </c>
      <c r="M105" s="87">
        <v>0.3</v>
      </c>
      <c r="N105" s="87">
        <v>0.3</v>
      </c>
      <c r="O105" s="87">
        <v>0.5</v>
      </c>
      <c r="P105" s="87">
        <v>0.5</v>
      </c>
      <c r="Q105" s="87">
        <v>0.5</v>
      </c>
      <c r="R105" s="87">
        <v>0.5</v>
      </c>
      <c r="S105" s="87">
        <v>0.5</v>
      </c>
      <c r="T105" s="87">
        <v>0.5</v>
      </c>
      <c r="U105" s="87">
        <v>0.5</v>
      </c>
      <c r="V105" s="87">
        <v>0.5</v>
      </c>
      <c r="W105" s="87">
        <v>0.5</v>
      </c>
      <c r="X105" s="87">
        <v>0.5</v>
      </c>
      <c r="Y105" s="87">
        <v>0.5</v>
      </c>
      <c r="Z105" s="87">
        <v>0.5</v>
      </c>
      <c r="AA105" s="87">
        <v>0.5</v>
      </c>
      <c r="AB105" s="87">
        <v>0.5</v>
      </c>
      <c r="AC105" s="87">
        <v>0.5</v>
      </c>
      <c r="AD105" s="87">
        <v>0.5</v>
      </c>
      <c r="AE105" s="87">
        <v>0.5</v>
      </c>
      <c r="AF105" s="87">
        <v>0.5</v>
      </c>
      <c r="AG105" s="87">
        <v>0.5</v>
      </c>
      <c r="AH105" s="87">
        <v>0.5</v>
      </c>
      <c r="AI105" s="87">
        <v>0.5</v>
      </c>
      <c r="AJ105" s="87">
        <v>0.5</v>
      </c>
      <c r="AK105" s="87">
        <v>0.5</v>
      </c>
      <c r="AL105" s="87">
        <v>0.5</v>
      </c>
      <c r="AM105" s="87">
        <v>0.5</v>
      </c>
      <c r="AN105" s="87">
        <v>0.5</v>
      </c>
      <c r="AO105" s="87">
        <v>0.5</v>
      </c>
    </row>
    <row r="106" spans="1:41" s="79" customFormat="1" ht="14.25" customHeight="1" x14ac:dyDescent="0.3">
      <c r="A106" s="77">
        <f t="shared" si="12"/>
        <v>14</v>
      </c>
      <c r="B106" s="77" t="s">
        <v>511</v>
      </c>
      <c r="C106" s="77" t="s">
        <v>512</v>
      </c>
      <c r="D106" s="77">
        <v>10</v>
      </c>
      <c r="E106" s="77" t="s">
        <v>462</v>
      </c>
      <c r="F106" s="77" t="s">
        <v>496</v>
      </c>
      <c r="G106" s="76" t="s">
        <v>476</v>
      </c>
      <c r="H106" s="76">
        <v>0</v>
      </c>
      <c r="I106" s="86">
        <v>1</v>
      </c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</row>
    <row r="107" spans="1:41" s="79" customFormat="1" ht="14.25" customHeight="1" x14ac:dyDescent="0.3">
      <c r="A107" s="93">
        <v>14</v>
      </c>
      <c r="B107" s="15" t="s">
        <v>598</v>
      </c>
      <c r="C107" s="93" t="s">
        <v>599</v>
      </c>
      <c r="D107" s="93">
        <v>1</v>
      </c>
      <c r="E107" s="93" t="s">
        <v>453</v>
      </c>
      <c r="F107" s="93" t="s">
        <v>492</v>
      </c>
      <c r="G107" s="94" t="s">
        <v>476</v>
      </c>
      <c r="H107" s="94">
        <v>0</v>
      </c>
      <c r="I107" s="95">
        <v>1100</v>
      </c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</row>
    <row r="108" spans="1:41" s="79" customFormat="1" ht="14.25" customHeight="1" x14ac:dyDescent="0.3">
      <c r="A108" s="93">
        <f t="shared" ref="A108:A116" si="13">A107</f>
        <v>14</v>
      </c>
      <c r="B108" s="15" t="s">
        <v>598</v>
      </c>
      <c r="C108" s="93" t="s">
        <v>599</v>
      </c>
      <c r="D108" s="93">
        <v>2</v>
      </c>
      <c r="E108" s="93" t="s">
        <v>454</v>
      </c>
      <c r="F108" s="93" t="s">
        <v>492</v>
      </c>
      <c r="G108" s="94" t="s">
        <v>476</v>
      </c>
      <c r="H108" s="94">
        <v>0</v>
      </c>
      <c r="I108" s="95">
        <v>11</v>
      </c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</row>
    <row r="109" spans="1:41" s="79" customFormat="1" ht="14.25" customHeight="1" x14ac:dyDescent="0.3">
      <c r="A109" s="93">
        <f t="shared" si="13"/>
        <v>14</v>
      </c>
      <c r="B109" s="15" t="s">
        <v>598</v>
      </c>
      <c r="C109" s="93" t="s">
        <v>599</v>
      </c>
      <c r="D109" s="93">
        <v>3</v>
      </c>
      <c r="E109" s="93" t="s">
        <v>455</v>
      </c>
      <c r="F109" s="93" t="s">
        <v>494</v>
      </c>
      <c r="G109" s="94" t="s">
        <v>476</v>
      </c>
      <c r="H109" s="94">
        <v>0</v>
      </c>
      <c r="I109" s="95">
        <v>9.4199999999999996E-3</v>
      </c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</row>
    <row r="110" spans="1:41" s="79" customFormat="1" ht="14.25" customHeight="1" x14ac:dyDescent="0.3">
      <c r="A110" s="93">
        <f t="shared" si="13"/>
        <v>14</v>
      </c>
      <c r="B110" s="15" t="s">
        <v>598</v>
      </c>
      <c r="C110" s="93" t="s">
        <v>599</v>
      </c>
      <c r="D110" s="93">
        <v>4</v>
      </c>
      <c r="E110" s="93" t="s">
        <v>456</v>
      </c>
      <c r="F110" s="93" t="s">
        <v>495</v>
      </c>
      <c r="G110" s="94" t="s">
        <v>476</v>
      </c>
      <c r="H110" s="94">
        <v>0</v>
      </c>
      <c r="I110" s="95">
        <v>0</v>
      </c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</row>
    <row r="111" spans="1:41" s="79" customFormat="1" ht="14.25" customHeight="1" x14ac:dyDescent="0.3">
      <c r="A111" s="93">
        <f t="shared" si="13"/>
        <v>14</v>
      </c>
      <c r="B111" s="15" t="s">
        <v>598</v>
      </c>
      <c r="C111" s="93" t="s">
        <v>599</v>
      </c>
      <c r="D111" s="93">
        <v>5</v>
      </c>
      <c r="E111" s="93" t="s">
        <v>457</v>
      </c>
      <c r="F111" s="93" t="s">
        <v>495</v>
      </c>
      <c r="G111" s="94" t="s">
        <v>480</v>
      </c>
      <c r="H111" s="94">
        <v>0</v>
      </c>
      <c r="I111" s="95">
        <v>0</v>
      </c>
      <c r="J111" s="87">
        <v>0</v>
      </c>
      <c r="K111" s="87">
        <v>0.05</v>
      </c>
      <c r="L111" s="87">
        <v>0.05</v>
      </c>
      <c r="M111" s="87">
        <v>0.05</v>
      </c>
      <c r="N111" s="87">
        <v>0.05</v>
      </c>
      <c r="O111" s="87">
        <f>(N111+O114)*1.01</f>
        <v>0.12523999999999999</v>
      </c>
      <c r="P111" s="87">
        <f>O111</f>
        <v>0.12523999999999999</v>
      </c>
      <c r="Q111" s="87">
        <f>(P111+Q114)*1.01</f>
        <v>0.51130240000000005</v>
      </c>
      <c r="R111" s="87">
        <f>Q111</f>
        <v>0.51130240000000005</v>
      </c>
      <c r="S111" s="87">
        <f>(R111+S114)*1.01</f>
        <v>0.90122542400000005</v>
      </c>
      <c r="T111" s="87">
        <v>0.91</v>
      </c>
      <c r="U111" s="87">
        <v>0.92</v>
      </c>
      <c r="V111" s="87">
        <v>0.93</v>
      </c>
      <c r="W111" s="87">
        <v>0.94</v>
      </c>
      <c r="X111" s="87">
        <v>0.95</v>
      </c>
      <c r="Y111" s="87">
        <v>0.96</v>
      </c>
      <c r="Z111" s="87">
        <v>0.97</v>
      </c>
      <c r="AA111" s="87">
        <v>0.98</v>
      </c>
      <c r="AB111" s="87">
        <v>0.99</v>
      </c>
      <c r="AC111" s="87">
        <v>1</v>
      </c>
      <c r="AD111" s="87">
        <v>1.01</v>
      </c>
      <c r="AE111" s="87">
        <v>1.02</v>
      </c>
      <c r="AF111" s="87">
        <v>1.03</v>
      </c>
      <c r="AG111" s="87">
        <v>1.04</v>
      </c>
      <c r="AH111" s="87">
        <v>1.05</v>
      </c>
      <c r="AI111" s="87">
        <v>1.06</v>
      </c>
      <c r="AJ111" s="87">
        <v>1.07</v>
      </c>
      <c r="AK111" s="87">
        <v>1.08</v>
      </c>
      <c r="AL111" s="87">
        <v>1.0900000000000001</v>
      </c>
      <c r="AM111" s="87">
        <v>1.1000000000000001</v>
      </c>
      <c r="AN111" s="87">
        <v>1.1100000000000001</v>
      </c>
      <c r="AO111" s="87">
        <v>1.1200000000000001</v>
      </c>
    </row>
    <row r="112" spans="1:41" s="79" customFormat="1" ht="14.25" customHeight="1" x14ac:dyDescent="0.3">
      <c r="A112" s="93">
        <f t="shared" si="13"/>
        <v>14</v>
      </c>
      <c r="B112" s="15" t="s">
        <v>598</v>
      </c>
      <c r="C112" s="93" t="s">
        <v>599</v>
      </c>
      <c r="D112" s="93">
        <v>6</v>
      </c>
      <c r="E112" s="93" t="s">
        <v>458</v>
      </c>
      <c r="F112" s="93"/>
      <c r="G112" s="94" t="s">
        <v>488</v>
      </c>
      <c r="H112" s="94">
        <v>0</v>
      </c>
      <c r="I112" s="95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</row>
    <row r="113" spans="1:42" s="79" customFormat="1" ht="14.25" customHeight="1" x14ac:dyDescent="0.3">
      <c r="A113" s="93">
        <f t="shared" si="13"/>
        <v>14</v>
      </c>
      <c r="B113" s="15" t="s">
        <v>598</v>
      </c>
      <c r="C113" s="93" t="s">
        <v>599</v>
      </c>
      <c r="D113" s="93">
        <v>7</v>
      </c>
      <c r="E113" s="93" t="s">
        <v>459</v>
      </c>
      <c r="F113" s="93"/>
      <c r="G113" s="94" t="s">
        <v>488</v>
      </c>
      <c r="H113" s="94">
        <v>0</v>
      </c>
      <c r="I113" s="95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</row>
    <row r="114" spans="1:42" s="79" customFormat="1" ht="14.25" customHeight="1" x14ac:dyDescent="0.3">
      <c r="A114" s="93">
        <f t="shared" si="13"/>
        <v>14</v>
      </c>
      <c r="B114" s="15" t="s">
        <v>598</v>
      </c>
      <c r="C114" s="93" t="s">
        <v>599</v>
      </c>
      <c r="D114" s="93">
        <v>8</v>
      </c>
      <c r="E114" s="93" t="s">
        <v>460</v>
      </c>
      <c r="F114" s="93" t="s">
        <v>495</v>
      </c>
      <c r="G114" s="94" t="s">
        <v>480</v>
      </c>
      <c r="H114" s="94">
        <v>0</v>
      </c>
      <c r="I114" s="95">
        <v>0</v>
      </c>
      <c r="J114" s="87">
        <v>0</v>
      </c>
      <c r="K114" s="87">
        <v>0</v>
      </c>
      <c r="L114" s="87">
        <v>0</v>
      </c>
      <c r="M114" s="87">
        <v>0</v>
      </c>
      <c r="N114" s="84">
        <v>0</v>
      </c>
      <c r="O114" s="84">
        <v>7.3999999999999996E-2</v>
      </c>
      <c r="P114" s="84">
        <v>0</v>
      </c>
      <c r="Q114" s="84">
        <v>0.38100000000000001</v>
      </c>
      <c r="R114" s="84">
        <v>0</v>
      </c>
      <c r="S114" s="84">
        <v>0.38100000000000001</v>
      </c>
      <c r="T114" s="84">
        <v>0</v>
      </c>
      <c r="U114" s="84">
        <v>0</v>
      </c>
      <c r="V114" s="87">
        <v>0</v>
      </c>
      <c r="W114" s="87">
        <v>0</v>
      </c>
      <c r="X114" s="87">
        <v>0</v>
      </c>
      <c r="Y114" s="87">
        <v>0</v>
      </c>
      <c r="Z114" s="87">
        <v>0</v>
      </c>
      <c r="AA114" s="87">
        <v>0</v>
      </c>
      <c r="AB114" s="87">
        <v>0</v>
      </c>
      <c r="AC114" s="87">
        <v>0</v>
      </c>
      <c r="AD114" s="87">
        <v>0</v>
      </c>
      <c r="AE114" s="87">
        <v>0</v>
      </c>
      <c r="AF114" s="87">
        <v>0</v>
      </c>
      <c r="AG114" s="87">
        <v>0</v>
      </c>
      <c r="AH114" s="87">
        <v>0.15</v>
      </c>
      <c r="AI114" s="87">
        <v>0</v>
      </c>
      <c r="AJ114" s="87">
        <v>0</v>
      </c>
      <c r="AK114" s="87">
        <v>0</v>
      </c>
      <c r="AL114" s="87">
        <v>0</v>
      </c>
      <c r="AM114" s="87">
        <v>0</v>
      </c>
      <c r="AN114" s="87">
        <v>0</v>
      </c>
      <c r="AO114" s="87">
        <v>0</v>
      </c>
    </row>
    <row r="115" spans="1:42" s="79" customFormat="1" ht="14.25" customHeight="1" x14ac:dyDescent="0.3">
      <c r="A115" s="93">
        <f t="shared" si="13"/>
        <v>14</v>
      </c>
      <c r="B115" s="15" t="s">
        <v>598</v>
      </c>
      <c r="C115" s="93" t="s">
        <v>599</v>
      </c>
      <c r="D115" s="93">
        <v>9</v>
      </c>
      <c r="E115" s="93" t="s">
        <v>461</v>
      </c>
      <c r="F115" s="93" t="s">
        <v>496</v>
      </c>
      <c r="G115" s="94" t="s">
        <v>480</v>
      </c>
      <c r="H115" s="94">
        <v>0</v>
      </c>
      <c r="I115" s="95">
        <v>0</v>
      </c>
      <c r="J115" s="87">
        <v>0</v>
      </c>
      <c r="K115" s="87">
        <v>0.3</v>
      </c>
      <c r="L115" s="87">
        <v>0.3</v>
      </c>
      <c r="M115" s="87">
        <v>0.3</v>
      </c>
      <c r="N115" s="87">
        <v>0.3</v>
      </c>
      <c r="O115" s="87">
        <v>0.5</v>
      </c>
      <c r="P115" s="87">
        <v>0.5</v>
      </c>
      <c r="Q115" s="87">
        <v>0.5</v>
      </c>
      <c r="R115" s="87">
        <v>0.5</v>
      </c>
      <c r="S115" s="87">
        <v>0.5</v>
      </c>
      <c r="T115" s="87">
        <v>0.5</v>
      </c>
      <c r="U115" s="87">
        <v>0.5</v>
      </c>
      <c r="V115" s="87">
        <v>0.5</v>
      </c>
      <c r="W115" s="87">
        <v>0.5</v>
      </c>
      <c r="X115" s="87">
        <v>0.5</v>
      </c>
      <c r="Y115" s="87">
        <v>0.5</v>
      </c>
      <c r="Z115" s="87">
        <v>0.5</v>
      </c>
      <c r="AA115" s="87">
        <v>0.5</v>
      </c>
      <c r="AB115" s="87">
        <v>0.5</v>
      </c>
      <c r="AC115" s="87">
        <v>0.5</v>
      </c>
      <c r="AD115" s="87">
        <v>0.5</v>
      </c>
      <c r="AE115" s="87">
        <v>0.5</v>
      </c>
      <c r="AF115" s="87">
        <v>0.5</v>
      </c>
      <c r="AG115" s="87">
        <v>0.5</v>
      </c>
      <c r="AH115" s="87">
        <v>0.5</v>
      </c>
      <c r="AI115" s="87">
        <v>0.5</v>
      </c>
      <c r="AJ115" s="87">
        <v>0.5</v>
      </c>
      <c r="AK115" s="87">
        <v>0.5</v>
      </c>
      <c r="AL115" s="87">
        <v>0.5</v>
      </c>
      <c r="AM115" s="87">
        <v>0.5</v>
      </c>
      <c r="AN115" s="87">
        <v>0.5</v>
      </c>
      <c r="AO115" s="87">
        <v>0.5</v>
      </c>
    </row>
    <row r="116" spans="1:42" s="79" customFormat="1" ht="14.25" customHeight="1" x14ac:dyDescent="0.3">
      <c r="A116" s="93">
        <f t="shared" si="13"/>
        <v>14</v>
      </c>
      <c r="B116" s="15" t="s">
        <v>598</v>
      </c>
      <c r="C116" s="93" t="s">
        <v>599</v>
      </c>
      <c r="D116" s="93">
        <v>10</v>
      </c>
      <c r="E116" s="93" t="s">
        <v>462</v>
      </c>
      <c r="F116" s="93" t="s">
        <v>496</v>
      </c>
      <c r="G116" s="94" t="s">
        <v>476</v>
      </c>
      <c r="H116" s="94">
        <v>0</v>
      </c>
      <c r="I116" s="95">
        <v>1</v>
      </c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</row>
    <row r="117" spans="1:42" ht="14.25" customHeight="1" x14ac:dyDescent="0.3">
      <c r="A117" s="36">
        <f>A14+1</f>
        <v>6</v>
      </c>
      <c r="B117" s="36" t="s">
        <v>72</v>
      </c>
      <c r="C117" s="36"/>
      <c r="D117" s="36">
        <v>1</v>
      </c>
      <c r="E117" s="36" t="s">
        <v>453</v>
      </c>
      <c r="F117" s="36"/>
      <c r="G117" s="36" t="s">
        <v>476</v>
      </c>
      <c r="H117" s="36">
        <v>0</v>
      </c>
      <c r="I117" s="36">
        <v>0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17"/>
    </row>
    <row r="118" spans="1:42" ht="14.25" customHeight="1" x14ac:dyDescent="0.3">
      <c r="A118" s="36">
        <f>A117</f>
        <v>6</v>
      </c>
      <c r="B118" s="36" t="s">
        <v>72</v>
      </c>
      <c r="C118" s="36"/>
      <c r="D118" s="36">
        <v>2</v>
      </c>
      <c r="E118" s="36" t="s">
        <v>454</v>
      </c>
      <c r="F118" s="36"/>
      <c r="G118" s="36" t="s">
        <v>476</v>
      </c>
      <c r="H118" s="36">
        <v>0</v>
      </c>
      <c r="I118" s="36">
        <v>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16"/>
    </row>
    <row r="119" spans="1:42" ht="14.25" customHeight="1" x14ac:dyDescent="0.3">
      <c r="A119" s="36">
        <f>A118</f>
        <v>6</v>
      </c>
      <c r="B119" s="36" t="s">
        <v>72</v>
      </c>
      <c r="C119" s="36"/>
      <c r="D119" s="36">
        <v>3</v>
      </c>
      <c r="E119" s="36" t="s">
        <v>456</v>
      </c>
      <c r="F119" s="36"/>
      <c r="G119" s="36" t="s">
        <v>476</v>
      </c>
      <c r="H119" s="36">
        <v>0</v>
      </c>
      <c r="I119" s="36">
        <v>0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16"/>
    </row>
    <row r="120" spans="1:42" ht="14.25" customHeight="1" x14ac:dyDescent="0.3">
      <c r="A120" s="37">
        <f>A117+1</f>
        <v>7</v>
      </c>
      <c r="B120" s="37" t="s">
        <v>73</v>
      </c>
      <c r="C120" s="37"/>
      <c r="D120" s="37">
        <v>1</v>
      </c>
      <c r="E120" s="37" t="s">
        <v>453</v>
      </c>
      <c r="F120" s="37"/>
      <c r="G120" s="37" t="s">
        <v>476</v>
      </c>
      <c r="H120" s="37">
        <v>0</v>
      </c>
      <c r="I120" s="37">
        <v>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17"/>
    </row>
    <row r="121" spans="1:42" ht="14.25" customHeight="1" x14ac:dyDescent="0.3">
      <c r="A121" s="37">
        <f>A120</f>
        <v>7</v>
      </c>
      <c r="B121" s="37" t="s">
        <v>73</v>
      </c>
      <c r="C121" s="37"/>
      <c r="D121" s="37">
        <v>2</v>
      </c>
      <c r="E121" s="37" t="s">
        <v>454</v>
      </c>
      <c r="F121" s="37"/>
      <c r="G121" s="37" t="s">
        <v>476</v>
      </c>
      <c r="H121" s="37">
        <v>0</v>
      </c>
      <c r="I121" s="37">
        <v>0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16"/>
    </row>
    <row r="122" spans="1:42" ht="14.25" customHeight="1" x14ac:dyDescent="0.3">
      <c r="A122" s="37">
        <f>A121</f>
        <v>7</v>
      </c>
      <c r="B122" s="37" t="s">
        <v>73</v>
      </c>
      <c r="C122" s="37"/>
      <c r="D122" s="37">
        <v>3</v>
      </c>
      <c r="E122" s="37" t="s">
        <v>456</v>
      </c>
      <c r="F122" s="37"/>
      <c r="G122" s="37" t="s">
        <v>476</v>
      </c>
      <c r="H122" s="37">
        <v>0</v>
      </c>
      <c r="I122" s="37">
        <v>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16"/>
    </row>
    <row r="123" spans="1:42" ht="14.25" customHeight="1" x14ac:dyDescent="0.3">
      <c r="A123" s="36">
        <f>A120+1</f>
        <v>8</v>
      </c>
      <c r="B123" s="36" t="s">
        <v>74</v>
      </c>
      <c r="C123" s="36"/>
      <c r="D123" s="36">
        <v>1</v>
      </c>
      <c r="E123" s="36" t="s">
        <v>453</v>
      </c>
      <c r="F123" s="36"/>
      <c r="G123" s="36" t="s">
        <v>476</v>
      </c>
      <c r="H123" s="36">
        <v>0</v>
      </c>
      <c r="I123" s="36">
        <v>0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17"/>
    </row>
    <row r="124" spans="1:42" ht="14.25" customHeight="1" x14ac:dyDescent="0.3">
      <c r="A124" s="36">
        <f>A123</f>
        <v>8</v>
      </c>
      <c r="B124" s="36" t="s">
        <v>74</v>
      </c>
      <c r="C124" s="36"/>
      <c r="D124" s="36">
        <v>2</v>
      </c>
      <c r="E124" s="36" t="s">
        <v>454</v>
      </c>
      <c r="F124" s="36"/>
      <c r="G124" s="36" t="s">
        <v>476</v>
      </c>
      <c r="H124" s="36">
        <v>0</v>
      </c>
      <c r="I124" s="36">
        <v>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7"/>
    </row>
    <row r="125" spans="1:42" ht="14.25" customHeight="1" x14ac:dyDescent="0.3">
      <c r="A125" s="36">
        <f>A124</f>
        <v>8</v>
      </c>
      <c r="B125" s="36" t="s">
        <v>74</v>
      </c>
      <c r="C125" s="36"/>
      <c r="D125" s="36">
        <v>3</v>
      </c>
      <c r="E125" s="36" t="s">
        <v>456</v>
      </c>
      <c r="F125" s="36"/>
      <c r="G125" s="36" t="s">
        <v>476</v>
      </c>
      <c r="H125" s="36">
        <v>0</v>
      </c>
      <c r="I125" s="36">
        <v>0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16"/>
    </row>
    <row r="126" spans="1:42" ht="14.25" customHeight="1" x14ac:dyDescent="0.3">
      <c r="A126" s="37">
        <f>A123+1</f>
        <v>9</v>
      </c>
      <c r="B126" s="37" t="s">
        <v>75</v>
      </c>
      <c r="C126" s="37" t="s">
        <v>291</v>
      </c>
      <c r="D126" s="37">
        <v>1</v>
      </c>
      <c r="E126" s="37" t="s">
        <v>453</v>
      </c>
      <c r="F126" s="37" t="s">
        <v>561</v>
      </c>
      <c r="G126" s="37" t="s">
        <v>476</v>
      </c>
      <c r="H126" s="37">
        <v>0</v>
      </c>
      <c r="I126" s="37">
        <v>100.205290027926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17"/>
    </row>
    <row r="127" spans="1:42" ht="14.25" customHeight="1" x14ac:dyDescent="0.3">
      <c r="A127" s="37">
        <f>A126</f>
        <v>9</v>
      </c>
      <c r="B127" s="37" t="s">
        <v>75</v>
      </c>
      <c r="C127" s="37" t="s">
        <v>291</v>
      </c>
      <c r="D127" s="37">
        <v>2</v>
      </c>
      <c r="E127" s="37" t="s">
        <v>454</v>
      </c>
      <c r="F127" s="37" t="s">
        <v>561</v>
      </c>
      <c r="G127" s="37" t="s">
        <v>476</v>
      </c>
      <c r="H127" s="37">
        <v>0</v>
      </c>
      <c r="I127" s="37">
        <v>494.03946626989398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16"/>
    </row>
    <row r="128" spans="1:42" ht="14.25" customHeight="1" x14ac:dyDescent="0.3">
      <c r="A128" s="37">
        <f>A127</f>
        <v>9</v>
      </c>
      <c r="B128" s="37" t="s">
        <v>75</v>
      </c>
      <c r="C128" s="37" t="s">
        <v>291</v>
      </c>
      <c r="D128" s="37">
        <v>3</v>
      </c>
      <c r="E128" s="37" t="s">
        <v>456</v>
      </c>
      <c r="F128" s="37"/>
      <c r="G128" s="37" t="s">
        <v>476</v>
      </c>
      <c r="H128" s="37">
        <v>0</v>
      </c>
      <c r="I128" s="37">
        <v>0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16"/>
    </row>
    <row r="129" spans="1:42" x14ac:dyDescent="0.3">
      <c r="A129" s="36">
        <f>A126+1</f>
        <v>10</v>
      </c>
      <c r="B129" s="36" t="s">
        <v>76</v>
      </c>
      <c r="C129" s="36" t="s">
        <v>292</v>
      </c>
      <c r="D129" s="36">
        <v>1</v>
      </c>
      <c r="E129" s="36" t="s">
        <v>453</v>
      </c>
      <c r="F129" s="36" t="s">
        <v>561</v>
      </c>
      <c r="G129" s="36" t="s">
        <v>476</v>
      </c>
      <c r="H129" s="36">
        <v>0</v>
      </c>
      <c r="I129" s="36">
        <v>16.791167840333099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17"/>
    </row>
    <row r="130" spans="1:42" x14ac:dyDescent="0.3">
      <c r="A130" s="36">
        <f>A129</f>
        <v>10</v>
      </c>
      <c r="B130" s="36" t="s">
        <v>76</v>
      </c>
      <c r="C130" s="36" t="s">
        <v>292</v>
      </c>
      <c r="D130" s="36">
        <v>2</v>
      </c>
      <c r="E130" s="36" t="s">
        <v>454</v>
      </c>
      <c r="F130" s="36" t="s">
        <v>561</v>
      </c>
      <c r="G130" s="36" t="s">
        <v>476</v>
      </c>
      <c r="H130" s="36">
        <v>0</v>
      </c>
      <c r="I130" s="36">
        <v>191.575352229435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16"/>
    </row>
    <row r="131" spans="1:42" x14ac:dyDescent="0.3">
      <c r="A131" s="36">
        <f>A130</f>
        <v>10</v>
      </c>
      <c r="B131" s="36" t="s">
        <v>76</v>
      </c>
      <c r="C131" s="36" t="s">
        <v>292</v>
      </c>
      <c r="D131" s="36">
        <v>3</v>
      </c>
      <c r="E131" s="36" t="s">
        <v>456</v>
      </c>
      <c r="F131" s="36"/>
      <c r="G131" s="36" t="s">
        <v>476</v>
      </c>
      <c r="H131" s="36">
        <v>0</v>
      </c>
      <c r="I131" s="36">
        <v>0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16"/>
    </row>
    <row r="132" spans="1:42" x14ac:dyDescent="0.3">
      <c r="A132" s="37">
        <f>A129+1</f>
        <v>11</v>
      </c>
      <c r="B132" s="37" t="s">
        <v>77</v>
      </c>
      <c r="C132" s="37" t="s">
        <v>293</v>
      </c>
      <c r="D132" s="37">
        <v>1</v>
      </c>
      <c r="E132" s="37" t="s">
        <v>453</v>
      </c>
      <c r="F132" s="37" t="s">
        <v>561</v>
      </c>
      <c r="G132" s="37" t="s">
        <v>476</v>
      </c>
      <c r="H132" s="37">
        <v>0</v>
      </c>
      <c r="I132" s="37">
        <v>1328.6243399688401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17"/>
    </row>
    <row r="133" spans="1:42" x14ac:dyDescent="0.3">
      <c r="A133" s="37">
        <f>A132</f>
        <v>11</v>
      </c>
      <c r="B133" s="37" t="s">
        <v>77</v>
      </c>
      <c r="C133" s="37" t="s">
        <v>293</v>
      </c>
      <c r="D133" s="37">
        <v>2</v>
      </c>
      <c r="E133" s="37" t="s">
        <v>454</v>
      </c>
      <c r="F133" s="37" t="s">
        <v>561</v>
      </c>
      <c r="G133" s="37" t="s">
        <v>476</v>
      </c>
      <c r="H133" s="37">
        <v>0</v>
      </c>
      <c r="I133" s="37">
        <v>727.25895950103302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16"/>
    </row>
    <row r="134" spans="1:42" x14ac:dyDescent="0.3">
      <c r="A134" s="37">
        <f>A133</f>
        <v>11</v>
      </c>
      <c r="B134" s="37" t="s">
        <v>77</v>
      </c>
      <c r="C134" s="37" t="s">
        <v>293</v>
      </c>
      <c r="D134" s="37">
        <v>3</v>
      </c>
      <c r="E134" s="37" t="s">
        <v>456</v>
      </c>
      <c r="F134" s="37"/>
      <c r="G134" s="37" t="s">
        <v>476</v>
      </c>
      <c r="H134" s="37">
        <v>0</v>
      </c>
      <c r="I134" s="37">
        <v>0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16"/>
    </row>
    <row r="135" spans="1:42" x14ac:dyDescent="0.3">
      <c r="A135" s="36">
        <f>A132+1</f>
        <v>12</v>
      </c>
      <c r="B135" s="36" t="s">
        <v>78</v>
      </c>
      <c r="C135" s="36" t="s">
        <v>294</v>
      </c>
      <c r="D135" s="36">
        <v>1</v>
      </c>
      <c r="E135" s="36" t="s">
        <v>453</v>
      </c>
      <c r="F135" s="36" t="s">
        <v>561</v>
      </c>
      <c r="G135" s="36" t="s">
        <v>476</v>
      </c>
      <c r="H135" s="36">
        <v>0</v>
      </c>
      <c r="I135" s="36">
        <v>215.72680184696901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17"/>
    </row>
    <row r="136" spans="1:42" x14ac:dyDescent="0.3">
      <c r="A136" s="36">
        <f>A135</f>
        <v>12</v>
      </c>
      <c r="B136" s="36" t="s">
        <v>78</v>
      </c>
      <c r="C136" s="36" t="s">
        <v>294</v>
      </c>
      <c r="D136" s="36">
        <v>2</v>
      </c>
      <c r="E136" s="36" t="s">
        <v>454</v>
      </c>
      <c r="F136" s="36" t="s">
        <v>561</v>
      </c>
      <c r="G136" s="36" t="s">
        <v>476</v>
      </c>
      <c r="H136" s="36">
        <v>0</v>
      </c>
      <c r="I136" s="36">
        <v>1070.69985076424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17"/>
    </row>
    <row r="137" spans="1:42" x14ac:dyDescent="0.3">
      <c r="A137" s="36">
        <f>A136</f>
        <v>12</v>
      </c>
      <c r="B137" s="36" t="s">
        <v>78</v>
      </c>
      <c r="C137" s="36" t="s">
        <v>294</v>
      </c>
      <c r="D137" s="36">
        <v>3</v>
      </c>
      <c r="E137" s="36" t="s">
        <v>456</v>
      </c>
      <c r="F137" s="36"/>
      <c r="G137" s="36" t="s">
        <v>476</v>
      </c>
      <c r="H137" s="36">
        <v>0</v>
      </c>
      <c r="I137" s="36">
        <v>0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16"/>
    </row>
    <row r="138" spans="1:42" x14ac:dyDescent="0.3">
      <c r="A138" s="37">
        <f>A135+1</f>
        <v>13</v>
      </c>
      <c r="B138" s="37" t="s">
        <v>79</v>
      </c>
      <c r="C138" s="37" t="s">
        <v>295</v>
      </c>
      <c r="D138" s="37">
        <v>1</v>
      </c>
      <c r="E138" s="37" t="s">
        <v>453</v>
      </c>
      <c r="F138" s="37" t="s">
        <v>561</v>
      </c>
      <c r="G138" s="37" t="s">
        <v>476</v>
      </c>
      <c r="H138" s="37">
        <v>0</v>
      </c>
      <c r="I138" s="37">
        <v>0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17"/>
    </row>
    <row r="139" spans="1:42" x14ac:dyDescent="0.3">
      <c r="A139" s="37">
        <f>A138</f>
        <v>13</v>
      </c>
      <c r="B139" s="37" t="s">
        <v>79</v>
      </c>
      <c r="C139" s="37" t="s">
        <v>295</v>
      </c>
      <c r="D139" s="37">
        <v>2</v>
      </c>
      <c r="E139" s="37" t="s">
        <v>454</v>
      </c>
      <c r="F139" s="37" t="s">
        <v>561</v>
      </c>
      <c r="G139" s="37" t="s">
        <v>476</v>
      </c>
      <c r="H139" s="37">
        <v>0</v>
      </c>
      <c r="I139" s="37">
        <v>0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16"/>
    </row>
    <row r="140" spans="1:42" x14ac:dyDescent="0.3">
      <c r="A140" s="37">
        <f>A139</f>
        <v>13</v>
      </c>
      <c r="B140" s="37" t="s">
        <v>79</v>
      </c>
      <c r="C140" s="37" t="s">
        <v>295</v>
      </c>
      <c r="D140" s="37">
        <v>3</v>
      </c>
      <c r="E140" s="37" t="s">
        <v>456</v>
      </c>
      <c r="F140" s="37"/>
      <c r="G140" s="37" t="s">
        <v>476</v>
      </c>
      <c r="H140" s="37">
        <v>0</v>
      </c>
      <c r="I140" s="37">
        <v>0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16"/>
    </row>
    <row r="141" spans="1:42" ht="14.25" customHeight="1" x14ac:dyDescent="0.3">
      <c r="A141" s="36">
        <f>A138+1</f>
        <v>14</v>
      </c>
      <c r="B141" s="36" t="s">
        <v>80</v>
      </c>
      <c r="C141" s="36" t="s">
        <v>296</v>
      </c>
      <c r="D141" s="36">
        <v>1</v>
      </c>
      <c r="E141" s="36" t="s">
        <v>453</v>
      </c>
      <c r="F141" s="36" t="s">
        <v>561</v>
      </c>
      <c r="G141" s="36" t="s">
        <v>476</v>
      </c>
      <c r="H141" s="36">
        <v>0</v>
      </c>
      <c r="I141" s="36">
        <v>265.383945339864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7"/>
    </row>
    <row r="142" spans="1:42" ht="14.25" customHeight="1" x14ac:dyDescent="0.3">
      <c r="A142" s="36">
        <f>A141</f>
        <v>14</v>
      </c>
      <c r="B142" s="36" t="s">
        <v>80</v>
      </c>
      <c r="C142" s="36" t="s">
        <v>296</v>
      </c>
      <c r="D142" s="36">
        <v>2</v>
      </c>
      <c r="E142" s="36" t="s">
        <v>454</v>
      </c>
      <c r="F142" s="36" t="s">
        <v>561</v>
      </c>
      <c r="G142" s="36" t="s">
        <v>476</v>
      </c>
      <c r="H142" s="36">
        <v>0</v>
      </c>
      <c r="I142" s="36">
        <v>729.26589224326699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16"/>
    </row>
    <row r="143" spans="1:42" ht="14.25" customHeight="1" x14ac:dyDescent="0.3">
      <c r="A143" s="36">
        <f>A142</f>
        <v>14</v>
      </c>
      <c r="B143" s="36" t="s">
        <v>80</v>
      </c>
      <c r="C143" s="36" t="s">
        <v>296</v>
      </c>
      <c r="D143" s="36">
        <v>3</v>
      </c>
      <c r="E143" s="36" t="s">
        <v>456</v>
      </c>
      <c r="F143" s="36"/>
      <c r="G143" s="36" t="s">
        <v>476</v>
      </c>
      <c r="H143" s="36">
        <v>0</v>
      </c>
      <c r="I143" s="36">
        <v>0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16"/>
    </row>
    <row r="144" spans="1:42" ht="14.25" customHeight="1" x14ac:dyDescent="0.3">
      <c r="A144" s="37">
        <f>A141+1</f>
        <v>15</v>
      </c>
      <c r="B144" s="37" t="s">
        <v>81</v>
      </c>
      <c r="C144" s="37" t="s">
        <v>297</v>
      </c>
      <c r="D144" s="37">
        <v>1</v>
      </c>
      <c r="E144" s="37" t="s">
        <v>453</v>
      </c>
      <c r="F144" s="37" t="s">
        <v>561</v>
      </c>
      <c r="G144" s="37" t="s">
        <v>476</v>
      </c>
      <c r="H144" s="37">
        <v>0</v>
      </c>
      <c r="I144" s="37">
        <v>0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17"/>
    </row>
    <row r="145" spans="1:42" ht="14.25" customHeight="1" x14ac:dyDescent="0.3">
      <c r="A145" s="37">
        <f>A144</f>
        <v>15</v>
      </c>
      <c r="B145" s="37" t="s">
        <v>81</v>
      </c>
      <c r="C145" s="37" t="s">
        <v>297</v>
      </c>
      <c r="D145" s="37">
        <v>2</v>
      </c>
      <c r="E145" s="37" t="s">
        <v>454</v>
      </c>
      <c r="F145" s="37" t="s">
        <v>561</v>
      </c>
      <c r="G145" s="37" t="s">
        <v>476</v>
      </c>
      <c r="H145" s="37">
        <v>0</v>
      </c>
      <c r="I145" s="37">
        <v>0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16"/>
    </row>
    <row r="146" spans="1:42" ht="14.25" customHeight="1" x14ac:dyDescent="0.3">
      <c r="A146" s="37">
        <f>A145</f>
        <v>15</v>
      </c>
      <c r="B146" s="37" t="s">
        <v>81</v>
      </c>
      <c r="C146" s="37" t="s">
        <v>297</v>
      </c>
      <c r="D146" s="37">
        <v>3</v>
      </c>
      <c r="E146" s="37" t="s">
        <v>456</v>
      </c>
      <c r="F146" s="37"/>
      <c r="G146" s="37" t="s">
        <v>476</v>
      </c>
      <c r="H146" s="37">
        <v>0</v>
      </c>
      <c r="I146" s="37">
        <v>0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16"/>
    </row>
    <row r="147" spans="1:42" ht="14.25" customHeight="1" x14ac:dyDescent="0.3">
      <c r="A147" s="36">
        <f>A144+1</f>
        <v>16</v>
      </c>
      <c r="B147" s="36" t="s">
        <v>82</v>
      </c>
      <c r="C147" s="36" t="s">
        <v>298</v>
      </c>
      <c r="D147" s="36">
        <v>1</v>
      </c>
      <c r="E147" s="36" t="s">
        <v>453</v>
      </c>
      <c r="F147" s="36" t="s">
        <v>561</v>
      </c>
      <c r="G147" s="36" t="s">
        <v>476</v>
      </c>
      <c r="H147" s="36">
        <v>0</v>
      </c>
      <c r="I147" s="36">
        <v>0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17"/>
    </row>
    <row r="148" spans="1:42" ht="14.25" customHeight="1" x14ac:dyDescent="0.3">
      <c r="A148" s="36">
        <f>A147</f>
        <v>16</v>
      </c>
      <c r="B148" s="36" t="s">
        <v>82</v>
      </c>
      <c r="C148" s="36" t="s">
        <v>298</v>
      </c>
      <c r="D148" s="36">
        <v>2</v>
      </c>
      <c r="E148" s="36" t="s">
        <v>454</v>
      </c>
      <c r="F148" s="36" t="s">
        <v>561</v>
      </c>
      <c r="G148" s="36" t="s">
        <v>476</v>
      </c>
      <c r="H148" s="36">
        <v>0</v>
      </c>
      <c r="I148" s="36">
        <v>0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17"/>
    </row>
    <row r="149" spans="1:42" ht="14.25" customHeight="1" x14ac:dyDescent="0.3">
      <c r="A149" s="36">
        <f>A148</f>
        <v>16</v>
      </c>
      <c r="B149" s="36" t="s">
        <v>82</v>
      </c>
      <c r="C149" s="36" t="s">
        <v>298</v>
      </c>
      <c r="D149" s="36">
        <v>3</v>
      </c>
      <c r="E149" s="36" t="s">
        <v>456</v>
      </c>
      <c r="F149" s="36"/>
      <c r="G149" s="36" t="s">
        <v>476</v>
      </c>
      <c r="H149" s="36">
        <v>0</v>
      </c>
      <c r="I149" s="36">
        <v>0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16"/>
    </row>
    <row r="150" spans="1:42" ht="14.25" customHeight="1" x14ac:dyDescent="0.3">
      <c r="A150" s="37">
        <f>A147+1</f>
        <v>17</v>
      </c>
      <c r="B150" s="37" t="s">
        <v>83</v>
      </c>
      <c r="C150" s="37" t="s">
        <v>299</v>
      </c>
      <c r="D150" s="37">
        <v>1</v>
      </c>
      <c r="E150" s="37" t="s">
        <v>453</v>
      </c>
      <c r="F150" s="37" t="s">
        <v>561</v>
      </c>
      <c r="G150" s="37" t="s">
        <v>476</v>
      </c>
      <c r="H150" s="37">
        <v>0</v>
      </c>
      <c r="I150" s="37">
        <v>0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17"/>
    </row>
    <row r="151" spans="1:42" ht="14.25" customHeight="1" x14ac:dyDescent="0.3">
      <c r="A151" s="37">
        <f>A150</f>
        <v>17</v>
      </c>
      <c r="B151" s="37" t="s">
        <v>83</v>
      </c>
      <c r="C151" s="37" t="s">
        <v>299</v>
      </c>
      <c r="D151" s="37">
        <v>2</v>
      </c>
      <c r="E151" s="37" t="s">
        <v>454</v>
      </c>
      <c r="F151" s="37" t="s">
        <v>561</v>
      </c>
      <c r="G151" s="37" t="s">
        <v>476</v>
      </c>
      <c r="H151" s="37">
        <v>0</v>
      </c>
      <c r="I151" s="37">
        <v>0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16"/>
    </row>
    <row r="152" spans="1:42" ht="14.25" customHeight="1" x14ac:dyDescent="0.3">
      <c r="A152" s="37">
        <f>A151</f>
        <v>17</v>
      </c>
      <c r="B152" s="37" t="s">
        <v>83</v>
      </c>
      <c r="C152" s="37" t="s">
        <v>299</v>
      </c>
      <c r="D152" s="37">
        <v>3</v>
      </c>
      <c r="E152" s="37" t="s">
        <v>456</v>
      </c>
      <c r="F152" s="37"/>
      <c r="G152" s="37" t="s">
        <v>476</v>
      </c>
      <c r="H152" s="37">
        <v>0</v>
      </c>
      <c r="I152" s="37">
        <v>0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16"/>
    </row>
    <row r="153" spans="1:42" x14ac:dyDescent="0.3">
      <c r="A153" s="36">
        <f>A150+1</f>
        <v>18</v>
      </c>
      <c r="B153" s="36" t="s">
        <v>84</v>
      </c>
      <c r="C153" s="36" t="s">
        <v>300</v>
      </c>
      <c r="D153" s="36">
        <v>1</v>
      </c>
      <c r="E153" s="36" t="s">
        <v>453</v>
      </c>
      <c r="F153" s="36" t="s">
        <v>561</v>
      </c>
      <c r="G153" s="36" t="s">
        <v>476</v>
      </c>
      <c r="H153" s="36">
        <v>0</v>
      </c>
      <c r="I153" s="36">
        <v>0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17"/>
    </row>
    <row r="154" spans="1:42" x14ac:dyDescent="0.3">
      <c r="A154" s="36">
        <f>A153</f>
        <v>18</v>
      </c>
      <c r="B154" s="36" t="s">
        <v>84</v>
      </c>
      <c r="C154" s="36" t="s">
        <v>300</v>
      </c>
      <c r="D154" s="36">
        <v>2</v>
      </c>
      <c r="E154" s="36" t="s">
        <v>454</v>
      </c>
      <c r="F154" s="36" t="s">
        <v>561</v>
      </c>
      <c r="G154" s="36" t="s">
        <v>476</v>
      </c>
      <c r="H154" s="36">
        <v>0</v>
      </c>
      <c r="I154" s="36">
        <v>0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16"/>
    </row>
    <row r="155" spans="1:42" x14ac:dyDescent="0.3">
      <c r="A155" s="36">
        <f>A154</f>
        <v>18</v>
      </c>
      <c r="B155" s="36" t="s">
        <v>84</v>
      </c>
      <c r="C155" s="36" t="s">
        <v>300</v>
      </c>
      <c r="D155" s="36">
        <v>3</v>
      </c>
      <c r="E155" s="36" t="s">
        <v>456</v>
      </c>
      <c r="F155" s="36"/>
      <c r="G155" s="36" t="s">
        <v>476</v>
      </c>
      <c r="H155" s="36">
        <v>0</v>
      </c>
      <c r="I155" s="36">
        <v>0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16"/>
    </row>
    <row r="156" spans="1:42" x14ac:dyDescent="0.3">
      <c r="A156" s="37">
        <f>A153+1</f>
        <v>19</v>
      </c>
      <c r="B156" s="37" t="s">
        <v>85</v>
      </c>
      <c r="C156" s="37" t="s">
        <v>301</v>
      </c>
      <c r="D156" s="37">
        <v>1</v>
      </c>
      <c r="E156" s="37" t="s">
        <v>453</v>
      </c>
      <c r="F156" s="37" t="s">
        <v>561</v>
      </c>
      <c r="G156" s="37" t="s">
        <v>476</v>
      </c>
      <c r="H156" s="37">
        <v>0</v>
      </c>
      <c r="I156" s="37">
        <v>0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17"/>
    </row>
    <row r="157" spans="1:42" x14ac:dyDescent="0.3">
      <c r="A157" s="37">
        <f>A156</f>
        <v>19</v>
      </c>
      <c r="B157" s="37" t="s">
        <v>85</v>
      </c>
      <c r="C157" s="37" t="s">
        <v>301</v>
      </c>
      <c r="D157" s="37">
        <v>2</v>
      </c>
      <c r="E157" s="37" t="s">
        <v>454</v>
      </c>
      <c r="F157" s="37" t="s">
        <v>561</v>
      </c>
      <c r="G157" s="37" t="s">
        <v>476</v>
      </c>
      <c r="H157" s="37">
        <v>0</v>
      </c>
      <c r="I157" s="37">
        <v>0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16"/>
    </row>
    <row r="158" spans="1:42" x14ac:dyDescent="0.3">
      <c r="A158" s="37">
        <f>A157</f>
        <v>19</v>
      </c>
      <c r="B158" s="37" t="s">
        <v>85</v>
      </c>
      <c r="C158" s="37" t="s">
        <v>301</v>
      </c>
      <c r="D158" s="37">
        <v>3</v>
      </c>
      <c r="E158" s="37" t="s">
        <v>456</v>
      </c>
      <c r="F158" s="37"/>
      <c r="G158" s="37" t="s">
        <v>476</v>
      </c>
      <c r="H158" s="37">
        <v>0</v>
      </c>
      <c r="I158" s="37">
        <v>0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16"/>
    </row>
    <row r="159" spans="1:42" x14ac:dyDescent="0.3">
      <c r="A159" s="36">
        <f>A156+1</f>
        <v>20</v>
      </c>
      <c r="B159" s="36" t="s">
        <v>86</v>
      </c>
      <c r="C159" s="36" t="s">
        <v>302</v>
      </c>
      <c r="D159" s="36">
        <v>1</v>
      </c>
      <c r="E159" s="36" t="s">
        <v>453</v>
      </c>
      <c r="F159" s="36" t="s">
        <v>561</v>
      </c>
      <c r="G159" s="36" t="s">
        <v>476</v>
      </c>
      <c r="H159" s="36">
        <v>0</v>
      </c>
      <c r="I159" s="36">
        <v>0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17"/>
    </row>
    <row r="160" spans="1:42" x14ac:dyDescent="0.3">
      <c r="A160" s="36">
        <f>A159</f>
        <v>20</v>
      </c>
      <c r="B160" s="36" t="s">
        <v>86</v>
      </c>
      <c r="C160" s="36" t="s">
        <v>302</v>
      </c>
      <c r="D160" s="36">
        <v>2</v>
      </c>
      <c r="E160" s="36" t="s">
        <v>454</v>
      </c>
      <c r="F160" s="36" t="s">
        <v>561</v>
      </c>
      <c r="G160" s="36" t="s">
        <v>476</v>
      </c>
      <c r="H160" s="36">
        <v>0</v>
      </c>
      <c r="I160" s="36">
        <v>0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17"/>
    </row>
    <row r="161" spans="1:42" x14ac:dyDescent="0.3">
      <c r="A161" s="36">
        <f>A160</f>
        <v>20</v>
      </c>
      <c r="B161" s="36" t="s">
        <v>86</v>
      </c>
      <c r="C161" s="36" t="s">
        <v>302</v>
      </c>
      <c r="D161" s="36">
        <v>3</v>
      </c>
      <c r="E161" s="36" t="s">
        <v>456</v>
      </c>
      <c r="F161" s="36"/>
      <c r="G161" s="36" t="s">
        <v>476</v>
      </c>
      <c r="H161" s="36">
        <v>0</v>
      </c>
      <c r="I161" s="36">
        <v>0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16"/>
    </row>
    <row r="162" spans="1:42" x14ac:dyDescent="0.3">
      <c r="A162" s="37">
        <f>A159+1</f>
        <v>21</v>
      </c>
      <c r="B162" s="37" t="s">
        <v>87</v>
      </c>
      <c r="C162" s="37" t="s">
        <v>303</v>
      </c>
      <c r="D162" s="37">
        <v>1</v>
      </c>
      <c r="E162" s="37" t="s">
        <v>453</v>
      </c>
      <c r="F162" s="37" t="s">
        <v>561</v>
      </c>
      <c r="G162" s="37" t="s">
        <v>476</v>
      </c>
      <c r="H162" s="37">
        <v>0</v>
      </c>
      <c r="I162" s="37">
        <v>0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17"/>
    </row>
    <row r="163" spans="1:42" x14ac:dyDescent="0.3">
      <c r="A163" s="37">
        <f>A162</f>
        <v>21</v>
      </c>
      <c r="B163" s="37" t="s">
        <v>87</v>
      </c>
      <c r="C163" s="37" t="s">
        <v>303</v>
      </c>
      <c r="D163" s="37">
        <v>2</v>
      </c>
      <c r="E163" s="37" t="s">
        <v>454</v>
      </c>
      <c r="F163" s="37" t="s">
        <v>561</v>
      </c>
      <c r="G163" s="37" t="s">
        <v>476</v>
      </c>
      <c r="H163" s="37">
        <v>0</v>
      </c>
      <c r="I163" s="37">
        <v>0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16"/>
    </row>
    <row r="164" spans="1:42" x14ac:dyDescent="0.3">
      <c r="A164" s="37">
        <f>A163</f>
        <v>21</v>
      </c>
      <c r="B164" s="37" t="s">
        <v>87</v>
      </c>
      <c r="C164" s="37" t="s">
        <v>303</v>
      </c>
      <c r="D164" s="37">
        <v>3</v>
      </c>
      <c r="E164" s="37" t="s">
        <v>456</v>
      </c>
      <c r="F164" s="37"/>
      <c r="G164" s="37" t="s">
        <v>476</v>
      </c>
      <c r="H164" s="37">
        <v>0</v>
      </c>
      <c r="I164" s="37">
        <v>0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16"/>
    </row>
    <row r="165" spans="1:42" ht="14.25" customHeight="1" x14ac:dyDescent="0.3">
      <c r="A165" s="36">
        <f>A162+1</f>
        <v>22</v>
      </c>
      <c r="B165" s="36" t="s">
        <v>88</v>
      </c>
      <c r="C165" s="36" t="s">
        <v>304</v>
      </c>
      <c r="D165" s="36">
        <v>1</v>
      </c>
      <c r="E165" s="36" t="s">
        <v>453</v>
      </c>
      <c r="F165" s="36" t="s">
        <v>561</v>
      </c>
      <c r="G165" s="36" t="s">
        <v>476</v>
      </c>
      <c r="H165" s="36">
        <v>0</v>
      </c>
      <c r="I165" s="36">
        <v>0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17"/>
    </row>
    <row r="166" spans="1:42" ht="14.25" customHeight="1" x14ac:dyDescent="0.3">
      <c r="A166" s="36">
        <f>A165</f>
        <v>22</v>
      </c>
      <c r="B166" s="36" t="s">
        <v>88</v>
      </c>
      <c r="C166" s="36" t="s">
        <v>304</v>
      </c>
      <c r="D166" s="36">
        <v>2</v>
      </c>
      <c r="E166" s="36" t="s">
        <v>454</v>
      </c>
      <c r="F166" s="36" t="s">
        <v>561</v>
      </c>
      <c r="G166" s="36" t="s">
        <v>476</v>
      </c>
      <c r="H166" s="36">
        <v>0</v>
      </c>
      <c r="I166" s="36">
        <v>0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16"/>
    </row>
    <row r="167" spans="1:42" ht="14.25" customHeight="1" x14ac:dyDescent="0.3">
      <c r="A167" s="36">
        <f>A166</f>
        <v>22</v>
      </c>
      <c r="B167" s="36" t="s">
        <v>88</v>
      </c>
      <c r="C167" s="36" t="s">
        <v>304</v>
      </c>
      <c r="D167" s="36">
        <v>3</v>
      </c>
      <c r="E167" s="36" t="s">
        <v>456</v>
      </c>
      <c r="F167" s="36"/>
      <c r="G167" s="36" t="s">
        <v>476</v>
      </c>
      <c r="H167" s="36">
        <v>0</v>
      </c>
      <c r="I167" s="36">
        <v>0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16"/>
    </row>
    <row r="168" spans="1:42" ht="14.25" customHeight="1" x14ac:dyDescent="0.3">
      <c r="A168" s="37">
        <f>A165+1</f>
        <v>23</v>
      </c>
      <c r="B168" s="37" t="s">
        <v>89</v>
      </c>
      <c r="C168" s="37" t="s">
        <v>305</v>
      </c>
      <c r="D168" s="37">
        <v>1</v>
      </c>
      <c r="E168" s="37" t="s">
        <v>453</v>
      </c>
      <c r="F168" s="37" t="s">
        <v>561</v>
      </c>
      <c r="G168" s="37" t="s">
        <v>476</v>
      </c>
      <c r="H168" s="37">
        <v>0</v>
      </c>
      <c r="I168" s="37">
        <v>0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17"/>
    </row>
    <row r="169" spans="1:42" ht="14.25" customHeight="1" x14ac:dyDescent="0.3">
      <c r="A169" s="37">
        <f>A168</f>
        <v>23</v>
      </c>
      <c r="B169" s="37" t="s">
        <v>89</v>
      </c>
      <c r="C169" s="37" t="s">
        <v>305</v>
      </c>
      <c r="D169" s="37">
        <v>2</v>
      </c>
      <c r="E169" s="37" t="s">
        <v>454</v>
      </c>
      <c r="F169" s="37" t="s">
        <v>561</v>
      </c>
      <c r="G169" s="37" t="s">
        <v>476</v>
      </c>
      <c r="H169" s="37">
        <v>0</v>
      </c>
      <c r="I169" s="37">
        <v>0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16"/>
    </row>
    <row r="170" spans="1:42" ht="14.25" customHeight="1" x14ac:dyDescent="0.3">
      <c r="A170" s="37">
        <f>A169</f>
        <v>23</v>
      </c>
      <c r="B170" s="37" t="s">
        <v>89</v>
      </c>
      <c r="C170" s="37" t="s">
        <v>305</v>
      </c>
      <c r="D170" s="37">
        <v>3</v>
      </c>
      <c r="E170" s="37" t="s">
        <v>456</v>
      </c>
      <c r="F170" s="37"/>
      <c r="G170" s="37" t="s">
        <v>476</v>
      </c>
      <c r="H170" s="37">
        <v>0</v>
      </c>
      <c r="I170" s="37">
        <v>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16"/>
    </row>
    <row r="171" spans="1:42" ht="14.25" customHeight="1" x14ac:dyDescent="0.3">
      <c r="A171" s="36">
        <f>A168+1</f>
        <v>24</v>
      </c>
      <c r="B171" s="36" t="s">
        <v>90</v>
      </c>
      <c r="C171" s="36" t="s">
        <v>306</v>
      </c>
      <c r="D171" s="36">
        <v>1</v>
      </c>
      <c r="E171" s="36" t="s">
        <v>453</v>
      </c>
      <c r="F171" s="36" t="s">
        <v>561</v>
      </c>
      <c r="G171" s="36" t="s">
        <v>476</v>
      </c>
      <c r="H171" s="36">
        <v>0</v>
      </c>
      <c r="I171" s="36">
        <v>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17"/>
    </row>
    <row r="172" spans="1:42" ht="14.25" customHeight="1" x14ac:dyDescent="0.3">
      <c r="A172" s="36">
        <f>A171</f>
        <v>24</v>
      </c>
      <c r="B172" s="36" t="s">
        <v>90</v>
      </c>
      <c r="C172" s="36" t="s">
        <v>306</v>
      </c>
      <c r="D172" s="36">
        <v>2</v>
      </c>
      <c r="E172" s="36" t="s">
        <v>454</v>
      </c>
      <c r="F172" s="36" t="s">
        <v>561</v>
      </c>
      <c r="G172" s="36" t="s">
        <v>476</v>
      </c>
      <c r="H172" s="36">
        <v>0</v>
      </c>
      <c r="I172" s="36">
        <v>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17"/>
    </row>
    <row r="173" spans="1:42" ht="14.25" customHeight="1" x14ac:dyDescent="0.3">
      <c r="A173" s="36">
        <f>A172</f>
        <v>24</v>
      </c>
      <c r="B173" s="36" t="s">
        <v>90</v>
      </c>
      <c r="C173" s="36" t="s">
        <v>306</v>
      </c>
      <c r="D173" s="36">
        <v>3</v>
      </c>
      <c r="E173" s="36" t="s">
        <v>456</v>
      </c>
      <c r="F173" s="36"/>
      <c r="G173" s="36" t="s">
        <v>476</v>
      </c>
      <c r="H173" s="36">
        <v>0</v>
      </c>
      <c r="I173" s="36">
        <v>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16"/>
    </row>
    <row r="174" spans="1:42" ht="14.25" customHeight="1" x14ac:dyDescent="0.3">
      <c r="A174" s="37">
        <f>A171+1</f>
        <v>25</v>
      </c>
      <c r="B174" s="37" t="s">
        <v>91</v>
      </c>
      <c r="C174" s="37" t="s">
        <v>307</v>
      </c>
      <c r="D174" s="37">
        <v>1</v>
      </c>
      <c r="E174" s="37" t="s">
        <v>453</v>
      </c>
      <c r="F174" s="37" t="s">
        <v>561</v>
      </c>
      <c r="G174" s="37" t="s">
        <v>476</v>
      </c>
      <c r="H174" s="37">
        <v>0</v>
      </c>
      <c r="I174" s="37">
        <v>0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17"/>
    </row>
    <row r="175" spans="1:42" ht="14.25" customHeight="1" x14ac:dyDescent="0.3">
      <c r="A175" s="37">
        <f>A174</f>
        <v>25</v>
      </c>
      <c r="B175" s="37" t="s">
        <v>91</v>
      </c>
      <c r="C175" s="37" t="s">
        <v>307</v>
      </c>
      <c r="D175" s="37">
        <v>2</v>
      </c>
      <c r="E175" s="37" t="s">
        <v>454</v>
      </c>
      <c r="F175" s="37" t="s">
        <v>561</v>
      </c>
      <c r="G175" s="37" t="s">
        <v>476</v>
      </c>
      <c r="H175" s="37">
        <v>0</v>
      </c>
      <c r="I175" s="37">
        <v>0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16"/>
    </row>
    <row r="176" spans="1:42" ht="14.25" customHeight="1" x14ac:dyDescent="0.3">
      <c r="A176" s="37">
        <f>A175</f>
        <v>25</v>
      </c>
      <c r="B176" s="37" t="s">
        <v>91</v>
      </c>
      <c r="C176" s="37" t="s">
        <v>307</v>
      </c>
      <c r="D176" s="37">
        <v>3</v>
      </c>
      <c r="E176" s="37" t="s">
        <v>456</v>
      </c>
      <c r="F176" s="37"/>
      <c r="G176" s="37" t="s">
        <v>476</v>
      </c>
      <c r="H176" s="37">
        <v>0</v>
      </c>
      <c r="I176" s="37">
        <v>0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16"/>
    </row>
    <row r="177" spans="1:42" x14ac:dyDescent="0.3">
      <c r="A177" s="36">
        <f>A174+1</f>
        <v>26</v>
      </c>
      <c r="B177" s="36" t="s">
        <v>92</v>
      </c>
      <c r="C177" s="36" t="s">
        <v>308</v>
      </c>
      <c r="D177" s="36">
        <v>1</v>
      </c>
      <c r="E177" s="36" t="s">
        <v>453</v>
      </c>
      <c r="F177" s="36" t="s">
        <v>561</v>
      </c>
      <c r="G177" s="36" t="s">
        <v>476</v>
      </c>
      <c r="H177" s="36">
        <v>0</v>
      </c>
      <c r="I177" s="36">
        <v>0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17"/>
    </row>
    <row r="178" spans="1:42" x14ac:dyDescent="0.3">
      <c r="A178" s="36">
        <f>A177</f>
        <v>26</v>
      </c>
      <c r="B178" s="36" t="s">
        <v>92</v>
      </c>
      <c r="C178" s="36" t="s">
        <v>308</v>
      </c>
      <c r="D178" s="36">
        <v>2</v>
      </c>
      <c r="E178" s="36" t="s">
        <v>454</v>
      </c>
      <c r="F178" s="36" t="s">
        <v>561</v>
      </c>
      <c r="G178" s="36" t="s">
        <v>476</v>
      </c>
      <c r="H178" s="36">
        <v>0</v>
      </c>
      <c r="I178" s="36">
        <v>0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16"/>
    </row>
    <row r="179" spans="1:42" x14ac:dyDescent="0.3">
      <c r="A179" s="36">
        <f>A178</f>
        <v>26</v>
      </c>
      <c r="B179" s="36" t="s">
        <v>92</v>
      </c>
      <c r="C179" s="36" t="s">
        <v>308</v>
      </c>
      <c r="D179" s="36">
        <v>3</v>
      </c>
      <c r="E179" s="36" t="s">
        <v>456</v>
      </c>
      <c r="F179" s="36"/>
      <c r="G179" s="36" t="s">
        <v>476</v>
      </c>
      <c r="H179" s="36">
        <v>0</v>
      </c>
      <c r="I179" s="36">
        <v>0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16"/>
    </row>
    <row r="180" spans="1:42" x14ac:dyDescent="0.3">
      <c r="A180" s="37">
        <f>A177+1</f>
        <v>27</v>
      </c>
      <c r="B180" s="37" t="s">
        <v>93</v>
      </c>
      <c r="C180" s="37" t="s">
        <v>309</v>
      </c>
      <c r="D180" s="37">
        <v>1</v>
      </c>
      <c r="E180" s="37" t="s">
        <v>453</v>
      </c>
      <c r="F180" s="37" t="s">
        <v>561</v>
      </c>
      <c r="G180" s="37" t="s">
        <v>476</v>
      </c>
      <c r="H180" s="37">
        <v>0</v>
      </c>
      <c r="I180" s="37">
        <v>0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17"/>
    </row>
    <row r="181" spans="1:42" x14ac:dyDescent="0.3">
      <c r="A181" s="37">
        <f>A180</f>
        <v>27</v>
      </c>
      <c r="B181" s="37" t="s">
        <v>93</v>
      </c>
      <c r="C181" s="37" t="s">
        <v>309</v>
      </c>
      <c r="D181" s="37">
        <v>2</v>
      </c>
      <c r="E181" s="37" t="s">
        <v>454</v>
      </c>
      <c r="F181" s="37" t="s">
        <v>561</v>
      </c>
      <c r="G181" s="37" t="s">
        <v>476</v>
      </c>
      <c r="H181" s="37">
        <v>0</v>
      </c>
      <c r="I181" s="37">
        <v>0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6"/>
    </row>
    <row r="182" spans="1:42" x14ac:dyDescent="0.3">
      <c r="A182" s="37">
        <f>A181</f>
        <v>27</v>
      </c>
      <c r="B182" s="37" t="s">
        <v>93</v>
      </c>
      <c r="C182" s="37" t="s">
        <v>309</v>
      </c>
      <c r="D182" s="37">
        <v>3</v>
      </c>
      <c r="E182" s="37" t="s">
        <v>456</v>
      </c>
      <c r="F182" s="37"/>
      <c r="G182" s="37" t="s">
        <v>476</v>
      </c>
      <c r="H182" s="37">
        <v>0</v>
      </c>
      <c r="I182" s="37">
        <v>0</v>
      </c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16"/>
    </row>
    <row r="183" spans="1:42" x14ac:dyDescent="0.3">
      <c r="A183" s="36">
        <f>A180+1</f>
        <v>28</v>
      </c>
      <c r="B183" s="36" t="s">
        <v>94</v>
      </c>
      <c r="C183" s="36" t="s">
        <v>310</v>
      </c>
      <c r="D183" s="36">
        <v>1</v>
      </c>
      <c r="E183" s="36" t="s">
        <v>453</v>
      </c>
      <c r="F183" s="36" t="s">
        <v>561</v>
      </c>
      <c r="G183" s="36" t="s">
        <v>476</v>
      </c>
      <c r="H183" s="36">
        <v>0</v>
      </c>
      <c r="I183" s="36">
        <v>0</v>
      </c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17"/>
    </row>
    <row r="184" spans="1:42" x14ac:dyDescent="0.3">
      <c r="A184" s="36">
        <f>A183</f>
        <v>28</v>
      </c>
      <c r="B184" s="36" t="s">
        <v>94</v>
      </c>
      <c r="C184" s="36" t="s">
        <v>310</v>
      </c>
      <c r="D184" s="36">
        <v>2</v>
      </c>
      <c r="E184" s="36" t="s">
        <v>454</v>
      </c>
      <c r="F184" s="36" t="s">
        <v>561</v>
      </c>
      <c r="G184" s="36" t="s">
        <v>476</v>
      </c>
      <c r="H184" s="36">
        <v>0</v>
      </c>
      <c r="I184" s="36">
        <v>0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17"/>
    </row>
    <row r="185" spans="1:42" x14ac:dyDescent="0.3">
      <c r="A185" s="36">
        <f>A184</f>
        <v>28</v>
      </c>
      <c r="B185" s="36" t="s">
        <v>94</v>
      </c>
      <c r="C185" s="36" t="s">
        <v>310</v>
      </c>
      <c r="D185" s="36">
        <v>3</v>
      </c>
      <c r="E185" s="36" t="s">
        <v>456</v>
      </c>
      <c r="F185" s="36"/>
      <c r="G185" s="36" t="s">
        <v>476</v>
      </c>
      <c r="H185" s="36">
        <v>0</v>
      </c>
      <c r="I185" s="36">
        <v>0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6"/>
    </row>
    <row r="186" spans="1:42" x14ac:dyDescent="0.3">
      <c r="A186" s="37">
        <f>A183+1</f>
        <v>29</v>
      </c>
      <c r="B186" s="37" t="s">
        <v>95</v>
      </c>
      <c r="C186" s="37" t="s">
        <v>311</v>
      </c>
      <c r="D186" s="37">
        <v>1</v>
      </c>
      <c r="E186" s="37" t="s">
        <v>453</v>
      </c>
      <c r="F186" s="37" t="s">
        <v>561</v>
      </c>
      <c r="G186" s="37" t="s">
        <v>476</v>
      </c>
      <c r="H186" s="37">
        <v>0</v>
      </c>
      <c r="I186" s="37">
        <v>0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17"/>
    </row>
    <row r="187" spans="1:42" x14ac:dyDescent="0.3">
      <c r="A187" s="37">
        <f>A186</f>
        <v>29</v>
      </c>
      <c r="B187" s="37" t="s">
        <v>95</v>
      </c>
      <c r="C187" s="37" t="s">
        <v>311</v>
      </c>
      <c r="D187" s="37">
        <v>2</v>
      </c>
      <c r="E187" s="37" t="s">
        <v>454</v>
      </c>
      <c r="F187" s="37" t="s">
        <v>561</v>
      </c>
      <c r="G187" s="37" t="s">
        <v>476</v>
      </c>
      <c r="H187" s="37">
        <v>0</v>
      </c>
      <c r="I187" s="37">
        <v>0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16"/>
    </row>
    <row r="188" spans="1:42" x14ac:dyDescent="0.3">
      <c r="A188" s="37">
        <f>A187</f>
        <v>29</v>
      </c>
      <c r="B188" s="37" t="s">
        <v>95</v>
      </c>
      <c r="C188" s="37" t="s">
        <v>311</v>
      </c>
      <c r="D188" s="37">
        <v>3</v>
      </c>
      <c r="E188" s="37" t="s">
        <v>456</v>
      </c>
      <c r="F188" s="37"/>
      <c r="G188" s="37" t="s">
        <v>476</v>
      </c>
      <c r="H188" s="37">
        <v>0</v>
      </c>
      <c r="I188" s="37">
        <v>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16"/>
    </row>
    <row r="189" spans="1:42" ht="14.25" customHeight="1" x14ac:dyDescent="0.3">
      <c r="A189" s="36">
        <f>A186+1</f>
        <v>30</v>
      </c>
      <c r="B189" s="36" t="s">
        <v>96</v>
      </c>
      <c r="C189" s="36" t="s">
        <v>312</v>
      </c>
      <c r="D189" s="36">
        <v>1</v>
      </c>
      <c r="E189" s="36" t="s">
        <v>453</v>
      </c>
      <c r="F189" s="36" t="s">
        <v>581</v>
      </c>
      <c r="G189" s="36" t="s">
        <v>476</v>
      </c>
      <c r="H189" s="36">
        <v>0</v>
      </c>
      <c r="I189" s="36">
        <v>2690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17"/>
    </row>
    <row r="190" spans="1:42" ht="14.25" customHeight="1" x14ac:dyDescent="0.3">
      <c r="A190" s="36">
        <f>A189</f>
        <v>30</v>
      </c>
      <c r="B190" s="36" t="s">
        <v>96</v>
      </c>
      <c r="C190" s="36" t="s">
        <v>312</v>
      </c>
      <c r="D190" s="36">
        <v>2</v>
      </c>
      <c r="E190" s="36" t="s">
        <v>454</v>
      </c>
      <c r="F190" s="36" t="s">
        <v>581</v>
      </c>
      <c r="G190" s="36" t="s">
        <v>476</v>
      </c>
      <c r="H190" s="36">
        <v>0</v>
      </c>
      <c r="I190" s="36">
        <v>85.218130668661701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16"/>
    </row>
    <row r="191" spans="1:42" ht="14.25" customHeight="1" x14ac:dyDescent="0.3">
      <c r="A191" s="36">
        <f>A190</f>
        <v>30</v>
      </c>
      <c r="B191" s="36" t="s">
        <v>96</v>
      </c>
      <c r="C191" s="36" t="s">
        <v>312</v>
      </c>
      <c r="D191" s="36">
        <v>3</v>
      </c>
      <c r="E191" s="36" t="s">
        <v>456</v>
      </c>
      <c r="F191" s="36"/>
      <c r="G191" s="36" t="s">
        <v>476</v>
      </c>
      <c r="H191" s="36">
        <v>0</v>
      </c>
      <c r="I191" s="36">
        <v>0</v>
      </c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16"/>
    </row>
    <row r="192" spans="1:42" ht="14.25" customHeight="1" x14ac:dyDescent="0.3">
      <c r="A192" s="37">
        <f>A189+1</f>
        <v>31</v>
      </c>
      <c r="B192" s="37" t="s">
        <v>97</v>
      </c>
      <c r="C192" s="37" t="s">
        <v>313</v>
      </c>
      <c r="D192" s="37">
        <v>1</v>
      </c>
      <c r="E192" s="37" t="s">
        <v>453</v>
      </c>
      <c r="F192" s="37" t="s">
        <v>561</v>
      </c>
      <c r="G192" s="37" t="s">
        <v>476</v>
      </c>
      <c r="H192" s="37">
        <v>0</v>
      </c>
      <c r="I192" s="37">
        <v>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17"/>
    </row>
    <row r="193" spans="1:42" ht="14.25" customHeight="1" x14ac:dyDescent="0.3">
      <c r="A193" s="37">
        <f>A192</f>
        <v>31</v>
      </c>
      <c r="B193" s="37" t="s">
        <v>97</v>
      </c>
      <c r="C193" s="37" t="s">
        <v>313</v>
      </c>
      <c r="D193" s="37">
        <v>2</v>
      </c>
      <c r="E193" s="37" t="s">
        <v>454</v>
      </c>
      <c r="F193" s="37" t="s">
        <v>561</v>
      </c>
      <c r="G193" s="37" t="s">
        <v>476</v>
      </c>
      <c r="H193" s="37">
        <v>0</v>
      </c>
      <c r="I193" s="37">
        <v>0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16"/>
    </row>
    <row r="194" spans="1:42" ht="14.25" customHeight="1" x14ac:dyDescent="0.3">
      <c r="A194" s="37">
        <f>A193</f>
        <v>31</v>
      </c>
      <c r="B194" s="37" t="s">
        <v>97</v>
      </c>
      <c r="C194" s="37" t="s">
        <v>313</v>
      </c>
      <c r="D194" s="37">
        <v>3</v>
      </c>
      <c r="E194" s="37" t="s">
        <v>456</v>
      </c>
      <c r="F194" s="37"/>
      <c r="G194" s="37" t="s">
        <v>476</v>
      </c>
      <c r="H194" s="37">
        <v>0</v>
      </c>
      <c r="I194" s="37">
        <v>0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16"/>
    </row>
    <row r="195" spans="1:42" ht="14.25" customHeight="1" x14ac:dyDescent="0.3">
      <c r="A195" s="36">
        <f>A192+1</f>
        <v>32</v>
      </c>
      <c r="B195" s="36" t="s">
        <v>98</v>
      </c>
      <c r="C195" s="36" t="s">
        <v>314</v>
      </c>
      <c r="D195" s="36">
        <v>1</v>
      </c>
      <c r="E195" s="36" t="s">
        <v>453</v>
      </c>
      <c r="F195" s="36" t="s">
        <v>561</v>
      </c>
      <c r="G195" s="36" t="s">
        <v>476</v>
      </c>
      <c r="H195" s="36">
        <v>0</v>
      </c>
      <c r="I195" s="36">
        <v>0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17"/>
    </row>
    <row r="196" spans="1:42" ht="14.25" customHeight="1" x14ac:dyDescent="0.3">
      <c r="A196" s="36">
        <f>A195</f>
        <v>32</v>
      </c>
      <c r="B196" s="36" t="s">
        <v>98</v>
      </c>
      <c r="C196" s="36" t="s">
        <v>314</v>
      </c>
      <c r="D196" s="36">
        <v>2</v>
      </c>
      <c r="E196" s="36" t="s">
        <v>454</v>
      </c>
      <c r="F196" s="36" t="s">
        <v>561</v>
      </c>
      <c r="G196" s="36" t="s">
        <v>476</v>
      </c>
      <c r="H196" s="36">
        <v>0</v>
      </c>
      <c r="I196" s="36">
        <v>0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17"/>
    </row>
    <row r="197" spans="1:42" ht="14.25" customHeight="1" x14ac:dyDescent="0.3">
      <c r="A197" s="36">
        <f>A196</f>
        <v>32</v>
      </c>
      <c r="B197" s="36" t="s">
        <v>98</v>
      </c>
      <c r="C197" s="36" t="s">
        <v>314</v>
      </c>
      <c r="D197" s="36">
        <v>3</v>
      </c>
      <c r="E197" s="36" t="s">
        <v>456</v>
      </c>
      <c r="F197" s="36"/>
      <c r="G197" s="36" t="s">
        <v>476</v>
      </c>
      <c r="H197" s="36">
        <v>0</v>
      </c>
      <c r="I197" s="36">
        <v>0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16"/>
    </row>
    <row r="198" spans="1:42" ht="14.25" customHeight="1" x14ac:dyDescent="0.3">
      <c r="A198" s="37">
        <f>A195+1</f>
        <v>33</v>
      </c>
      <c r="B198" s="37" t="s">
        <v>99</v>
      </c>
      <c r="C198" s="37" t="s">
        <v>315</v>
      </c>
      <c r="D198" s="37">
        <v>1</v>
      </c>
      <c r="E198" s="37" t="s">
        <v>453</v>
      </c>
      <c r="F198" s="37" t="s">
        <v>581</v>
      </c>
      <c r="G198" s="37" t="s">
        <v>476</v>
      </c>
      <c r="H198" s="37">
        <v>0</v>
      </c>
      <c r="I198" s="37">
        <v>2690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17"/>
    </row>
    <row r="199" spans="1:42" ht="14.25" customHeight="1" x14ac:dyDescent="0.3">
      <c r="A199" s="37">
        <f>A198</f>
        <v>33</v>
      </c>
      <c r="B199" s="37" t="s">
        <v>99</v>
      </c>
      <c r="C199" s="37" t="s">
        <v>315</v>
      </c>
      <c r="D199" s="37">
        <v>2</v>
      </c>
      <c r="E199" s="37" t="s">
        <v>454</v>
      </c>
      <c r="F199" s="37" t="s">
        <v>581</v>
      </c>
      <c r="G199" s="37" t="s">
        <v>476</v>
      </c>
      <c r="H199" s="37">
        <v>0</v>
      </c>
      <c r="I199" s="37">
        <v>85.218130668661701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16"/>
    </row>
    <row r="200" spans="1:42" ht="14.25" customHeight="1" x14ac:dyDescent="0.3">
      <c r="A200" s="37">
        <f>A199</f>
        <v>33</v>
      </c>
      <c r="B200" s="37" t="s">
        <v>99</v>
      </c>
      <c r="C200" s="37" t="s">
        <v>315</v>
      </c>
      <c r="D200" s="37">
        <v>3</v>
      </c>
      <c r="E200" s="37" t="s">
        <v>456</v>
      </c>
      <c r="F200" s="37"/>
      <c r="G200" s="37" t="s">
        <v>476</v>
      </c>
      <c r="H200" s="37">
        <v>0</v>
      </c>
      <c r="I200" s="37">
        <v>0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16"/>
    </row>
    <row r="201" spans="1:42" x14ac:dyDescent="0.3">
      <c r="A201" s="36">
        <f>A198+1</f>
        <v>34</v>
      </c>
      <c r="B201" s="36" t="s">
        <v>100</v>
      </c>
      <c r="C201" s="36" t="s">
        <v>316</v>
      </c>
      <c r="D201" s="36">
        <v>1</v>
      </c>
      <c r="E201" s="36" t="s">
        <v>453</v>
      </c>
      <c r="F201" s="36" t="s">
        <v>581</v>
      </c>
      <c r="G201" s="36" t="s">
        <v>476</v>
      </c>
      <c r="H201" s="36">
        <v>0</v>
      </c>
      <c r="I201" s="36">
        <v>2622.0963282665102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17"/>
    </row>
    <row r="202" spans="1:42" x14ac:dyDescent="0.3">
      <c r="A202" s="36">
        <f>A201</f>
        <v>34</v>
      </c>
      <c r="B202" s="36" t="s">
        <v>100</v>
      </c>
      <c r="C202" s="36" t="s">
        <v>316</v>
      </c>
      <c r="D202" s="36">
        <v>2</v>
      </c>
      <c r="E202" s="36" t="s">
        <v>454</v>
      </c>
      <c r="F202" s="36" t="s">
        <v>581</v>
      </c>
      <c r="G202" s="36" t="s">
        <v>476</v>
      </c>
      <c r="H202" s="36">
        <v>0</v>
      </c>
      <c r="I202" s="36">
        <v>85.218130668661701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16"/>
    </row>
    <row r="203" spans="1:42" x14ac:dyDescent="0.3">
      <c r="A203" s="36">
        <f>A202</f>
        <v>34</v>
      </c>
      <c r="B203" s="36" t="s">
        <v>100</v>
      </c>
      <c r="C203" s="36" t="s">
        <v>316</v>
      </c>
      <c r="D203" s="36">
        <v>3</v>
      </c>
      <c r="E203" s="36" t="s">
        <v>456</v>
      </c>
      <c r="F203" s="36"/>
      <c r="G203" s="36" t="s">
        <v>476</v>
      </c>
      <c r="H203" s="36">
        <v>0</v>
      </c>
      <c r="I203" s="36">
        <v>0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16"/>
    </row>
    <row r="204" spans="1:42" x14ac:dyDescent="0.3">
      <c r="A204" s="37">
        <f>A201+1</f>
        <v>35</v>
      </c>
      <c r="B204" s="37" t="s">
        <v>101</v>
      </c>
      <c r="C204" s="37" t="s">
        <v>317</v>
      </c>
      <c r="D204" s="37">
        <v>1</v>
      </c>
      <c r="E204" s="37" t="s">
        <v>453</v>
      </c>
      <c r="F204" s="37" t="s">
        <v>581</v>
      </c>
      <c r="G204" s="37" t="s">
        <v>476</v>
      </c>
      <c r="H204" s="37">
        <v>0</v>
      </c>
      <c r="I204" s="37">
        <v>1311.0481641332501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17"/>
    </row>
    <row r="205" spans="1:42" x14ac:dyDescent="0.3">
      <c r="A205" s="37">
        <f>A204</f>
        <v>35</v>
      </c>
      <c r="B205" s="37" t="s">
        <v>101</v>
      </c>
      <c r="C205" s="37" t="s">
        <v>317</v>
      </c>
      <c r="D205" s="37">
        <v>2</v>
      </c>
      <c r="E205" s="37" t="s">
        <v>454</v>
      </c>
      <c r="F205" s="37" t="s">
        <v>581</v>
      </c>
      <c r="G205" s="37" t="s">
        <v>476</v>
      </c>
      <c r="H205" s="37">
        <v>0</v>
      </c>
      <c r="I205" s="37">
        <v>85.218130668661701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16"/>
    </row>
    <row r="206" spans="1:42" x14ac:dyDescent="0.3">
      <c r="A206" s="37">
        <f>A205</f>
        <v>35</v>
      </c>
      <c r="B206" s="37" t="s">
        <v>101</v>
      </c>
      <c r="C206" s="37" t="s">
        <v>317</v>
      </c>
      <c r="D206" s="37">
        <v>3</v>
      </c>
      <c r="E206" s="37" t="s">
        <v>456</v>
      </c>
      <c r="F206" s="37"/>
      <c r="G206" s="37" t="s">
        <v>476</v>
      </c>
      <c r="H206" s="37">
        <v>0</v>
      </c>
      <c r="I206" s="37">
        <v>0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16"/>
    </row>
    <row r="207" spans="1:42" x14ac:dyDescent="0.3">
      <c r="A207" s="36">
        <f>A204+1</f>
        <v>36</v>
      </c>
      <c r="B207" s="36" t="s">
        <v>102</v>
      </c>
      <c r="C207" s="36" t="s">
        <v>318</v>
      </c>
      <c r="D207" s="36">
        <v>1</v>
      </c>
      <c r="E207" s="36" t="s">
        <v>453</v>
      </c>
      <c r="F207" s="36" t="s">
        <v>561</v>
      </c>
      <c r="G207" s="36" t="s">
        <v>476</v>
      </c>
      <c r="H207" s="36">
        <v>0</v>
      </c>
      <c r="I207" s="36">
        <v>0</v>
      </c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17"/>
    </row>
    <row r="208" spans="1:42" x14ac:dyDescent="0.3">
      <c r="A208" s="36">
        <f>A207</f>
        <v>36</v>
      </c>
      <c r="B208" s="36" t="s">
        <v>102</v>
      </c>
      <c r="C208" s="36" t="s">
        <v>318</v>
      </c>
      <c r="D208" s="36">
        <v>2</v>
      </c>
      <c r="E208" s="36" t="s">
        <v>454</v>
      </c>
      <c r="F208" s="36" t="s">
        <v>561</v>
      </c>
      <c r="G208" s="36" t="s">
        <v>476</v>
      </c>
      <c r="H208" s="36">
        <v>0</v>
      </c>
      <c r="I208" s="36">
        <v>0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17"/>
    </row>
    <row r="209" spans="1:42" x14ac:dyDescent="0.3">
      <c r="A209" s="36">
        <f>A208</f>
        <v>36</v>
      </c>
      <c r="B209" s="36" t="s">
        <v>102</v>
      </c>
      <c r="C209" s="36" t="s">
        <v>318</v>
      </c>
      <c r="D209" s="36">
        <v>3</v>
      </c>
      <c r="E209" s="36" t="s">
        <v>456</v>
      </c>
      <c r="F209" s="36"/>
      <c r="G209" s="36" t="s">
        <v>476</v>
      </c>
      <c r="H209" s="36">
        <v>0</v>
      </c>
      <c r="I209" s="36">
        <v>0</v>
      </c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16"/>
    </row>
    <row r="210" spans="1:42" x14ac:dyDescent="0.3">
      <c r="A210" s="37">
        <f>A207+1</f>
        <v>37</v>
      </c>
      <c r="B210" s="37" t="s">
        <v>103</v>
      </c>
      <c r="C210" s="37" t="s">
        <v>319</v>
      </c>
      <c r="D210" s="37">
        <v>1</v>
      </c>
      <c r="E210" s="37" t="s">
        <v>453</v>
      </c>
      <c r="F210" s="37" t="s">
        <v>561</v>
      </c>
      <c r="G210" s="37" t="s">
        <v>476</v>
      </c>
      <c r="H210" s="37">
        <v>0</v>
      </c>
      <c r="I210" s="37">
        <v>0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17"/>
    </row>
    <row r="211" spans="1:42" x14ac:dyDescent="0.3">
      <c r="A211" s="37">
        <f>A210</f>
        <v>37</v>
      </c>
      <c r="B211" s="37" t="s">
        <v>103</v>
      </c>
      <c r="C211" s="37" t="s">
        <v>319</v>
      </c>
      <c r="D211" s="37">
        <v>2</v>
      </c>
      <c r="E211" s="37" t="s">
        <v>454</v>
      </c>
      <c r="F211" s="37" t="s">
        <v>561</v>
      </c>
      <c r="G211" s="37" t="s">
        <v>476</v>
      </c>
      <c r="H211" s="37">
        <v>0</v>
      </c>
      <c r="I211" s="37">
        <v>0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16"/>
    </row>
    <row r="212" spans="1:42" x14ac:dyDescent="0.3">
      <c r="A212" s="37">
        <f>A211</f>
        <v>37</v>
      </c>
      <c r="B212" s="37" t="s">
        <v>103</v>
      </c>
      <c r="C212" s="37" t="s">
        <v>319</v>
      </c>
      <c r="D212" s="37">
        <v>3</v>
      </c>
      <c r="E212" s="37" t="s">
        <v>456</v>
      </c>
      <c r="F212" s="37"/>
      <c r="G212" s="37" t="s">
        <v>476</v>
      </c>
      <c r="H212" s="37">
        <v>0</v>
      </c>
      <c r="I212" s="37">
        <v>0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16"/>
    </row>
    <row r="213" spans="1:42" x14ac:dyDescent="0.3">
      <c r="A213" s="36">
        <f>A210+1</f>
        <v>38</v>
      </c>
      <c r="B213" s="36" t="s">
        <v>104</v>
      </c>
      <c r="C213" s="36" t="s">
        <v>320</v>
      </c>
      <c r="D213" s="36">
        <v>1</v>
      </c>
      <c r="E213" s="36" t="s">
        <v>453</v>
      </c>
      <c r="F213" s="36" t="s">
        <v>561</v>
      </c>
      <c r="G213" s="36" t="s">
        <v>476</v>
      </c>
      <c r="H213" s="36">
        <v>0</v>
      </c>
      <c r="I213" s="36">
        <v>0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17"/>
    </row>
    <row r="214" spans="1:42" x14ac:dyDescent="0.3">
      <c r="A214" s="36">
        <f>A213</f>
        <v>38</v>
      </c>
      <c r="B214" s="36" t="s">
        <v>104</v>
      </c>
      <c r="C214" s="36" t="s">
        <v>320</v>
      </c>
      <c r="D214" s="36">
        <v>2</v>
      </c>
      <c r="E214" s="36" t="s">
        <v>454</v>
      </c>
      <c r="F214" s="36" t="s">
        <v>561</v>
      </c>
      <c r="G214" s="36" t="s">
        <v>476</v>
      </c>
      <c r="H214" s="36">
        <v>0</v>
      </c>
      <c r="I214" s="36">
        <v>0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16"/>
    </row>
    <row r="215" spans="1:42" x14ac:dyDescent="0.3">
      <c r="A215" s="36">
        <f>A214</f>
        <v>38</v>
      </c>
      <c r="B215" s="36" t="s">
        <v>104</v>
      </c>
      <c r="C215" s="36" t="s">
        <v>320</v>
      </c>
      <c r="D215" s="36">
        <v>3</v>
      </c>
      <c r="E215" s="36" t="s">
        <v>456</v>
      </c>
      <c r="F215" s="36"/>
      <c r="G215" s="36" t="s">
        <v>476</v>
      </c>
      <c r="H215" s="36">
        <v>0</v>
      </c>
      <c r="I215" s="36">
        <v>0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16"/>
    </row>
    <row r="216" spans="1:42" x14ac:dyDescent="0.3">
      <c r="A216" s="37">
        <f>A213+1</f>
        <v>39</v>
      </c>
      <c r="B216" s="37" t="s">
        <v>105</v>
      </c>
      <c r="C216" s="37" t="s">
        <v>321</v>
      </c>
      <c r="D216" s="37">
        <v>1</v>
      </c>
      <c r="E216" s="37" t="s">
        <v>453</v>
      </c>
      <c r="F216" s="37" t="s">
        <v>561</v>
      </c>
      <c r="G216" s="37" t="s">
        <v>476</v>
      </c>
      <c r="H216" s="37">
        <v>0</v>
      </c>
      <c r="I216" s="37">
        <v>0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17"/>
    </row>
    <row r="217" spans="1:42" x14ac:dyDescent="0.3">
      <c r="A217" s="37">
        <f>A216</f>
        <v>39</v>
      </c>
      <c r="B217" s="37" t="s">
        <v>105</v>
      </c>
      <c r="C217" s="37" t="s">
        <v>321</v>
      </c>
      <c r="D217" s="37">
        <v>2</v>
      </c>
      <c r="E217" s="37" t="s">
        <v>454</v>
      </c>
      <c r="F217" s="37" t="s">
        <v>561</v>
      </c>
      <c r="G217" s="37" t="s">
        <v>476</v>
      </c>
      <c r="H217" s="37">
        <v>0</v>
      </c>
      <c r="I217" s="37">
        <v>0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16"/>
    </row>
    <row r="218" spans="1:42" x14ac:dyDescent="0.3">
      <c r="A218" s="37">
        <f>A217</f>
        <v>39</v>
      </c>
      <c r="B218" s="37" t="s">
        <v>105</v>
      </c>
      <c r="C218" s="37" t="s">
        <v>321</v>
      </c>
      <c r="D218" s="37">
        <v>3</v>
      </c>
      <c r="E218" s="37" t="s">
        <v>456</v>
      </c>
      <c r="F218" s="37"/>
      <c r="G218" s="37" t="s">
        <v>476</v>
      </c>
      <c r="H218" s="37">
        <v>0</v>
      </c>
      <c r="I218" s="37">
        <v>0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16"/>
    </row>
    <row r="219" spans="1:42" x14ac:dyDescent="0.3">
      <c r="A219" s="36">
        <f>A216+1</f>
        <v>40</v>
      </c>
      <c r="B219" s="36" t="s">
        <v>106</v>
      </c>
      <c r="C219" s="36" t="s">
        <v>322</v>
      </c>
      <c r="D219" s="36">
        <v>1</v>
      </c>
      <c r="E219" s="36" t="s">
        <v>453</v>
      </c>
      <c r="F219" s="36" t="s">
        <v>561</v>
      </c>
      <c r="G219" s="36" t="s">
        <v>476</v>
      </c>
      <c r="H219" s="36">
        <v>0</v>
      </c>
      <c r="I219" s="36">
        <v>0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17"/>
    </row>
    <row r="220" spans="1:42" x14ac:dyDescent="0.3">
      <c r="A220" s="36">
        <f>A219</f>
        <v>40</v>
      </c>
      <c r="B220" s="36" t="s">
        <v>106</v>
      </c>
      <c r="C220" s="36" t="s">
        <v>322</v>
      </c>
      <c r="D220" s="36">
        <v>2</v>
      </c>
      <c r="E220" s="36" t="s">
        <v>454</v>
      </c>
      <c r="F220" s="36" t="s">
        <v>561</v>
      </c>
      <c r="G220" s="36" t="s">
        <v>476</v>
      </c>
      <c r="H220" s="36">
        <v>0</v>
      </c>
      <c r="I220" s="36">
        <v>0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17"/>
    </row>
    <row r="221" spans="1:42" x14ac:dyDescent="0.3">
      <c r="A221" s="36">
        <f>A220</f>
        <v>40</v>
      </c>
      <c r="B221" s="36" t="s">
        <v>106</v>
      </c>
      <c r="C221" s="36" t="s">
        <v>322</v>
      </c>
      <c r="D221" s="36">
        <v>3</v>
      </c>
      <c r="E221" s="36" t="s">
        <v>456</v>
      </c>
      <c r="F221" s="36"/>
      <c r="G221" s="36" t="s">
        <v>476</v>
      </c>
      <c r="H221" s="36">
        <v>0</v>
      </c>
      <c r="I221" s="36">
        <v>0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1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25"/>
  <sheetViews>
    <sheetView zoomScale="81" zoomScaleNormal="100" workbookViewId="0">
      <pane ySplit="1" topLeftCell="A2" activePane="bottomLeft" state="frozen"/>
      <selection pane="bottomLeft" activeCell="A119" sqref="A119:A121"/>
    </sheetView>
  </sheetViews>
  <sheetFormatPr baseColWidth="10" defaultColWidth="12.33203125" defaultRowHeight="14.4" x14ac:dyDescent="0.3"/>
  <cols>
    <col min="1" max="1" width="12.109375" bestFit="1" customWidth="1"/>
    <col min="2" max="2" width="18.5546875" bestFit="1" customWidth="1"/>
    <col min="3" max="3" width="55.5546875" bestFit="1" customWidth="1"/>
    <col min="4" max="4" width="17.33203125" bestFit="1" customWidth="1"/>
    <col min="5" max="5" width="12.5546875" customWidth="1"/>
    <col min="6" max="6" width="9.44140625" bestFit="1" customWidth="1"/>
    <col min="7" max="7" width="20.6640625" bestFit="1" customWidth="1"/>
    <col min="8" max="8" width="24.6640625" bestFit="1" customWidth="1"/>
    <col min="9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451</v>
      </c>
      <c r="H1" s="1" t="s">
        <v>452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31">
        <v>2049</v>
      </c>
      <c r="AO1" s="1">
        <v>2050</v>
      </c>
    </row>
    <row r="2" spans="1:42" s="78" customFormat="1" ht="14.25" customHeight="1" x14ac:dyDescent="0.3">
      <c r="A2" s="77">
        <v>1</v>
      </c>
      <c r="B2" s="77" t="s">
        <v>107</v>
      </c>
      <c r="C2" s="77" t="s">
        <v>323</v>
      </c>
      <c r="D2" s="77">
        <v>1</v>
      </c>
      <c r="E2" s="77" t="s">
        <v>453</v>
      </c>
      <c r="F2" s="77"/>
      <c r="G2" s="77"/>
      <c r="H2" s="77" t="s">
        <v>488</v>
      </c>
      <c r="I2" s="77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90"/>
      <c r="AO2" s="91"/>
      <c r="AP2" s="92"/>
    </row>
    <row r="3" spans="1:42" s="78" customFormat="1" ht="14.25" customHeight="1" x14ac:dyDescent="0.3">
      <c r="A3" s="77">
        <v>1</v>
      </c>
      <c r="B3" s="77" t="s">
        <v>107</v>
      </c>
      <c r="C3" s="77" t="s">
        <v>323</v>
      </c>
      <c r="D3" s="77">
        <v>2</v>
      </c>
      <c r="E3" s="77" t="s">
        <v>454</v>
      </c>
      <c r="F3" s="77"/>
      <c r="G3" s="77"/>
      <c r="H3" s="77" t="s">
        <v>488</v>
      </c>
      <c r="I3" s="77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O3" s="91"/>
      <c r="AP3" s="92"/>
    </row>
    <row r="4" spans="1:42" s="78" customFormat="1" ht="14.25" customHeight="1" x14ac:dyDescent="0.3">
      <c r="A4" s="77">
        <v>1</v>
      </c>
      <c r="B4" s="77" t="s">
        <v>107</v>
      </c>
      <c r="C4" s="77" t="s">
        <v>323</v>
      </c>
      <c r="D4" s="77">
        <v>3</v>
      </c>
      <c r="E4" s="77" t="s">
        <v>456</v>
      </c>
      <c r="F4" s="77"/>
      <c r="G4" s="77"/>
      <c r="H4" s="77" t="s">
        <v>488</v>
      </c>
      <c r="I4" s="77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90"/>
      <c r="AO4" s="91"/>
      <c r="AP4" s="92"/>
    </row>
    <row r="5" spans="1:42" s="78" customFormat="1" ht="14.25" customHeight="1" x14ac:dyDescent="0.3">
      <c r="A5" s="83">
        <v>2</v>
      </c>
      <c r="B5" s="83" t="s">
        <v>108</v>
      </c>
      <c r="C5" s="83" t="s">
        <v>324</v>
      </c>
      <c r="D5" s="83">
        <v>1</v>
      </c>
      <c r="E5" s="83" t="s">
        <v>453</v>
      </c>
      <c r="F5" s="83"/>
      <c r="G5" s="83"/>
      <c r="H5" s="83" t="s">
        <v>488</v>
      </c>
      <c r="I5" s="83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90"/>
      <c r="AO5" s="91"/>
      <c r="AP5" s="92"/>
    </row>
    <row r="6" spans="1:42" s="78" customFormat="1" ht="14.25" customHeight="1" x14ac:dyDescent="0.3">
      <c r="A6" s="83">
        <v>2</v>
      </c>
      <c r="B6" s="83" t="s">
        <v>108</v>
      </c>
      <c r="C6" s="83" t="s">
        <v>324</v>
      </c>
      <c r="D6" s="83">
        <v>2</v>
      </c>
      <c r="E6" s="83" t="s">
        <v>454</v>
      </c>
      <c r="F6" s="83"/>
      <c r="G6" s="83"/>
      <c r="H6" s="83" t="s">
        <v>488</v>
      </c>
      <c r="I6" s="83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90"/>
      <c r="AO6" s="91"/>
      <c r="AP6" s="92"/>
    </row>
    <row r="7" spans="1:42" s="78" customFormat="1" ht="14.25" customHeight="1" x14ac:dyDescent="0.3">
      <c r="A7" s="83">
        <v>2</v>
      </c>
      <c r="B7" s="83" t="s">
        <v>108</v>
      </c>
      <c r="C7" s="83" t="s">
        <v>324</v>
      </c>
      <c r="D7" s="83">
        <v>3</v>
      </c>
      <c r="E7" s="83" t="s">
        <v>456</v>
      </c>
      <c r="F7" s="83"/>
      <c r="G7" s="83"/>
      <c r="H7" s="83" t="s">
        <v>488</v>
      </c>
      <c r="I7" s="83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90"/>
      <c r="AO7" s="91"/>
      <c r="AP7" s="92"/>
    </row>
    <row r="8" spans="1:42" s="78" customFormat="1" ht="14.25" customHeight="1" x14ac:dyDescent="0.3">
      <c r="A8" s="77">
        <v>3</v>
      </c>
      <c r="B8" s="77" t="s">
        <v>109</v>
      </c>
      <c r="C8" s="77" t="s">
        <v>325</v>
      </c>
      <c r="D8" s="77">
        <v>1</v>
      </c>
      <c r="E8" s="77" t="s">
        <v>453</v>
      </c>
      <c r="F8" s="77"/>
      <c r="G8" s="77"/>
      <c r="H8" s="77" t="s">
        <v>488</v>
      </c>
      <c r="I8" s="77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90"/>
      <c r="AO8" s="91"/>
      <c r="AP8" s="92"/>
    </row>
    <row r="9" spans="1:42" s="78" customFormat="1" ht="14.25" customHeight="1" x14ac:dyDescent="0.3">
      <c r="A9" s="77">
        <v>3</v>
      </c>
      <c r="B9" s="77" t="s">
        <v>109</v>
      </c>
      <c r="C9" s="77" t="s">
        <v>325</v>
      </c>
      <c r="D9" s="77">
        <v>2</v>
      </c>
      <c r="E9" s="77" t="s">
        <v>454</v>
      </c>
      <c r="F9" s="77"/>
      <c r="G9" s="77"/>
      <c r="H9" s="77" t="s">
        <v>488</v>
      </c>
      <c r="I9" s="77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90"/>
      <c r="AO9" s="91"/>
      <c r="AP9" s="92"/>
    </row>
    <row r="10" spans="1:42" s="78" customFormat="1" ht="14.25" customHeight="1" x14ac:dyDescent="0.3">
      <c r="A10" s="77">
        <v>3</v>
      </c>
      <c r="B10" s="77" t="s">
        <v>109</v>
      </c>
      <c r="C10" s="77" t="s">
        <v>325</v>
      </c>
      <c r="D10" s="77">
        <v>3</v>
      </c>
      <c r="E10" s="77" t="s">
        <v>456</v>
      </c>
      <c r="F10" s="77"/>
      <c r="G10" s="77"/>
      <c r="H10" s="77" t="s">
        <v>488</v>
      </c>
      <c r="I10" s="77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90"/>
      <c r="AO10" s="91"/>
      <c r="AP10" s="92"/>
    </row>
    <row r="11" spans="1:42" s="78" customFormat="1" ht="14.25" customHeight="1" x14ac:dyDescent="0.3">
      <c r="A11" s="83">
        <v>4</v>
      </c>
      <c r="B11" s="83" t="s">
        <v>110</v>
      </c>
      <c r="C11" s="83" t="s">
        <v>326</v>
      </c>
      <c r="D11" s="83">
        <v>1</v>
      </c>
      <c r="E11" s="83" t="s">
        <v>453</v>
      </c>
      <c r="F11" s="83"/>
      <c r="G11" s="83"/>
      <c r="H11" s="83" t="s">
        <v>488</v>
      </c>
      <c r="I11" s="83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90"/>
      <c r="AO11" s="91"/>
      <c r="AP11" s="92"/>
    </row>
    <row r="12" spans="1:42" s="78" customFormat="1" ht="14.25" customHeight="1" x14ac:dyDescent="0.3">
      <c r="A12" s="83">
        <v>4</v>
      </c>
      <c r="B12" s="83" t="s">
        <v>110</v>
      </c>
      <c r="C12" s="83" t="s">
        <v>326</v>
      </c>
      <c r="D12" s="83">
        <v>2</v>
      </c>
      <c r="E12" s="83" t="s">
        <v>454</v>
      </c>
      <c r="F12" s="83"/>
      <c r="G12" s="83"/>
      <c r="H12" s="83" t="s">
        <v>488</v>
      </c>
      <c r="I12" s="83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90"/>
      <c r="AO12" s="91"/>
      <c r="AP12" s="92"/>
    </row>
    <row r="13" spans="1:42" s="78" customFormat="1" ht="14.25" customHeight="1" x14ac:dyDescent="0.3">
      <c r="A13" s="83">
        <v>4</v>
      </c>
      <c r="B13" s="83" t="s">
        <v>110</v>
      </c>
      <c r="C13" s="83" t="s">
        <v>326</v>
      </c>
      <c r="D13" s="83">
        <v>3</v>
      </c>
      <c r="E13" s="83" t="s">
        <v>456</v>
      </c>
      <c r="F13" s="83"/>
      <c r="G13" s="83"/>
      <c r="H13" s="83" t="s">
        <v>488</v>
      </c>
      <c r="I13" s="83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90"/>
      <c r="AO13" s="91"/>
      <c r="AP13" s="92"/>
    </row>
    <row r="14" spans="1:42" s="78" customFormat="1" ht="14.25" customHeight="1" x14ac:dyDescent="0.3">
      <c r="A14" s="77">
        <v>5</v>
      </c>
      <c r="B14" s="77" t="s">
        <v>604</v>
      </c>
      <c r="C14" s="77" t="s">
        <v>605</v>
      </c>
      <c r="D14" s="77">
        <v>1</v>
      </c>
      <c r="E14" s="77" t="s">
        <v>453</v>
      </c>
      <c r="F14" s="77"/>
      <c r="G14" s="77"/>
      <c r="H14" s="83" t="s">
        <v>488</v>
      </c>
      <c r="I14" s="77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90"/>
      <c r="AO14" s="91"/>
      <c r="AP14" s="92"/>
    </row>
    <row r="15" spans="1:42" s="78" customFormat="1" ht="14.25" customHeight="1" x14ac:dyDescent="0.3">
      <c r="A15" s="77">
        <v>5</v>
      </c>
      <c r="B15" s="77" t="s">
        <v>604</v>
      </c>
      <c r="C15" s="77" t="s">
        <v>605</v>
      </c>
      <c r="D15" s="77">
        <v>2</v>
      </c>
      <c r="E15" s="77" t="s">
        <v>454</v>
      </c>
      <c r="F15" s="77"/>
      <c r="G15" s="77"/>
      <c r="H15" s="83" t="s">
        <v>488</v>
      </c>
      <c r="I15" s="77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90"/>
      <c r="AO15" s="91"/>
      <c r="AP15" s="92"/>
    </row>
    <row r="16" spans="1:42" s="78" customFormat="1" ht="14.25" customHeight="1" x14ac:dyDescent="0.3">
      <c r="A16" s="77">
        <v>5</v>
      </c>
      <c r="B16" s="77" t="s">
        <v>604</v>
      </c>
      <c r="C16" s="77" t="s">
        <v>605</v>
      </c>
      <c r="D16" s="77">
        <v>3</v>
      </c>
      <c r="E16" s="77" t="s">
        <v>456</v>
      </c>
      <c r="F16" s="77"/>
      <c r="G16" s="77"/>
      <c r="H16" s="83" t="s">
        <v>488</v>
      </c>
      <c r="I16" s="77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90"/>
      <c r="AO16" s="91"/>
      <c r="AP16" s="92"/>
    </row>
    <row r="17" spans="1:42" s="78" customFormat="1" ht="14.25" customHeight="1" x14ac:dyDescent="0.3">
      <c r="A17" s="83">
        <v>6</v>
      </c>
      <c r="B17" s="83" t="s">
        <v>606</v>
      </c>
      <c r="C17" s="83" t="s">
        <v>607</v>
      </c>
      <c r="D17" s="83">
        <v>1</v>
      </c>
      <c r="E17" s="83" t="s">
        <v>453</v>
      </c>
      <c r="F17" s="83"/>
      <c r="G17" s="83"/>
      <c r="H17" s="83" t="s">
        <v>488</v>
      </c>
      <c r="I17" s="83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90"/>
      <c r="AO17" s="91"/>
      <c r="AP17" s="92"/>
    </row>
    <row r="18" spans="1:42" s="78" customFormat="1" ht="14.25" customHeight="1" x14ac:dyDescent="0.3">
      <c r="A18" s="83">
        <v>6</v>
      </c>
      <c r="B18" s="83" t="s">
        <v>606</v>
      </c>
      <c r="C18" s="83" t="s">
        <v>607</v>
      </c>
      <c r="D18" s="83">
        <v>2</v>
      </c>
      <c r="E18" s="83" t="s">
        <v>454</v>
      </c>
      <c r="F18" s="83"/>
      <c r="G18" s="83"/>
      <c r="H18" s="83" t="s">
        <v>488</v>
      </c>
      <c r="I18" s="83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90"/>
      <c r="AO18" s="91"/>
      <c r="AP18" s="92"/>
    </row>
    <row r="19" spans="1:42" s="78" customFormat="1" ht="14.25" customHeight="1" x14ac:dyDescent="0.3">
      <c r="A19" s="83">
        <v>6</v>
      </c>
      <c r="B19" s="83" t="s">
        <v>606</v>
      </c>
      <c r="C19" s="83" t="s">
        <v>607</v>
      </c>
      <c r="D19" s="83">
        <v>3</v>
      </c>
      <c r="E19" s="83" t="s">
        <v>456</v>
      </c>
      <c r="F19" s="83"/>
      <c r="G19" s="83"/>
      <c r="H19" s="83" t="s">
        <v>488</v>
      </c>
      <c r="I19" s="83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90"/>
      <c r="AO19" s="91"/>
      <c r="AP19" s="92"/>
    </row>
    <row r="20" spans="1:42" s="78" customFormat="1" ht="14.25" customHeight="1" x14ac:dyDescent="0.3">
      <c r="A20" s="77">
        <v>7</v>
      </c>
      <c r="B20" s="77" t="s">
        <v>111</v>
      </c>
      <c r="C20" s="77" t="s">
        <v>327</v>
      </c>
      <c r="D20" s="77">
        <v>1</v>
      </c>
      <c r="E20" s="77" t="s">
        <v>453</v>
      </c>
      <c r="F20" s="77"/>
      <c r="G20" s="77"/>
      <c r="H20" s="77" t="s">
        <v>488</v>
      </c>
      <c r="I20" s="77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90"/>
      <c r="AO20" s="91"/>
      <c r="AP20" s="92"/>
    </row>
    <row r="21" spans="1:42" s="78" customFormat="1" ht="14.25" customHeight="1" x14ac:dyDescent="0.3">
      <c r="A21" s="77">
        <v>7</v>
      </c>
      <c r="B21" s="77" t="s">
        <v>111</v>
      </c>
      <c r="C21" s="77" t="s">
        <v>327</v>
      </c>
      <c r="D21" s="77">
        <v>2</v>
      </c>
      <c r="E21" s="77" t="s">
        <v>454</v>
      </c>
      <c r="F21" s="77"/>
      <c r="G21" s="77"/>
      <c r="H21" s="77" t="s">
        <v>488</v>
      </c>
      <c r="I21" s="77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90"/>
      <c r="AO21" s="91"/>
      <c r="AP21" s="92"/>
    </row>
    <row r="22" spans="1:42" s="78" customFormat="1" ht="14.25" customHeight="1" x14ac:dyDescent="0.3">
      <c r="A22" s="77">
        <v>7</v>
      </c>
      <c r="B22" s="77" t="s">
        <v>111</v>
      </c>
      <c r="C22" s="77" t="s">
        <v>327</v>
      </c>
      <c r="D22" s="77">
        <v>3</v>
      </c>
      <c r="E22" s="77" t="s">
        <v>456</v>
      </c>
      <c r="F22" s="77"/>
      <c r="G22" s="77"/>
      <c r="H22" s="77" t="s">
        <v>488</v>
      </c>
      <c r="I22" s="77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90"/>
      <c r="AO22" s="91"/>
      <c r="AP22" s="92"/>
    </row>
    <row r="23" spans="1:42" s="78" customFormat="1" ht="14.25" customHeight="1" x14ac:dyDescent="0.3">
      <c r="A23" s="83">
        <v>8</v>
      </c>
      <c r="B23" s="83" t="s">
        <v>112</v>
      </c>
      <c r="C23" s="83" t="s">
        <v>328</v>
      </c>
      <c r="D23" s="83">
        <v>1</v>
      </c>
      <c r="E23" s="83" t="s">
        <v>453</v>
      </c>
      <c r="F23" s="83"/>
      <c r="G23" s="83"/>
      <c r="H23" s="83" t="s">
        <v>488</v>
      </c>
      <c r="I23" s="83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90"/>
      <c r="AO23" s="91"/>
      <c r="AP23" s="92"/>
    </row>
    <row r="24" spans="1:42" s="78" customFormat="1" ht="14.25" customHeight="1" x14ac:dyDescent="0.3">
      <c r="A24" s="83">
        <v>8</v>
      </c>
      <c r="B24" s="83" t="s">
        <v>112</v>
      </c>
      <c r="C24" s="83" t="s">
        <v>328</v>
      </c>
      <c r="D24" s="83">
        <v>2</v>
      </c>
      <c r="E24" s="83" t="s">
        <v>454</v>
      </c>
      <c r="F24" s="83"/>
      <c r="G24" s="83"/>
      <c r="H24" s="83" t="s">
        <v>488</v>
      </c>
      <c r="I24" s="83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90"/>
      <c r="AO24" s="91"/>
      <c r="AP24" s="92"/>
    </row>
    <row r="25" spans="1:42" s="78" customFormat="1" ht="14.25" customHeight="1" x14ac:dyDescent="0.3">
      <c r="A25" s="83">
        <v>8</v>
      </c>
      <c r="B25" s="83" t="s">
        <v>112</v>
      </c>
      <c r="C25" s="83" t="s">
        <v>328</v>
      </c>
      <c r="D25" s="83">
        <v>3</v>
      </c>
      <c r="E25" s="83" t="s">
        <v>456</v>
      </c>
      <c r="F25" s="83"/>
      <c r="G25" s="83"/>
      <c r="H25" s="83" t="s">
        <v>488</v>
      </c>
      <c r="I25" s="83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90"/>
      <c r="AO25" s="91"/>
      <c r="AP25" s="92"/>
    </row>
    <row r="26" spans="1:42" s="78" customFormat="1" ht="14.25" customHeight="1" x14ac:dyDescent="0.3">
      <c r="A26" s="77">
        <v>9</v>
      </c>
      <c r="B26" s="77" t="s">
        <v>113</v>
      </c>
      <c r="C26" s="77" t="s">
        <v>329</v>
      </c>
      <c r="D26" s="77">
        <v>1</v>
      </c>
      <c r="E26" s="77" t="s">
        <v>453</v>
      </c>
      <c r="F26" s="77"/>
      <c r="G26" s="77"/>
      <c r="H26" s="77" t="s">
        <v>488</v>
      </c>
      <c r="I26" s="77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90"/>
      <c r="AO26" s="91"/>
      <c r="AP26" s="92"/>
    </row>
    <row r="27" spans="1:42" s="78" customFormat="1" ht="14.25" customHeight="1" x14ac:dyDescent="0.3">
      <c r="A27" s="77">
        <v>9</v>
      </c>
      <c r="B27" s="77" t="s">
        <v>113</v>
      </c>
      <c r="C27" s="77" t="s">
        <v>329</v>
      </c>
      <c r="D27" s="77">
        <v>2</v>
      </c>
      <c r="E27" s="77" t="s">
        <v>454</v>
      </c>
      <c r="F27" s="77"/>
      <c r="G27" s="77"/>
      <c r="H27" s="77" t="s">
        <v>488</v>
      </c>
      <c r="I27" s="77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91"/>
      <c r="AP27" s="92"/>
    </row>
    <row r="28" spans="1:42" s="78" customFormat="1" ht="14.25" customHeight="1" x14ac:dyDescent="0.3">
      <c r="A28" s="77">
        <v>9</v>
      </c>
      <c r="B28" s="77" t="s">
        <v>113</v>
      </c>
      <c r="C28" s="77" t="s">
        <v>329</v>
      </c>
      <c r="D28" s="77">
        <v>3</v>
      </c>
      <c r="E28" s="77" t="s">
        <v>456</v>
      </c>
      <c r="F28" s="77"/>
      <c r="G28" s="77"/>
      <c r="H28" s="77" t="s">
        <v>488</v>
      </c>
      <c r="I28" s="77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90"/>
      <c r="AO28" s="91"/>
      <c r="AP28" s="92"/>
    </row>
    <row r="29" spans="1:42" s="78" customFormat="1" ht="14.25" customHeight="1" x14ac:dyDescent="0.3">
      <c r="A29" s="83">
        <v>10</v>
      </c>
      <c r="B29" s="83" t="s">
        <v>114</v>
      </c>
      <c r="C29" s="83" t="s">
        <v>330</v>
      </c>
      <c r="D29" s="83">
        <v>1</v>
      </c>
      <c r="E29" s="83" t="s">
        <v>453</v>
      </c>
      <c r="F29" s="83"/>
      <c r="G29" s="83"/>
      <c r="H29" s="83" t="s">
        <v>488</v>
      </c>
      <c r="I29" s="83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90"/>
      <c r="AO29" s="91"/>
      <c r="AP29" s="92"/>
    </row>
    <row r="30" spans="1:42" s="78" customFormat="1" ht="14.25" customHeight="1" x14ac:dyDescent="0.3">
      <c r="A30" s="83">
        <v>10</v>
      </c>
      <c r="B30" s="83" t="s">
        <v>114</v>
      </c>
      <c r="C30" s="83" t="s">
        <v>330</v>
      </c>
      <c r="D30" s="83">
        <v>2</v>
      </c>
      <c r="E30" s="83" t="s">
        <v>454</v>
      </c>
      <c r="F30" s="83"/>
      <c r="G30" s="83"/>
      <c r="H30" s="83" t="s">
        <v>488</v>
      </c>
      <c r="I30" s="83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90"/>
      <c r="AO30" s="91"/>
      <c r="AP30" s="92"/>
    </row>
    <row r="31" spans="1:42" s="78" customFormat="1" ht="14.25" customHeight="1" x14ac:dyDescent="0.3">
      <c r="A31" s="83">
        <v>10</v>
      </c>
      <c r="B31" s="83" t="s">
        <v>114</v>
      </c>
      <c r="C31" s="83" t="s">
        <v>330</v>
      </c>
      <c r="D31" s="83">
        <v>3</v>
      </c>
      <c r="E31" s="83" t="s">
        <v>456</v>
      </c>
      <c r="F31" s="83"/>
      <c r="G31" s="83"/>
      <c r="H31" s="83" t="s">
        <v>488</v>
      </c>
      <c r="I31" s="83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90"/>
      <c r="AO31" s="91"/>
      <c r="AP31" s="92"/>
    </row>
    <row r="32" spans="1:42" s="78" customFormat="1" ht="14.25" customHeight="1" x14ac:dyDescent="0.3">
      <c r="A32" s="77">
        <v>11</v>
      </c>
      <c r="B32" s="77" t="s">
        <v>115</v>
      </c>
      <c r="C32" s="77" t="s">
        <v>331</v>
      </c>
      <c r="D32" s="77">
        <v>1</v>
      </c>
      <c r="E32" s="77" t="s">
        <v>453</v>
      </c>
      <c r="F32" s="77"/>
      <c r="G32" s="77"/>
      <c r="H32" s="77" t="s">
        <v>488</v>
      </c>
      <c r="I32" s="77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90"/>
      <c r="AO32" s="91"/>
      <c r="AP32" s="92"/>
    </row>
    <row r="33" spans="1:42" s="78" customFormat="1" ht="14.25" customHeight="1" x14ac:dyDescent="0.3">
      <c r="A33" s="77">
        <v>11</v>
      </c>
      <c r="B33" s="77" t="s">
        <v>115</v>
      </c>
      <c r="C33" s="77" t="s">
        <v>331</v>
      </c>
      <c r="D33" s="77">
        <v>2</v>
      </c>
      <c r="E33" s="77" t="s">
        <v>454</v>
      </c>
      <c r="F33" s="77"/>
      <c r="G33" s="77"/>
      <c r="H33" s="77" t="s">
        <v>488</v>
      </c>
      <c r="I33" s="77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90"/>
      <c r="AO33" s="91"/>
      <c r="AP33" s="92"/>
    </row>
    <row r="34" spans="1:42" s="78" customFormat="1" ht="14.25" customHeight="1" x14ac:dyDescent="0.3">
      <c r="A34" s="77">
        <v>11</v>
      </c>
      <c r="B34" s="77" t="s">
        <v>115</v>
      </c>
      <c r="C34" s="77" t="s">
        <v>331</v>
      </c>
      <c r="D34" s="77">
        <v>3</v>
      </c>
      <c r="E34" s="77" t="s">
        <v>456</v>
      </c>
      <c r="F34" s="77"/>
      <c r="G34" s="77"/>
      <c r="H34" s="77" t="s">
        <v>488</v>
      </c>
      <c r="I34" s="77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90"/>
      <c r="AO34" s="91"/>
      <c r="AP34" s="92"/>
    </row>
    <row r="35" spans="1:42" s="78" customFormat="1" ht="14.25" customHeight="1" x14ac:dyDescent="0.3">
      <c r="A35" s="83">
        <v>12</v>
      </c>
      <c r="B35" s="83" t="s">
        <v>116</v>
      </c>
      <c r="C35" s="83" t="s">
        <v>332</v>
      </c>
      <c r="D35" s="83">
        <v>1</v>
      </c>
      <c r="E35" s="83" t="s">
        <v>453</v>
      </c>
      <c r="F35" s="83"/>
      <c r="G35" s="83"/>
      <c r="H35" s="83" t="s">
        <v>488</v>
      </c>
      <c r="I35" s="83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90"/>
      <c r="AO35" s="91"/>
      <c r="AP35" s="92"/>
    </row>
    <row r="36" spans="1:42" s="78" customFormat="1" ht="14.25" customHeight="1" x14ac:dyDescent="0.3">
      <c r="A36" s="83">
        <v>12</v>
      </c>
      <c r="B36" s="83" t="s">
        <v>116</v>
      </c>
      <c r="C36" s="83" t="s">
        <v>332</v>
      </c>
      <c r="D36" s="83">
        <v>2</v>
      </c>
      <c r="E36" s="83" t="s">
        <v>454</v>
      </c>
      <c r="F36" s="83"/>
      <c r="G36" s="83"/>
      <c r="H36" s="83" t="s">
        <v>488</v>
      </c>
      <c r="I36" s="83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90"/>
      <c r="AO36" s="91"/>
      <c r="AP36" s="92"/>
    </row>
    <row r="37" spans="1:42" s="78" customFormat="1" ht="14.25" customHeight="1" x14ac:dyDescent="0.3">
      <c r="A37" s="83">
        <v>12</v>
      </c>
      <c r="B37" s="83" t="s">
        <v>116</v>
      </c>
      <c r="C37" s="83" t="s">
        <v>332</v>
      </c>
      <c r="D37" s="83">
        <v>3</v>
      </c>
      <c r="E37" s="83" t="s">
        <v>456</v>
      </c>
      <c r="F37" s="83"/>
      <c r="G37" s="83"/>
      <c r="H37" s="83" t="s">
        <v>488</v>
      </c>
      <c r="I37" s="83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90"/>
      <c r="AO37" s="91"/>
      <c r="AP37" s="92"/>
    </row>
    <row r="38" spans="1:42" s="78" customFormat="1" ht="14.25" customHeight="1" x14ac:dyDescent="0.3">
      <c r="A38" s="77">
        <v>13</v>
      </c>
      <c r="B38" s="77" t="s">
        <v>117</v>
      </c>
      <c r="C38" s="77" t="s">
        <v>333</v>
      </c>
      <c r="D38" s="77">
        <v>1</v>
      </c>
      <c r="E38" s="77" t="s">
        <v>453</v>
      </c>
      <c r="F38" s="77"/>
      <c r="G38" s="77"/>
      <c r="H38" s="77" t="s">
        <v>488</v>
      </c>
      <c r="I38" s="77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90"/>
      <c r="AO38" s="91"/>
      <c r="AP38" s="92"/>
    </row>
    <row r="39" spans="1:42" s="78" customFormat="1" ht="14.25" customHeight="1" x14ac:dyDescent="0.3">
      <c r="A39" s="77">
        <v>13</v>
      </c>
      <c r="B39" s="77" t="s">
        <v>117</v>
      </c>
      <c r="C39" s="77" t="s">
        <v>333</v>
      </c>
      <c r="D39" s="77">
        <v>2</v>
      </c>
      <c r="E39" s="77" t="s">
        <v>454</v>
      </c>
      <c r="F39" s="77"/>
      <c r="G39" s="77"/>
      <c r="H39" s="77" t="s">
        <v>488</v>
      </c>
      <c r="I39" s="77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90"/>
      <c r="AO39" s="91"/>
      <c r="AP39" s="92"/>
    </row>
    <row r="40" spans="1:42" s="78" customFormat="1" ht="14.25" customHeight="1" x14ac:dyDescent="0.3">
      <c r="A40" s="77">
        <v>13</v>
      </c>
      <c r="B40" s="77" t="s">
        <v>117</v>
      </c>
      <c r="C40" s="77" t="s">
        <v>333</v>
      </c>
      <c r="D40" s="77">
        <v>3</v>
      </c>
      <c r="E40" s="77" t="s">
        <v>456</v>
      </c>
      <c r="F40" s="77"/>
      <c r="G40" s="77"/>
      <c r="H40" s="77" t="s">
        <v>488</v>
      </c>
      <c r="I40" s="77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90"/>
      <c r="AO40" s="91"/>
      <c r="AP40" s="92"/>
    </row>
    <row r="41" spans="1:42" s="78" customFormat="1" ht="14.25" customHeight="1" x14ac:dyDescent="0.3">
      <c r="A41" s="83">
        <v>14</v>
      </c>
      <c r="B41" s="83" t="s">
        <v>118</v>
      </c>
      <c r="C41" s="83" t="s">
        <v>334</v>
      </c>
      <c r="D41" s="83">
        <v>1</v>
      </c>
      <c r="E41" s="83" t="s">
        <v>453</v>
      </c>
      <c r="F41" s="83"/>
      <c r="G41" s="83"/>
      <c r="H41" s="83" t="s">
        <v>488</v>
      </c>
      <c r="I41" s="83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90"/>
      <c r="AO41" s="91"/>
      <c r="AP41" s="92"/>
    </row>
    <row r="42" spans="1:42" s="78" customFormat="1" ht="14.25" customHeight="1" x14ac:dyDescent="0.3">
      <c r="A42" s="83">
        <v>14</v>
      </c>
      <c r="B42" s="83" t="s">
        <v>118</v>
      </c>
      <c r="C42" s="83" t="s">
        <v>334</v>
      </c>
      <c r="D42" s="83">
        <v>2</v>
      </c>
      <c r="E42" s="83" t="s">
        <v>454</v>
      </c>
      <c r="F42" s="83"/>
      <c r="G42" s="83"/>
      <c r="H42" s="83" t="s">
        <v>488</v>
      </c>
      <c r="I42" s="83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90"/>
      <c r="AO42" s="91"/>
      <c r="AP42" s="92"/>
    </row>
    <row r="43" spans="1:42" s="78" customFormat="1" ht="14.25" customHeight="1" x14ac:dyDescent="0.3">
      <c r="A43" s="83">
        <v>14</v>
      </c>
      <c r="B43" s="83" t="s">
        <v>118</v>
      </c>
      <c r="C43" s="83" t="s">
        <v>334</v>
      </c>
      <c r="D43" s="83">
        <v>3</v>
      </c>
      <c r="E43" s="83" t="s">
        <v>456</v>
      </c>
      <c r="F43" s="83"/>
      <c r="G43" s="83"/>
      <c r="H43" s="83" t="s">
        <v>488</v>
      </c>
      <c r="I43" s="83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90"/>
      <c r="AO43" s="91"/>
      <c r="AP43" s="92"/>
    </row>
    <row r="44" spans="1:42" s="78" customFormat="1" ht="14.25" customHeight="1" x14ac:dyDescent="0.3">
      <c r="A44" s="77">
        <v>15</v>
      </c>
      <c r="B44" s="77" t="s">
        <v>608</v>
      </c>
      <c r="C44" s="77" t="s">
        <v>609</v>
      </c>
      <c r="D44" s="77">
        <v>1</v>
      </c>
      <c r="E44" s="77" t="s">
        <v>453</v>
      </c>
      <c r="F44" s="77"/>
      <c r="G44" s="77"/>
      <c r="H44" s="83" t="s">
        <v>488</v>
      </c>
      <c r="I44" s="77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90"/>
      <c r="AO44" s="91"/>
      <c r="AP44" s="92"/>
    </row>
    <row r="45" spans="1:42" s="78" customFormat="1" ht="14.25" customHeight="1" x14ac:dyDescent="0.3">
      <c r="A45" s="77">
        <v>15</v>
      </c>
      <c r="B45" s="77" t="s">
        <v>608</v>
      </c>
      <c r="C45" s="77" t="s">
        <v>609</v>
      </c>
      <c r="D45" s="77">
        <v>2</v>
      </c>
      <c r="E45" s="77" t="s">
        <v>454</v>
      </c>
      <c r="F45" s="77"/>
      <c r="G45" s="77"/>
      <c r="H45" s="83" t="s">
        <v>488</v>
      </c>
      <c r="I45" s="77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90"/>
      <c r="AO45" s="91"/>
      <c r="AP45" s="92"/>
    </row>
    <row r="46" spans="1:42" s="78" customFormat="1" ht="14.25" customHeight="1" x14ac:dyDescent="0.3">
      <c r="A46" s="77">
        <v>15</v>
      </c>
      <c r="B46" s="77" t="s">
        <v>608</v>
      </c>
      <c r="C46" s="77" t="s">
        <v>609</v>
      </c>
      <c r="D46" s="77">
        <v>3</v>
      </c>
      <c r="E46" s="77" t="s">
        <v>456</v>
      </c>
      <c r="F46" s="77"/>
      <c r="G46" s="77"/>
      <c r="H46" s="83" t="s">
        <v>488</v>
      </c>
      <c r="I46" s="77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90"/>
      <c r="AO46" s="91"/>
      <c r="AP46" s="92"/>
    </row>
    <row r="47" spans="1:42" s="78" customFormat="1" ht="14.25" customHeight="1" x14ac:dyDescent="0.3">
      <c r="A47" s="83">
        <v>16</v>
      </c>
      <c r="B47" s="83" t="s">
        <v>610</v>
      </c>
      <c r="C47" s="83" t="s">
        <v>611</v>
      </c>
      <c r="D47" s="83">
        <v>1</v>
      </c>
      <c r="E47" s="83" t="s">
        <v>453</v>
      </c>
      <c r="F47" s="83"/>
      <c r="G47" s="83"/>
      <c r="H47" s="83" t="s">
        <v>488</v>
      </c>
      <c r="I47" s="83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90"/>
      <c r="AO47" s="91"/>
      <c r="AP47" s="92"/>
    </row>
    <row r="48" spans="1:42" s="78" customFormat="1" ht="14.25" customHeight="1" x14ac:dyDescent="0.3">
      <c r="A48" s="83">
        <v>16</v>
      </c>
      <c r="B48" s="83" t="s">
        <v>610</v>
      </c>
      <c r="C48" s="83" t="s">
        <v>611</v>
      </c>
      <c r="D48" s="83">
        <v>2</v>
      </c>
      <c r="E48" s="83" t="s">
        <v>454</v>
      </c>
      <c r="F48" s="83"/>
      <c r="G48" s="83"/>
      <c r="H48" s="83" t="s">
        <v>488</v>
      </c>
      <c r="I48" s="83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90"/>
      <c r="AO48" s="91"/>
      <c r="AP48" s="92"/>
    </row>
    <row r="49" spans="1:42" s="78" customFormat="1" ht="14.25" customHeight="1" x14ac:dyDescent="0.3">
      <c r="A49" s="83">
        <v>16</v>
      </c>
      <c r="B49" s="83" t="s">
        <v>610</v>
      </c>
      <c r="C49" s="83" t="s">
        <v>611</v>
      </c>
      <c r="D49" s="83">
        <v>3</v>
      </c>
      <c r="E49" s="83" t="s">
        <v>456</v>
      </c>
      <c r="F49" s="83"/>
      <c r="G49" s="83"/>
      <c r="H49" s="83" t="s">
        <v>488</v>
      </c>
      <c r="I49" s="83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90"/>
      <c r="AO49" s="91"/>
      <c r="AP49" s="92"/>
    </row>
    <row r="50" spans="1:42" s="78" customFormat="1" ht="14.25" customHeight="1" x14ac:dyDescent="0.3">
      <c r="A50" s="77">
        <v>17</v>
      </c>
      <c r="B50" s="77" t="s">
        <v>612</v>
      </c>
      <c r="C50" s="77" t="s">
        <v>613</v>
      </c>
      <c r="D50" s="77">
        <v>1</v>
      </c>
      <c r="E50" s="77" t="s">
        <v>453</v>
      </c>
      <c r="F50" s="77"/>
      <c r="G50" s="77"/>
      <c r="H50" s="83" t="s">
        <v>488</v>
      </c>
      <c r="I50" s="77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90"/>
      <c r="AO50" s="91"/>
      <c r="AP50" s="92"/>
    </row>
    <row r="51" spans="1:42" s="78" customFormat="1" ht="14.25" customHeight="1" x14ac:dyDescent="0.3">
      <c r="A51" s="77">
        <v>17</v>
      </c>
      <c r="B51" s="77" t="s">
        <v>612</v>
      </c>
      <c r="C51" s="77" t="s">
        <v>613</v>
      </c>
      <c r="D51" s="77">
        <v>2</v>
      </c>
      <c r="E51" s="77" t="s">
        <v>454</v>
      </c>
      <c r="F51" s="77"/>
      <c r="G51" s="77"/>
      <c r="H51" s="83" t="s">
        <v>488</v>
      </c>
      <c r="I51" s="77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90"/>
      <c r="AO51" s="91"/>
      <c r="AP51" s="92"/>
    </row>
    <row r="52" spans="1:42" s="78" customFormat="1" ht="14.25" customHeight="1" x14ac:dyDescent="0.3">
      <c r="A52" s="77">
        <v>17</v>
      </c>
      <c r="B52" s="77" t="s">
        <v>612</v>
      </c>
      <c r="C52" s="77" t="s">
        <v>613</v>
      </c>
      <c r="D52" s="77">
        <v>3</v>
      </c>
      <c r="E52" s="77" t="s">
        <v>456</v>
      </c>
      <c r="F52" s="77"/>
      <c r="G52" s="77"/>
      <c r="H52" s="83" t="s">
        <v>488</v>
      </c>
      <c r="I52" s="77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90"/>
      <c r="AO52" s="91"/>
      <c r="AP52" s="92"/>
    </row>
    <row r="53" spans="1:42" s="78" customFormat="1" ht="14.25" customHeight="1" x14ac:dyDescent="0.3">
      <c r="A53" s="77">
        <v>18</v>
      </c>
      <c r="B53" s="77" t="s">
        <v>119</v>
      </c>
      <c r="C53" s="77" t="s">
        <v>335</v>
      </c>
      <c r="D53" s="77">
        <v>1</v>
      </c>
      <c r="E53" s="77" t="s">
        <v>453</v>
      </c>
      <c r="F53" s="77"/>
      <c r="G53" s="77"/>
      <c r="H53" s="77" t="s">
        <v>488</v>
      </c>
      <c r="I53" s="77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90"/>
      <c r="AO53" s="91"/>
      <c r="AP53" s="92"/>
    </row>
    <row r="54" spans="1:42" s="78" customFormat="1" ht="14.25" customHeight="1" x14ac:dyDescent="0.3">
      <c r="A54" s="77">
        <v>18</v>
      </c>
      <c r="B54" s="77" t="s">
        <v>119</v>
      </c>
      <c r="C54" s="77" t="s">
        <v>335</v>
      </c>
      <c r="D54" s="77">
        <v>2</v>
      </c>
      <c r="E54" s="77" t="s">
        <v>454</v>
      </c>
      <c r="F54" s="77"/>
      <c r="G54" s="77"/>
      <c r="H54" s="77" t="s">
        <v>488</v>
      </c>
      <c r="I54" s="77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90"/>
      <c r="AO54" s="91"/>
      <c r="AP54" s="92"/>
    </row>
    <row r="55" spans="1:42" s="78" customFormat="1" ht="14.25" customHeight="1" x14ac:dyDescent="0.3">
      <c r="A55" s="77">
        <v>18</v>
      </c>
      <c r="B55" s="77" t="s">
        <v>119</v>
      </c>
      <c r="C55" s="77" t="s">
        <v>335</v>
      </c>
      <c r="D55" s="77">
        <v>3</v>
      </c>
      <c r="E55" s="77" t="s">
        <v>456</v>
      </c>
      <c r="F55" s="77"/>
      <c r="G55" s="77"/>
      <c r="H55" s="77" t="s">
        <v>488</v>
      </c>
      <c r="I55" s="77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90"/>
      <c r="AO55" s="91"/>
      <c r="AP55" s="92"/>
    </row>
    <row r="56" spans="1:42" s="78" customFormat="1" ht="14.25" customHeight="1" x14ac:dyDescent="0.3">
      <c r="A56" s="83">
        <v>19</v>
      </c>
      <c r="B56" s="83" t="s">
        <v>120</v>
      </c>
      <c r="C56" s="83" t="s">
        <v>336</v>
      </c>
      <c r="D56" s="83">
        <v>1</v>
      </c>
      <c r="E56" s="83" t="s">
        <v>453</v>
      </c>
      <c r="F56" s="83"/>
      <c r="G56" s="83"/>
      <c r="H56" s="83" t="s">
        <v>488</v>
      </c>
      <c r="I56" s="83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90"/>
      <c r="AO56" s="91"/>
      <c r="AP56" s="92"/>
    </row>
    <row r="57" spans="1:42" s="78" customFormat="1" ht="14.25" customHeight="1" x14ac:dyDescent="0.3">
      <c r="A57" s="83">
        <v>19</v>
      </c>
      <c r="B57" s="83" t="s">
        <v>120</v>
      </c>
      <c r="C57" s="83" t="s">
        <v>336</v>
      </c>
      <c r="D57" s="83">
        <v>2</v>
      </c>
      <c r="E57" s="83" t="s">
        <v>454</v>
      </c>
      <c r="F57" s="83"/>
      <c r="G57" s="83"/>
      <c r="H57" s="83" t="s">
        <v>488</v>
      </c>
      <c r="I57" s="83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90"/>
      <c r="AO57" s="91"/>
      <c r="AP57" s="92"/>
    </row>
    <row r="58" spans="1:42" s="78" customFormat="1" ht="13.8" customHeight="1" x14ac:dyDescent="0.3">
      <c r="A58" s="83">
        <v>19</v>
      </c>
      <c r="B58" s="83" t="s">
        <v>120</v>
      </c>
      <c r="C58" s="83" t="s">
        <v>336</v>
      </c>
      <c r="D58" s="83">
        <v>3</v>
      </c>
      <c r="E58" s="83" t="s">
        <v>456</v>
      </c>
      <c r="F58" s="83"/>
      <c r="G58" s="83"/>
      <c r="H58" s="83" t="s">
        <v>488</v>
      </c>
      <c r="I58" s="83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90"/>
      <c r="AO58" s="91"/>
      <c r="AP58" s="92"/>
    </row>
    <row r="59" spans="1:42" s="78" customFormat="1" ht="14.25" customHeight="1" x14ac:dyDescent="0.3">
      <c r="A59" s="77">
        <v>20</v>
      </c>
      <c r="B59" s="77" t="s">
        <v>121</v>
      </c>
      <c r="C59" s="77" t="s">
        <v>337</v>
      </c>
      <c r="D59" s="77">
        <v>1</v>
      </c>
      <c r="E59" s="77" t="s">
        <v>453</v>
      </c>
      <c r="F59" s="77"/>
      <c r="G59" s="77"/>
      <c r="H59" s="77" t="s">
        <v>488</v>
      </c>
      <c r="I59" s="77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90"/>
      <c r="AO59" s="91"/>
      <c r="AP59" s="92"/>
    </row>
    <row r="60" spans="1:42" s="78" customFormat="1" ht="14.25" customHeight="1" x14ac:dyDescent="0.3">
      <c r="A60" s="77">
        <v>20</v>
      </c>
      <c r="B60" s="77" t="s">
        <v>121</v>
      </c>
      <c r="C60" s="77" t="s">
        <v>337</v>
      </c>
      <c r="D60" s="77">
        <v>2</v>
      </c>
      <c r="E60" s="77" t="s">
        <v>454</v>
      </c>
      <c r="F60" s="77"/>
      <c r="G60" s="77"/>
      <c r="H60" s="77" t="s">
        <v>488</v>
      </c>
      <c r="I60" s="77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90"/>
      <c r="AO60" s="91"/>
      <c r="AP60" s="92"/>
    </row>
    <row r="61" spans="1:42" s="78" customFormat="1" ht="14.25" customHeight="1" x14ac:dyDescent="0.3">
      <c r="A61" s="77">
        <v>20</v>
      </c>
      <c r="B61" s="77" t="s">
        <v>121</v>
      </c>
      <c r="C61" s="77" t="s">
        <v>337</v>
      </c>
      <c r="D61" s="77">
        <v>3</v>
      </c>
      <c r="E61" s="77" t="s">
        <v>456</v>
      </c>
      <c r="F61" s="77"/>
      <c r="G61" s="77"/>
      <c r="H61" s="77" t="s">
        <v>488</v>
      </c>
      <c r="I61" s="77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90"/>
      <c r="AO61" s="91"/>
      <c r="AP61" s="92"/>
    </row>
    <row r="62" spans="1:42" s="78" customFormat="1" ht="14.25" customHeight="1" x14ac:dyDescent="0.3">
      <c r="A62" s="83">
        <v>21</v>
      </c>
      <c r="B62" s="83" t="s">
        <v>122</v>
      </c>
      <c r="C62" s="83" t="s">
        <v>338</v>
      </c>
      <c r="D62" s="83">
        <v>1</v>
      </c>
      <c r="E62" s="83" t="s">
        <v>453</v>
      </c>
      <c r="F62" s="83"/>
      <c r="G62" s="83"/>
      <c r="H62" s="83" t="s">
        <v>488</v>
      </c>
      <c r="I62" s="83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90"/>
      <c r="AO62" s="91"/>
      <c r="AP62" s="92"/>
    </row>
    <row r="63" spans="1:42" s="78" customFormat="1" ht="14.25" customHeight="1" x14ac:dyDescent="0.3">
      <c r="A63" s="83">
        <v>21</v>
      </c>
      <c r="B63" s="83" t="s">
        <v>122</v>
      </c>
      <c r="C63" s="83" t="s">
        <v>338</v>
      </c>
      <c r="D63" s="83">
        <v>2</v>
      </c>
      <c r="E63" s="83" t="s">
        <v>454</v>
      </c>
      <c r="F63" s="83"/>
      <c r="G63" s="83"/>
      <c r="H63" s="83" t="s">
        <v>488</v>
      </c>
      <c r="I63" s="83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90"/>
      <c r="AO63" s="91"/>
      <c r="AP63" s="92"/>
    </row>
    <row r="64" spans="1:42" s="78" customFormat="1" ht="14.25" customHeight="1" x14ac:dyDescent="0.3">
      <c r="A64" s="83">
        <v>21</v>
      </c>
      <c r="B64" s="83" t="s">
        <v>122</v>
      </c>
      <c r="C64" s="83" t="s">
        <v>338</v>
      </c>
      <c r="D64" s="83">
        <v>3</v>
      </c>
      <c r="E64" s="83" t="s">
        <v>456</v>
      </c>
      <c r="F64" s="83"/>
      <c r="G64" s="83"/>
      <c r="H64" s="83" t="s">
        <v>488</v>
      </c>
      <c r="I64" s="83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90"/>
      <c r="AO64" s="91"/>
      <c r="AP64" s="92"/>
    </row>
    <row r="65" spans="1:42" s="78" customFormat="1" ht="14.25" customHeight="1" x14ac:dyDescent="0.3">
      <c r="A65" s="77">
        <v>22</v>
      </c>
      <c r="B65" s="77" t="s">
        <v>614</v>
      </c>
      <c r="C65" s="77" t="s">
        <v>615</v>
      </c>
      <c r="D65" s="77">
        <v>1</v>
      </c>
      <c r="E65" s="77" t="s">
        <v>453</v>
      </c>
      <c r="F65" s="77"/>
      <c r="G65" s="77"/>
      <c r="H65" s="83" t="s">
        <v>488</v>
      </c>
      <c r="I65" s="77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90"/>
      <c r="AO65" s="91"/>
      <c r="AP65" s="92"/>
    </row>
    <row r="66" spans="1:42" s="78" customFormat="1" ht="14.25" customHeight="1" x14ac:dyDescent="0.3">
      <c r="A66" s="77">
        <v>22</v>
      </c>
      <c r="B66" s="77" t="s">
        <v>614</v>
      </c>
      <c r="C66" s="77" t="s">
        <v>615</v>
      </c>
      <c r="D66" s="77">
        <v>2</v>
      </c>
      <c r="E66" s="77" t="s">
        <v>454</v>
      </c>
      <c r="F66" s="77"/>
      <c r="G66" s="77"/>
      <c r="H66" s="83" t="s">
        <v>488</v>
      </c>
      <c r="I66" s="77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90"/>
      <c r="AO66" s="91"/>
      <c r="AP66" s="92"/>
    </row>
    <row r="67" spans="1:42" s="78" customFormat="1" ht="14.25" customHeight="1" x14ac:dyDescent="0.3">
      <c r="A67" s="77">
        <v>22</v>
      </c>
      <c r="B67" s="77" t="s">
        <v>614</v>
      </c>
      <c r="C67" s="77" t="s">
        <v>615</v>
      </c>
      <c r="D67" s="77">
        <v>3</v>
      </c>
      <c r="E67" s="77" t="s">
        <v>456</v>
      </c>
      <c r="F67" s="77"/>
      <c r="G67" s="77"/>
      <c r="H67" s="83" t="s">
        <v>488</v>
      </c>
      <c r="I67" s="77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90"/>
      <c r="AO67" s="91"/>
      <c r="AP67" s="92"/>
    </row>
    <row r="68" spans="1:42" s="78" customFormat="1" ht="14.25" customHeight="1" x14ac:dyDescent="0.3">
      <c r="A68" s="83">
        <v>23</v>
      </c>
      <c r="B68" s="83" t="s">
        <v>123</v>
      </c>
      <c r="C68" s="83" t="s">
        <v>339</v>
      </c>
      <c r="D68" s="83">
        <v>1</v>
      </c>
      <c r="E68" s="83" t="s">
        <v>453</v>
      </c>
      <c r="F68" s="83"/>
      <c r="G68" s="83"/>
      <c r="H68" s="83" t="s">
        <v>488</v>
      </c>
      <c r="I68" s="83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90"/>
      <c r="AO68" s="91"/>
      <c r="AP68" s="92"/>
    </row>
    <row r="69" spans="1:42" s="78" customFormat="1" ht="14.25" customHeight="1" x14ac:dyDescent="0.3">
      <c r="A69" s="83">
        <v>23</v>
      </c>
      <c r="B69" s="83" t="s">
        <v>123</v>
      </c>
      <c r="C69" s="83" t="s">
        <v>339</v>
      </c>
      <c r="D69" s="83">
        <v>2</v>
      </c>
      <c r="E69" s="83" t="s">
        <v>454</v>
      </c>
      <c r="F69" s="83"/>
      <c r="G69" s="83"/>
      <c r="H69" s="83" t="s">
        <v>488</v>
      </c>
      <c r="I69" s="83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90"/>
      <c r="AO69" s="91"/>
      <c r="AP69" s="92"/>
    </row>
    <row r="70" spans="1:42" s="78" customFormat="1" ht="14.25" customHeight="1" x14ac:dyDescent="0.3">
      <c r="A70" s="83">
        <v>23</v>
      </c>
      <c r="B70" s="83" t="s">
        <v>123</v>
      </c>
      <c r="C70" s="83" t="s">
        <v>339</v>
      </c>
      <c r="D70" s="83">
        <v>3</v>
      </c>
      <c r="E70" s="83" t="s">
        <v>456</v>
      </c>
      <c r="F70" s="83"/>
      <c r="G70" s="83"/>
      <c r="H70" s="83" t="s">
        <v>488</v>
      </c>
      <c r="I70" s="83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90"/>
      <c r="AO70" s="91"/>
      <c r="AP70" s="92"/>
    </row>
    <row r="71" spans="1:42" s="78" customFormat="1" x14ac:dyDescent="0.3">
      <c r="A71" s="77">
        <v>24</v>
      </c>
      <c r="B71" s="77" t="s">
        <v>616</v>
      </c>
      <c r="C71" s="77" t="s">
        <v>617</v>
      </c>
      <c r="D71" s="77">
        <v>1</v>
      </c>
      <c r="E71" s="77" t="s">
        <v>453</v>
      </c>
      <c r="F71" s="77"/>
      <c r="G71" s="77"/>
      <c r="H71" s="83" t="s">
        <v>488</v>
      </c>
      <c r="I71" s="77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90"/>
      <c r="AO71" s="91"/>
    </row>
    <row r="72" spans="1:42" s="78" customFormat="1" x14ac:dyDescent="0.3">
      <c r="A72" s="77">
        <v>24</v>
      </c>
      <c r="B72" s="77" t="s">
        <v>616</v>
      </c>
      <c r="C72" s="77" t="s">
        <v>617</v>
      </c>
      <c r="D72" s="77">
        <v>2</v>
      </c>
      <c r="E72" s="77" t="s">
        <v>454</v>
      </c>
      <c r="F72" s="77"/>
      <c r="G72" s="77"/>
      <c r="H72" s="83" t="s">
        <v>488</v>
      </c>
      <c r="I72" s="77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90"/>
      <c r="AO72" s="91"/>
    </row>
    <row r="73" spans="1:42" s="78" customFormat="1" x14ac:dyDescent="0.3">
      <c r="A73" s="77">
        <v>24</v>
      </c>
      <c r="B73" s="77" t="s">
        <v>616</v>
      </c>
      <c r="C73" s="77" t="s">
        <v>617</v>
      </c>
      <c r="D73" s="77">
        <v>3</v>
      </c>
      <c r="E73" s="77" t="s">
        <v>456</v>
      </c>
      <c r="F73" s="77"/>
      <c r="G73" s="77"/>
      <c r="H73" s="83" t="s">
        <v>488</v>
      </c>
      <c r="I73" s="77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90"/>
      <c r="AO73" s="91"/>
    </row>
    <row r="74" spans="1:42" s="78" customFormat="1" x14ac:dyDescent="0.3">
      <c r="A74" s="83">
        <v>25</v>
      </c>
      <c r="B74" s="83" t="s">
        <v>618</v>
      </c>
      <c r="C74" s="83" t="s">
        <v>619</v>
      </c>
      <c r="D74" s="83">
        <v>1</v>
      </c>
      <c r="E74" s="83" t="s">
        <v>453</v>
      </c>
      <c r="F74" s="83"/>
      <c r="G74" s="83"/>
      <c r="H74" s="83" t="s">
        <v>488</v>
      </c>
      <c r="I74" s="83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90"/>
      <c r="AO74" s="91"/>
    </row>
    <row r="75" spans="1:42" s="78" customFormat="1" x14ac:dyDescent="0.3">
      <c r="A75" s="83">
        <v>25</v>
      </c>
      <c r="B75" s="83" t="s">
        <v>618</v>
      </c>
      <c r="C75" s="83" t="s">
        <v>619</v>
      </c>
      <c r="D75" s="83">
        <v>2</v>
      </c>
      <c r="E75" s="83" t="s">
        <v>454</v>
      </c>
      <c r="F75" s="83"/>
      <c r="G75" s="83"/>
      <c r="H75" s="83" t="s">
        <v>488</v>
      </c>
      <c r="I75" s="83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90"/>
      <c r="AO75" s="91"/>
    </row>
    <row r="76" spans="1:42" s="78" customFormat="1" x14ac:dyDescent="0.3">
      <c r="A76" s="83">
        <v>25</v>
      </c>
      <c r="B76" s="83" t="s">
        <v>618</v>
      </c>
      <c r="C76" s="83" t="s">
        <v>619</v>
      </c>
      <c r="D76" s="83">
        <v>3</v>
      </c>
      <c r="E76" s="83" t="s">
        <v>456</v>
      </c>
      <c r="F76" s="83"/>
      <c r="G76" s="83"/>
      <c r="H76" s="83" t="s">
        <v>488</v>
      </c>
      <c r="I76" s="83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90"/>
      <c r="AO76" s="91"/>
    </row>
    <row r="77" spans="1:42" s="78" customFormat="1" x14ac:dyDescent="0.3">
      <c r="A77" s="77">
        <v>27</v>
      </c>
      <c r="B77" s="77" t="s">
        <v>620</v>
      </c>
      <c r="C77" s="77" t="s">
        <v>621</v>
      </c>
      <c r="D77" s="77">
        <v>1</v>
      </c>
      <c r="E77" s="77" t="s">
        <v>453</v>
      </c>
      <c r="F77" s="77"/>
      <c r="G77" s="77"/>
      <c r="H77" s="83" t="s">
        <v>488</v>
      </c>
      <c r="I77" s="77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90"/>
      <c r="AO77" s="91"/>
    </row>
    <row r="78" spans="1:42" s="78" customFormat="1" x14ac:dyDescent="0.3">
      <c r="A78" s="77">
        <v>27</v>
      </c>
      <c r="B78" s="77" t="s">
        <v>620</v>
      </c>
      <c r="C78" s="77" t="s">
        <v>621</v>
      </c>
      <c r="D78" s="77">
        <v>2</v>
      </c>
      <c r="E78" s="77" t="s">
        <v>454</v>
      </c>
      <c r="F78" s="77"/>
      <c r="G78" s="77"/>
      <c r="H78" s="83" t="s">
        <v>488</v>
      </c>
      <c r="I78" s="77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90"/>
      <c r="AO78" s="91"/>
    </row>
    <row r="79" spans="1:42" s="78" customFormat="1" x14ac:dyDescent="0.3">
      <c r="A79" s="77">
        <v>27</v>
      </c>
      <c r="B79" s="77" t="s">
        <v>620</v>
      </c>
      <c r="C79" s="77" t="s">
        <v>621</v>
      </c>
      <c r="D79" s="77">
        <v>3</v>
      </c>
      <c r="E79" s="77" t="s">
        <v>456</v>
      </c>
      <c r="F79" s="77"/>
      <c r="G79" s="77"/>
      <c r="H79" s="83" t="s">
        <v>488</v>
      </c>
      <c r="I79" s="77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90"/>
      <c r="AO79" s="91"/>
    </row>
    <row r="80" spans="1:42" s="78" customFormat="1" x14ac:dyDescent="0.3">
      <c r="A80" s="83">
        <v>28</v>
      </c>
      <c r="B80" s="83" t="s">
        <v>622</v>
      </c>
      <c r="C80" s="83" t="s">
        <v>623</v>
      </c>
      <c r="D80" s="83">
        <v>1</v>
      </c>
      <c r="E80" s="83" t="s">
        <v>453</v>
      </c>
      <c r="F80" s="83"/>
      <c r="G80" s="83"/>
      <c r="H80" s="83" t="s">
        <v>488</v>
      </c>
      <c r="I80" s="83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90"/>
      <c r="AO80" s="91"/>
    </row>
    <row r="81" spans="1:42" s="78" customFormat="1" x14ac:dyDescent="0.3">
      <c r="A81" s="83">
        <v>28</v>
      </c>
      <c r="B81" s="83" t="s">
        <v>622</v>
      </c>
      <c r="C81" s="83" t="s">
        <v>623</v>
      </c>
      <c r="D81" s="83">
        <v>2</v>
      </c>
      <c r="E81" s="83" t="s">
        <v>454</v>
      </c>
      <c r="F81" s="83"/>
      <c r="G81" s="83"/>
      <c r="H81" s="83" t="s">
        <v>488</v>
      </c>
      <c r="I81" s="83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90"/>
      <c r="AO81" s="91"/>
    </row>
    <row r="82" spans="1:42" s="78" customFormat="1" x14ac:dyDescent="0.3">
      <c r="A82" s="83">
        <v>28</v>
      </c>
      <c r="B82" s="83" t="s">
        <v>622</v>
      </c>
      <c r="C82" s="83" t="s">
        <v>623</v>
      </c>
      <c r="D82" s="83">
        <v>3</v>
      </c>
      <c r="E82" s="83" t="s">
        <v>456</v>
      </c>
      <c r="F82" s="83"/>
      <c r="G82" s="83"/>
      <c r="H82" s="83" t="s">
        <v>488</v>
      </c>
      <c r="I82" s="83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90"/>
      <c r="AO82" s="91"/>
    </row>
    <row r="83" spans="1:42" s="78" customFormat="1" x14ac:dyDescent="0.3">
      <c r="A83" s="77">
        <v>29</v>
      </c>
      <c r="B83" s="77" t="s">
        <v>624</v>
      </c>
      <c r="C83" s="77" t="s">
        <v>625</v>
      </c>
      <c r="D83" s="77">
        <v>1</v>
      </c>
      <c r="E83" s="77" t="s">
        <v>453</v>
      </c>
      <c r="F83" s="77"/>
      <c r="G83" s="77"/>
      <c r="H83" s="83" t="s">
        <v>488</v>
      </c>
      <c r="I83" s="77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90"/>
      <c r="AO83" s="91"/>
    </row>
    <row r="84" spans="1:42" s="78" customFormat="1" x14ac:dyDescent="0.3">
      <c r="A84" s="77">
        <v>29</v>
      </c>
      <c r="B84" s="77" t="s">
        <v>624</v>
      </c>
      <c r="C84" s="77" t="s">
        <v>625</v>
      </c>
      <c r="D84" s="77">
        <v>2</v>
      </c>
      <c r="E84" s="77" t="s">
        <v>454</v>
      </c>
      <c r="F84" s="77"/>
      <c r="G84" s="77"/>
      <c r="H84" s="83" t="s">
        <v>488</v>
      </c>
      <c r="I84" s="77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90"/>
      <c r="AO84" s="91"/>
    </row>
    <row r="85" spans="1:42" s="78" customFormat="1" x14ac:dyDescent="0.3">
      <c r="A85" s="77">
        <v>29</v>
      </c>
      <c r="B85" s="77" t="s">
        <v>624</v>
      </c>
      <c r="C85" s="77" t="s">
        <v>625</v>
      </c>
      <c r="D85" s="77">
        <v>3</v>
      </c>
      <c r="E85" s="77" t="s">
        <v>456</v>
      </c>
      <c r="F85" s="77"/>
      <c r="G85" s="77"/>
      <c r="H85" s="83" t="s">
        <v>488</v>
      </c>
      <c r="I85" s="77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90"/>
      <c r="AO85" s="91"/>
    </row>
    <row r="86" spans="1:42" s="78" customFormat="1" ht="14.25" customHeight="1" x14ac:dyDescent="0.3">
      <c r="A86" s="83">
        <v>30</v>
      </c>
      <c r="B86" s="83" t="s">
        <v>124</v>
      </c>
      <c r="C86" s="83" t="s">
        <v>340</v>
      </c>
      <c r="D86" s="83">
        <v>1</v>
      </c>
      <c r="E86" s="83" t="s">
        <v>453</v>
      </c>
      <c r="F86" s="83"/>
      <c r="G86" s="83"/>
      <c r="H86" s="83" t="s">
        <v>488</v>
      </c>
      <c r="I86" s="83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90"/>
      <c r="AO86" s="91"/>
      <c r="AP86" s="92"/>
    </row>
    <row r="87" spans="1:42" s="78" customFormat="1" ht="14.25" customHeight="1" x14ac:dyDescent="0.3">
      <c r="A87" s="83">
        <v>30</v>
      </c>
      <c r="B87" s="83" t="s">
        <v>124</v>
      </c>
      <c r="C87" s="83" t="s">
        <v>340</v>
      </c>
      <c r="D87" s="83">
        <v>2</v>
      </c>
      <c r="E87" s="83" t="s">
        <v>454</v>
      </c>
      <c r="F87" s="83"/>
      <c r="G87" s="83"/>
      <c r="H87" s="83" t="s">
        <v>488</v>
      </c>
      <c r="I87" s="83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90"/>
      <c r="AO87" s="91"/>
      <c r="AP87" s="92"/>
    </row>
    <row r="88" spans="1:42" s="78" customFormat="1" ht="14.25" customHeight="1" x14ac:dyDescent="0.3">
      <c r="A88" s="83">
        <v>30</v>
      </c>
      <c r="B88" s="83" t="s">
        <v>124</v>
      </c>
      <c r="C88" s="83" t="s">
        <v>340</v>
      </c>
      <c r="D88" s="83">
        <v>3</v>
      </c>
      <c r="E88" s="83" t="s">
        <v>456</v>
      </c>
      <c r="F88" s="83"/>
      <c r="G88" s="83"/>
      <c r="H88" s="83" t="s">
        <v>488</v>
      </c>
      <c r="I88" s="83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90"/>
      <c r="AO88" s="91"/>
      <c r="AP88" s="92"/>
    </row>
    <row r="89" spans="1:42" s="78" customFormat="1" x14ac:dyDescent="0.3">
      <c r="A89" s="77">
        <v>31</v>
      </c>
      <c r="B89" s="77" t="s">
        <v>626</v>
      </c>
      <c r="C89" s="77" t="s">
        <v>627</v>
      </c>
      <c r="D89" s="77">
        <v>1</v>
      </c>
      <c r="E89" s="77" t="s">
        <v>453</v>
      </c>
      <c r="F89" s="77"/>
      <c r="G89" s="77"/>
      <c r="H89" s="83" t="s">
        <v>488</v>
      </c>
      <c r="I89" s="77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90"/>
      <c r="AO89" s="91"/>
    </row>
    <row r="90" spans="1:42" s="78" customFormat="1" x14ac:dyDescent="0.3">
      <c r="A90" s="77">
        <v>31</v>
      </c>
      <c r="B90" s="77" t="s">
        <v>626</v>
      </c>
      <c r="C90" s="77" t="s">
        <v>627</v>
      </c>
      <c r="D90" s="77">
        <v>2</v>
      </c>
      <c r="E90" s="77" t="s">
        <v>454</v>
      </c>
      <c r="F90" s="77"/>
      <c r="G90" s="77"/>
      <c r="H90" s="83" t="s">
        <v>488</v>
      </c>
      <c r="I90" s="77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90"/>
      <c r="AO90" s="91"/>
    </row>
    <row r="91" spans="1:42" s="78" customFormat="1" x14ac:dyDescent="0.3">
      <c r="A91" s="77">
        <v>31</v>
      </c>
      <c r="B91" s="77" t="s">
        <v>626</v>
      </c>
      <c r="C91" s="77" t="s">
        <v>627</v>
      </c>
      <c r="D91" s="77">
        <v>3</v>
      </c>
      <c r="E91" s="77" t="s">
        <v>456</v>
      </c>
      <c r="F91" s="77"/>
      <c r="G91" s="77"/>
      <c r="H91" s="83" t="s">
        <v>488</v>
      </c>
      <c r="I91" s="77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90"/>
      <c r="AO91" s="91"/>
    </row>
    <row r="92" spans="1:42" s="78" customFormat="1" x14ac:dyDescent="0.3">
      <c r="A92" s="83">
        <v>32</v>
      </c>
      <c r="B92" s="83" t="s">
        <v>628</v>
      </c>
      <c r="C92" s="83" t="s">
        <v>629</v>
      </c>
      <c r="D92" s="83">
        <v>1</v>
      </c>
      <c r="E92" s="83" t="s">
        <v>453</v>
      </c>
      <c r="F92" s="83"/>
      <c r="G92" s="83"/>
      <c r="H92" s="83" t="s">
        <v>488</v>
      </c>
      <c r="I92" s="83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90"/>
      <c r="AO92" s="91"/>
    </row>
    <row r="93" spans="1:42" s="78" customFormat="1" x14ac:dyDescent="0.3">
      <c r="A93" s="83">
        <v>32</v>
      </c>
      <c r="B93" s="83" t="s">
        <v>628</v>
      </c>
      <c r="C93" s="83" t="s">
        <v>629</v>
      </c>
      <c r="D93" s="83">
        <v>2</v>
      </c>
      <c r="E93" s="83" t="s">
        <v>454</v>
      </c>
      <c r="F93" s="83"/>
      <c r="G93" s="83"/>
      <c r="H93" s="83" t="s">
        <v>488</v>
      </c>
      <c r="I93" s="83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90"/>
      <c r="AO93" s="91"/>
    </row>
    <row r="94" spans="1:42" s="78" customFormat="1" x14ac:dyDescent="0.3">
      <c r="A94" s="83">
        <v>32</v>
      </c>
      <c r="B94" s="83" t="s">
        <v>628</v>
      </c>
      <c r="C94" s="83" t="s">
        <v>629</v>
      </c>
      <c r="D94" s="83">
        <v>3</v>
      </c>
      <c r="E94" s="83" t="s">
        <v>456</v>
      </c>
      <c r="F94" s="83"/>
      <c r="G94" s="83"/>
      <c r="H94" s="83" t="s">
        <v>488</v>
      </c>
      <c r="I94" s="83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90"/>
      <c r="AO94" s="91"/>
    </row>
    <row r="95" spans="1:42" s="78" customFormat="1" ht="14.25" customHeight="1" x14ac:dyDescent="0.3">
      <c r="A95" s="77">
        <v>33</v>
      </c>
      <c r="B95" s="77" t="s">
        <v>125</v>
      </c>
      <c r="C95" s="77" t="s">
        <v>341</v>
      </c>
      <c r="D95" s="77">
        <v>1</v>
      </c>
      <c r="E95" s="77" t="s">
        <v>453</v>
      </c>
      <c r="F95" s="77"/>
      <c r="G95" s="77"/>
      <c r="H95" s="77" t="s">
        <v>488</v>
      </c>
      <c r="I95" s="77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90"/>
      <c r="AO95" s="91"/>
      <c r="AP95" s="92"/>
    </row>
    <row r="96" spans="1:42" s="78" customFormat="1" ht="14.25" customHeight="1" x14ac:dyDescent="0.3">
      <c r="A96" s="77">
        <v>33</v>
      </c>
      <c r="B96" s="77" t="s">
        <v>125</v>
      </c>
      <c r="C96" s="77" t="s">
        <v>341</v>
      </c>
      <c r="D96" s="77">
        <v>2</v>
      </c>
      <c r="E96" s="77" t="s">
        <v>454</v>
      </c>
      <c r="F96" s="77"/>
      <c r="G96" s="77"/>
      <c r="H96" s="77" t="s">
        <v>488</v>
      </c>
      <c r="I96" s="77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90"/>
      <c r="AO96" s="91"/>
      <c r="AP96" s="92"/>
    </row>
    <row r="97" spans="1:42" s="78" customFormat="1" ht="14.25" customHeight="1" x14ac:dyDescent="0.3">
      <c r="A97" s="77">
        <v>33</v>
      </c>
      <c r="B97" s="77" t="s">
        <v>125</v>
      </c>
      <c r="C97" s="77" t="s">
        <v>341</v>
      </c>
      <c r="D97" s="77">
        <v>3</v>
      </c>
      <c r="E97" s="77" t="s">
        <v>456</v>
      </c>
      <c r="F97" s="77"/>
      <c r="G97" s="77"/>
      <c r="H97" s="77" t="s">
        <v>488</v>
      </c>
      <c r="I97" s="77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90"/>
      <c r="AO97" s="91"/>
      <c r="AP97" s="92"/>
    </row>
    <row r="98" spans="1:42" s="78" customFormat="1" ht="14.25" customHeight="1" x14ac:dyDescent="0.3">
      <c r="A98" s="83">
        <v>34</v>
      </c>
      <c r="B98" s="83" t="s">
        <v>556</v>
      </c>
      <c r="C98" s="83" t="s">
        <v>557</v>
      </c>
      <c r="D98" s="83">
        <v>1</v>
      </c>
      <c r="E98" s="83" t="s">
        <v>453</v>
      </c>
      <c r="F98" s="83"/>
      <c r="G98" s="83"/>
      <c r="H98" s="83" t="s">
        <v>488</v>
      </c>
      <c r="I98" s="83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90"/>
      <c r="AO98" s="91"/>
      <c r="AP98" s="92"/>
    </row>
    <row r="99" spans="1:42" s="78" customFormat="1" ht="14.25" customHeight="1" x14ac:dyDescent="0.3">
      <c r="A99" s="83">
        <v>34</v>
      </c>
      <c r="B99" s="83" t="s">
        <v>556</v>
      </c>
      <c r="C99" s="83" t="s">
        <v>557</v>
      </c>
      <c r="D99" s="83">
        <v>2</v>
      </c>
      <c r="E99" s="83" t="s">
        <v>454</v>
      </c>
      <c r="F99" s="83"/>
      <c r="G99" s="83"/>
      <c r="H99" s="83" t="s">
        <v>488</v>
      </c>
      <c r="I99" s="83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90"/>
      <c r="AO99" s="91"/>
      <c r="AP99" s="92"/>
    </row>
    <row r="100" spans="1:42" s="78" customFormat="1" ht="14.25" customHeight="1" x14ac:dyDescent="0.3">
      <c r="A100" s="83">
        <v>34</v>
      </c>
      <c r="B100" s="83" t="s">
        <v>556</v>
      </c>
      <c r="C100" s="83" t="s">
        <v>557</v>
      </c>
      <c r="D100" s="83">
        <v>3</v>
      </c>
      <c r="E100" s="83" t="s">
        <v>456</v>
      </c>
      <c r="F100" s="83"/>
      <c r="G100" s="83"/>
      <c r="H100" s="83" t="s">
        <v>488</v>
      </c>
      <c r="I100" s="83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90"/>
      <c r="AO100" s="91"/>
      <c r="AP100" s="92"/>
    </row>
    <row r="101" spans="1:42" s="78" customFormat="1" ht="14.25" customHeight="1" x14ac:dyDescent="0.3">
      <c r="A101" s="77">
        <v>35</v>
      </c>
      <c r="B101" s="77" t="s">
        <v>558</v>
      </c>
      <c r="C101" s="77" t="s">
        <v>559</v>
      </c>
      <c r="D101" s="77">
        <v>1</v>
      </c>
      <c r="E101" s="77" t="s">
        <v>453</v>
      </c>
      <c r="F101" s="77"/>
      <c r="G101" s="77"/>
      <c r="H101" s="77" t="s">
        <v>488</v>
      </c>
      <c r="I101" s="77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90"/>
      <c r="AO101" s="91"/>
      <c r="AP101" s="92"/>
    </row>
    <row r="102" spans="1:42" s="78" customFormat="1" ht="14.25" customHeight="1" x14ac:dyDescent="0.3">
      <c r="A102" s="77">
        <v>35</v>
      </c>
      <c r="B102" s="77" t="s">
        <v>558</v>
      </c>
      <c r="C102" s="77" t="s">
        <v>559</v>
      </c>
      <c r="D102" s="77">
        <v>2</v>
      </c>
      <c r="E102" s="77" t="s">
        <v>454</v>
      </c>
      <c r="F102" s="77"/>
      <c r="G102" s="77"/>
      <c r="H102" s="77" t="s">
        <v>488</v>
      </c>
      <c r="I102" s="77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90"/>
      <c r="AO102" s="91"/>
      <c r="AP102" s="92"/>
    </row>
    <row r="103" spans="1:42" s="78" customFormat="1" ht="14.25" customHeight="1" x14ac:dyDescent="0.3">
      <c r="A103" s="77">
        <v>35</v>
      </c>
      <c r="B103" s="77" t="s">
        <v>558</v>
      </c>
      <c r="C103" s="77" t="s">
        <v>559</v>
      </c>
      <c r="D103" s="77">
        <v>3</v>
      </c>
      <c r="E103" s="77" t="s">
        <v>456</v>
      </c>
      <c r="F103" s="77"/>
      <c r="G103" s="77"/>
      <c r="H103" s="77" t="s">
        <v>488</v>
      </c>
      <c r="I103" s="77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90"/>
      <c r="AO103" s="91"/>
      <c r="AP103" s="92"/>
    </row>
    <row r="104" spans="1:42" s="78" customFormat="1" x14ac:dyDescent="0.3">
      <c r="A104" s="83">
        <v>36</v>
      </c>
      <c r="B104" s="83" t="s">
        <v>630</v>
      </c>
      <c r="C104" s="83" t="s">
        <v>631</v>
      </c>
      <c r="D104" s="83">
        <v>1</v>
      </c>
      <c r="E104" s="83" t="s">
        <v>453</v>
      </c>
      <c r="F104" s="83"/>
      <c r="G104" s="83"/>
      <c r="H104" s="77" t="s">
        <v>488</v>
      </c>
      <c r="I104" s="83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90"/>
      <c r="AO104" s="91"/>
    </row>
    <row r="105" spans="1:42" s="78" customFormat="1" x14ac:dyDescent="0.3">
      <c r="A105" s="83">
        <v>36</v>
      </c>
      <c r="B105" s="83" t="s">
        <v>630</v>
      </c>
      <c r="C105" s="83" t="s">
        <v>631</v>
      </c>
      <c r="D105" s="83">
        <v>2</v>
      </c>
      <c r="E105" s="83" t="s">
        <v>454</v>
      </c>
      <c r="F105" s="83"/>
      <c r="G105" s="83"/>
      <c r="H105" s="77" t="s">
        <v>488</v>
      </c>
      <c r="I105" s="83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90"/>
      <c r="AO105" s="91"/>
    </row>
    <row r="106" spans="1:42" s="78" customFormat="1" x14ac:dyDescent="0.3">
      <c r="A106" s="83">
        <v>36</v>
      </c>
      <c r="B106" s="83" t="s">
        <v>630</v>
      </c>
      <c r="C106" s="83" t="s">
        <v>631</v>
      </c>
      <c r="D106" s="83">
        <v>3</v>
      </c>
      <c r="E106" s="83" t="s">
        <v>456</v>
      </c>
      <c r="F106" s="83"/>
      <c r="G106" s="83"/>
      <c r="H106" s="77" t="s">
        <v>488</v>
      </c>
      <c r="I106" s="83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90"/>
      <c r="AO106" s="91"/>
    </row>
    <row r="107" spans="1:42" s="78" customFormat="1" x14ac:dyDescent="0.3">
      <c r="A107" s="77">
        <v>37</v>
      </c>
      <c r="B107" s="77" t="s">
        <v>632</v>
      </c>
      <c r="C107" s="77" t="s">
        <v>633</v>
      </c>
      <c r="D107" s="77">
        <v>1</v>
      </c>
      <c r="E107" s="77" t="s">
        <v>453</v>
      </c>
      <c r="F107" s="77"/>
      <c r="G107" s="77"/>
      <c r="H107" s="77" t="s">
        <v>488</v>
      </c>
      <c r="I107" s="77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90"/>
      <c r="AO107" s="91"/>
    </row>
    <row r="108" spans="1:42" s="78" customFormat="1" x14ac:dyDescent="0.3">
      <c r="A108" s="77">
        <v>37</v>
      </c>
      <c r="B108" s="77" t="s">
        <v>632</v>
      </c>
      <c r="C108" s="77" t="s">
        <v>633</v>
      </c>
      <c r="D108" s="77">
        <v>2</v>
      </c>
      <c r="E108" s="77" t="s">
        <v>454</v>
      </c>
      <c r="F108" s="77"/>
      <c r="G108" s="77"/>
      <c r="H108" s="77" t="s">
        <v>488</v>
      </c>
      <c r="I108" s="77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90"/>
      <c r="AO108" s="91"/>
    </row>
    <row r="109" spans="1:42" s="78" customFormat="1" x14ac:dyDescent="0.3">
      <c r="A109" s="77">
        <v>37</v>
      </c>
      <c r="B109" s="77" t="s">
        <v>632</v>
      </c>
      <c r="C109" s="77" t="s">
        <v>633</v>
      </c>
      <c r="D109" s="77">
        <v>3</v>
      </c>
      <c r="E109" s="77" t="s">
        <v>456</v>
      </c>
      <c r="F109" s="77"/>
      <c r="G109" s="77"/>
      <c r="H109" s="77" t="s">
        <v>488</v>
      </c>
      <c r="I109" s="77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90"/>
      <c r="AO109" s="91"/>
    </row>
    <row r="110" spans="1:42" s="78" customFormat="1" x14ac:dyDescent="0.3">
      <c r="A110" s="83">
        <v>38</v>
      </c>
      <c r="B110" s="83" t="s">
        <v>634</v>
      </c>
      <c r="C110" s="83" t="s">
        <v>635</v>
      </c>
      <c r="D110" s="83">
        <v>1</v>
      </c>
      <c r="E110" s="83" t="s">
        <v>453</v>
      </c>
      <c r="F110" s="83"/>
      <c r="G110" s="83"/>
      <c r="H110" s="77" t="s">
        <v>488</v>
      </c>
      <c r="I110" s="83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90"/>
      <c r="AO110" s="91"/>
    </row>
    <row r="111" spans="1:42" s="78" customFormat="1" x14ac:dyDescent="0.3">
      <c r="A111" s="83">
        <v>38</v>
      </c>
      <c r="B111" s="83" t="s">
        <v>634</v>
      </c>
      <c r="C111" s="83" t="s">
        <v>635</v>
      </c>
      <c r="D111" s="83">
        <v>2</v>
      </c>
      <c r="E111" s="83" t="s">
        <v>454</v>
      </c>
      <c r="F111" s="83"/>
      <c r="G111" s="83"/>
      <c r="H111" s="77" t="s">
        <v>488</v>
      </c>
      <c r="I111" s="83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90"/>
      <c r="AO111" s="91"/>
    </row>
    <row r="112" spans="1:42" s="78" customFormat="1" x14ac:dyDescent="0.3">
      <c r="A112" s="83">
        <v>38</v>
      </c>
      <c r="B112" s="83" t="s">
        <v>634</v>
      </c>
      <c r="C112" s="83" t="s">
        <v>635</v>
      </c>
      <c r="D112" s="83">
        <v>3</v>
      </c>
      <c r="E112" s="83" t="s">
        <v>456</v>
      </c>
      <c r="F112" s="83"/>
      <c r="G112" s="83"/>
      <c r="H112" s="77" t="s">
        <v>488</v>
      </c>
      <c r="I112" s="83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90"/>
      <c r="AO112" s="91"/>
    </row>
    <row r="113" spans="1:41" s="78" customFormat="1" x14ac:dyDescent="0.3">
      <c r="A113" s="77">
        <v>39</v>
      </c>
      <c r="B113" s="77" t="s">
        <v>636</v>
      </c>
      <c r="C113" s="77" t="s">
        <v>637</v>
      </c>
      <c r="D113" s="77">
        <v>1</v>
      </c>
      <c r="E113" s="77" t="s">
        <v>453</v>
      </c>
      <c r="F113" s="77"/>
      <c r="G113" s="77"/>
      <c r="H113" s="77" t="s">
        <v>488</v>
      </c>
      <c r="I113" s="77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90"/>
      <c r="AO113" s="91"/>
    </row>
    <row r="114" spans="1:41" s="78" customFormat="1" x14ac:dyDescent="0.3">
      <c r="A114" s="77">
        <v>39</v>
      </c>
      <c r="B114" s="77" t="s">
        <v>636</v>
      </c>
      <c r="C114" s="77" t="s">
        <v>637</v>
      </c>
      <c r="D114" s="77">
        <v>2</v>
      </c>
      <c r="E114" s="77" t="s">
        <v>454</v>
      </c>
      <c r="F114" s="77"/>
      <c r="G114" s="77"/>
      <c r="H114" s="77" t="s">
        <v>488</v>
      </c>
      <c r="I114" s="77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90"/>
      <c r="AO114" s="91"/>
    </row>
    <row r="115" spans="1:41" s="78" customFormat="1" x14ac:dyDescent="0.3">
      <c r="A115" s="77">
        <v>39</v>
      </c>
      <c r="B115" s="77" t="s">
        <v>636</v>
      </c>
      <c r="C115" s="77" t="s">
        <v>637</v>
      </c>
      <c r="D115" s="77">
        <v>3</v>
      </c>
      <c r="E115" s="77" t="s">
        <v>456</v>
      </c>
      <c r="F115" s="77"/>
      <c r="G115" s="77"/>
      <c r="H115" s="77" t="s">
        <v>488</v>
      </c>
      <c r="I115" s="77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90"/>
      <c r="AO115" s="91"/>
    </row>
    <row r="116" spans="1:41" s="78" customFormat="1" x14ac:dyDescent="0.3">
      <c r="A116" s="83">
        <v>40</v>
      </c>
      <c r="B116" s="83" t="s">
        <v>638</v>
      </c>
      <c r="C116" s="83" t="s">
        <v>639</v>
      </c>
      <c r="D116" s="83">
        <v>1</v>
      </c>
      <c r="E116" s="83" t="s">
        <v>453</v>
      </c>
      <c r="F116" s="83"/>
      <c r="G116" s="83"/>
      <c r="H116" s="77" t="s">
        <v>488</v>
      </c>
      <c r="I116" s="83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90"/>
      <c r="AO116" s="91"/>
    </row>
    <row r="117" spans="1:41" s="78" customFormat="1" x14ac:dyDescent="0.3">
      <c r="A117" s="83">
        <v>40</v>
      </c>
      <c r="B117" s="83" t="s">
        <v>638</v>
      </c>
      <c r="C117" s="83" t="s">
        <v>639</v>
      </c>
      <c r="D117" s="83">
        <v>2</v>
      </c>
      <c r="E117" s="83" t="s">
        <v>454</v>
      </c>
      <c r="F117" s="83"/>
      <c r="G117" s="83"/>
      <c r="H117" s="77" t="s">
        <v>488</v>
      </c>
      <c r="I117" s="83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90"/>
      <c r="AO117" s="91"/>
    </row>
    <row r="118" spans="1:41" s="78" customFormat="1" x14ac:dyDescent="0.3">
      <c r="A118" s="83">
        <v>40</v>
      </c>
      <c r="B118" s="83" t="s">
        <v>638</v>
      </c>
      <c r="C118" s="83" t="s">
        <v>639</v>
      </c>
      <c r="D118" s="83">
        <v>3</v>
      </c>
      <c r="E118" s="83" t="s">
        <v>456</v>
      </c>
      <c r="F118" s="83"/>
      <c r="G118" s="83"/>
      <c r="H118" s="77" t="s">
        <v>488</v>
      </c>
      <c r="I118" s="83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90"/>
      <c r="AO118" s="91"/>
    </row>
    <row r="119" spans="1:41" s="26" customFormat="1" x14ac:dyDescent="0.3">
      <c r="A119" s="25">
        <f>A116+1</f>
        <v>41</v>
      </c>
      <c r="B119" s="5" t="s">
        <v>126</v>
      </c>
      <c r="C119" s="5" t="s">
        <v>342</v>
      </c>
      <c r="D119" s="5">
        <v>1</v>
      </c>
      <c r="E119" s="5" t="s">
        <v>453</v>
      </c>
      <c r="F119" s="5"/>
      <c r="G119" s="5"/>
      <c r="H119" s="5" t="s">
        <v>488</v>
      </c>
      <c r="I119" s="5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90"/>
      <c r="AO119" s="91"/>
    </row>
    <row r="120" spans="1:41" s="26" customFormat="1" x14ac:dyDescent="0.3">
      <c r="A120" s="25">
        <f t="shared" ref="A120:A121" si="0">A117+1</f>
        <v>41</v>
      </c>
      <c r="B120" s="5" t="s">
        <v>126</v>
      </c>
      <c r="C120" s="5" t="s">
        <v>342</v>
      </c>
      <c r="D120" s="5">
        <v>2</v>
      </c>
      <c r="E120" s="5" t="s">
        <v>454</v>
      </c>
      <c r="F120" s="5"/>
      <c r="G120" s="5"/>
      <c r="H120" s="5" t="s">
        <v>488</v>
      </c>
      <c r="I120" s="5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90"/>
      <c r="AO120" s="91"/>
    </row>
    <row r="121" spans="1:41" s="26" customFormat="1" x14ac:dyDescent="0.3">
      <c r="A121" s="25">
        <f t="shared" si="0"/>
        <v>41</v>
      </c>
      <c r="B121" s="5" t="s">
        <v>126</v>
      </c>
      <c r="C121" s="5" t="s">
        <v>342</v>
      </c>
      <c r="D121" s="5">
        <v>3</v>
      </c>
      <c r="E121" s="5" t="s">
        <v>456</v>
      </c>
      <c r="F121" s="5"/>
      <c r="G121" s="5"/>
      <c r="H121" s="5" t="s">
        <v>488</v>
      </c>
      <c r="I121" s="5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90"/>
      <c r="AO121" s="91"/>
    </row>
    <row r="122" spans="1:41" s="26" customFormat="1" x14ac:dyDescent="0.3">
      <c r="A122" s="25">
        <f t="shared" ref="A122:A182" si="1">A119+1</f>
        <v>42</v>
      </c>
      <c r="B122" s="4" t="s">
        <v>127</v>
      </c>
      <c r="C122" s="4" t="s">
        <v>343</v>
      </c>
      <c r="D122" s="4">
        <v>1</v>
      </c>
      <c r="E122" s="4" t="s">
        <v>453</v>
      </c>
      <c r="F122" s="4"/>
      <c r="G122" s="4"/>
      <c r="H122" s="4" t="s">
        <v>488</v>
      </c>
      <c r="I122" s="4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90"/>
      <c r="AO122" s="91"/>
    </row>
    <row r="123" spans="1:41" s="26" customFormat="1" x14ac:dyDescent="0.3">
      <c r="A123" s="25">
        <f t="shared" si="1"/>
        <v>42</v>
      </c>
      <c r="B123" s="4" t="s">
        <v>127</v>
      </c>
      <c r="C123" s="4" t="s">
        <v>343</v>
      </c>
      <c r="D123" s="4">
        <v>2</v>
      </c>
      <c r="E123" s="4" t="s">
        <v>454</v>
      </c>
      <c r="F123" s="4"/>
      <c r="G123" s="4"/>
      <c r="H123" s="4" t="s">
        <v>488</v>
      </c>
      <c r="I123" s="4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90"/>
      <c r="AO123" s="91"/>
    </row>
    <row r="124" spans="1:41" s="26" customFormat="1" x14ac:dyDescent="0.3">
      <c r="A124" s="25">
        <f t="shared" si="1"/>
        <v>42</v>
      </c>
      <c r="B124" s="4" t="s">
        <v>127</v>
      </c>
      <c r="C124" s="4" t="s">
        <v>343</v>
      </c>
      <c r="D124" s="4">
        <v>3</v>
      </c>
      <c r="E124" s="4" t="s">
        <v>456</v>
      </c>
      <c r="F124" s="4"/>
      <c r="G124" s="4"/>
      <c r="H124" s="4" t="s">
        <v>488</v>
      </c>
      <c r="I124" s="4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90"/>
      <c r="AO124" s="91"/>
    </row>
    <row r="125" spans="1:41" s="26" customFormat="1" x14ac:dyDescent="0.3">
      <c r="A125" s="25">
        <f t="shared" si="1"/>
        <v>43</v>
      </c>
      <c r="B125" s="5" t="s">
        <v>128</v>
      </c>
      <c r="C125" s="5" t="s">
        <v>344</v>
      </c>
      <c r="D125" s="5">
        <v>1</v>
      </c>
      <c r="E125" s="5" t="s">
        <v>453</v>
      </c>
      <c r="F125" s="5"/>
      <c r="G125" s="5"/>
      <c r="H125" s="5" t="s">
        <v>488</v>
      </c>
      <c r="I125" s="5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90"/>
      <c r="AO125" s="91"/>
    </row>
    <row r="126" spans="1:41" s="26" customFormat="1" x14ac:dyDescent="0.3">
      <c r="A126" s="25">
        <f t="shared" si="1"/>
        <v>43</v>
      </c>
      <c r="B126" s="5" t="s">
        <v>128</v>
      </c>
      <c r="C126" s="5" t="s">
        <v>344</v>
      </c>
      <c r="D126" s="5">
        <v>2</v>
      </c>
      <c r="E126" s="5" t="s">
        <v>454</v>
      </c>
      <c r="F126" s="5"/>
      <c r="G126" s="5"/>
      <c r="H126" s="5" t="s">
        <v>488</v>
      </c>
      <c r="I126" s="5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90"/>
      <c r="AO126" s="91"/>
    </row>
    <row r="127" spans="1:41" s="26" customFormat="1" x14ac:dyDescent="0.3">
      <c r="A127" s="25">
        <f t="shared" si="1"/>
        <v>43</v>
      </c>
      <c r="B127" s="5" t="s">
        <v>128</v>
      </c>
      <c r="C127" s="5" t="s">
        <v>344</v>
      </c>
      <c r="D127" s="5">
        <v>3</v>
      </c>
      <c r="E127" s="5" t="s">
        <v>456</v>
      </c>
      <c r="F127" s="5"/>
      <c r="G127" s="5"/>
      <c r="H127" s="5" t="s">
        <v>488</v>
      </c>
      <c r="I127" s="5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90"/>
      <c r="AO127" s="91"/>
    </row>
    <row r="128" spans="1:41" s="26" customFormat="1" x14ac:dyDescent="0.3">
      <c r="A128" s="25">
        <f t="shared" si="1"/>
        <v>44</v>
      </c>
      <c r="B128" s="4" t="s">
        <v>129</v>
      </c>
      <c r="C128" s="4" t="s">
        <v>345</v>
      </c>
      <c r="D128" s="4">
        <v>1</v>
      </c>
      <c r="E128" s="4" t="s">
        <v>453</v>
      </c>
      <c r="F128" s="4"/>
      <c r="G128" s="4"/>
      <c r="H128" s="4" t="s">
        <v>488</v>
      </c>
      <c r="I128" s="4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90"/>
      <c r="AO128" s="91"/>
    </row>
    <row r="129" spans="1:41" s="26" customFormat="1" x14ac:dyDescent="0.3">
      <c r="A129" s="25">
        <f t="shared" si="1"/>
        <v>44</v>
      </c>
      <c r="B129" s="4" t="s">
        <v>129</v>
      </c>
      <c r="C129" s="4" t="s">
        <v>345</v>
      </c>
      <c r="D129" s="4">
        <v>2</v>
      </c>
      <c r="E129" s="4" t="s">
        <v>454</v>
      </c>
      <c r="F129" s="4"/>
      <c r="G129" s="4"/>
      <c r="H129" s="4" t="s">
        <v>488</v>
      </c>
      <c r="I129" s="4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90"/>
      <c r="AO129" s="91"/>
    </row>
    <row r="130" spans="1:41" s="26" customFormat="1" x14ac:dyDescent="0.3">
      <c r="A130" s="25">
        <f t="shared" si="1"/>
        <v>44</v>
      </c>
      <c r="B130" s="4" t="s">
        <v>129</v>
      </c>
      <c r="C130" s="4" t="s">
        <v>345</v>
      </c>
      <c r="D130" s="4">
        <v>3</v>
      </c>
      <c r="E130" s="4" t="s">
        <v>456</v>
      </c>
      <c r="F130" s="4"/>
      <c r="G130" s="4"/>
      <c r="H130" s="4" t="s">
        <v>488</v>
      </c>
      <c r="I130" s="4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90"/>
      <c r="AO130" s="91"/>
    </row>
    <row r="131" spans="1:41" s="26" customFormat="1" x14ac:dyDescent="0.3">
      <c r="A131" s="25">
        <f t="shared" si="1"/>
        <v>45</v>
      </c>
      <c r="B131" s="5" t="s">
        <v>130</v>
      </c>
      <c r="C131" s="5" t="s">
        <v>346</v>
      </c>
      <c r="D131" s="5">
        <v>1</v>
      </c>
      <c r="E131" s="5" t="s">
        <v>453</v>
      </c>
      <c r="F131" s="5"/>
      <c r="G131" s="5"/>
      <c r="H131" s="5" t="s">
        <v>488</v>
      </c>
      <c r="I131" s="5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90"/>
      <c r="AO131" s="91"/>
    </row>
    <row r="132" spans="1:41" s="26" customFormat="1" x14ac:dyDescent="0.3">
      <c r="A132" s="25">
        <f t="shared" si="1"/>
        <v>45</v>
      </c>
      <c r="B132" s="5" t="s">
        <v>130</v>
      </c>
      <c r="C132" s="5" t="s">
        <v>346</v>
      </c>
      <c r="D132" s="5">
        <v>2</v>
      </c>
      <c r="E132" s="5" t="s">
        <v>454</v>
      </c>
      <c r="F132" s="5"/>
      <c r="G132" s="5"/>
      <c r="H132" s="5" t="s">
        <v>488</v>
      </c>
      <c r="I132" s="5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90"/>
      <c r="AO132" s="91"/>
    </row>
    <row r="133" spans="1:41" s="26" customFormat="1" x14ac:dyDescent="0.3">
      <c r="A133" s="25">
        <f t="shared" si="1"/>
        <v>45</v>
      </c>
      <c r="B133" s="5" t="s">
        <v>130</v>
      </c>
      <c r="C133" s="5" t="s">
        <v>346</v>
      </c>
      <c r="D133" s="5">
        <v>3</v>
      </c>
      <c r="E133" s="5" t="s">
        <v>456</v>
      </c>
      <c r="F133" s="5"/>
      <c r="G133" s="5"/>
      <c r="H133" s="5" t="s">
        <v>488</v>
      </c>
      <c r="I133" s="5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90"/>
      <c r="AO133" s="91"/>
    </row>
    <row r="134" spans="1:41" s="26" customFormat="1" x14ac:dyDescent="0.3">
      <c r="A134" s="25">
        <f t="shared" si="1"/>
        <v>46</v>
      </c>
      <c r="B134" s="4" t="s">
        <v>131</v>
      </c>
      <c r="C134" s="4" t="s">
        <v>347</v>
      </c>
      <c r="D134" s="4">
        <v>1</v>
      </c>
      <c r="E134" s="4" t="s">
        <v>453</v>
      </c>
      <c r="F134" s="4"/>
      <c r="G134" s="4"/>
      <c r="H134" s="4" t="s">
        <v>488</v>
      </c>
      <c r="I134" s="4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90"/>
      <c r="AO134" s="91"/>
    </row>
    <row r="135" spans="1:41" s="26" customFormat="1" x14ac:dyDescent="0.3">
      <c r="A135" s="25">
        <f t="shared" si="1"/>
        <v>46</v>
      </c>
      <c r="B135" s="4" t="s">
        <v>131</v>
      </c>
      <c r="C135" s="4" t="s">
        <v>347</v>
      </c>
      <c r="D135" s="4">
        <v>2</v>
      </c>
      <c r="E135" s="4" t="s">
        <v>454</v>
      </c>
      <c r="F135" s="4"/>
      <c r="G135" s="4"/>
      <c r="H135" s="4" t="s">
        <v>488</v>
      </c>
      <c r="I135" s="4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90"/>
      <c r="AO135" s="91"/>
    </row>
    <row r="136" spans="1:41" s="26" customFormat="1" x14ac:dyDescent="0.3">
      <c r="A136" s="25">
        <f t="shared" si="1"/>
        <v>46</v>
      </c>
      <c r="B136" s="4" t="s">
        <v>131</v>
      </c>
      <c r="C136" s="4" t="s">
        <v>347</v>
      </c>
      <c r="D136" s="4">
        <v>3</v>
      </c>
      <c r="E136" s="4" t="s">
        <v>456</v>
      </c>
      <c r="F136" s="4"/>
      <c r="G136" s="4"/>
      <c r="H136" s="4" t="s">
        <v>488</v>
      </c>
      <c r="I136" s="4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90"/>
      <c r="AO136" s="91"/>
    </row>
    <row r="137" spans="1:41" s="26" customFormat="1" x14ac:dyDescent="0.3">
      <c r="A137" s="25">
        <f t="shared" si="1"/>
        <v>47</v>
      </c>
      <c r="B137" s="5" t="s">
        <v>132</v>
      </c>
      <c r="C137" s="5" t="s">
        <v>348</v>
      </c>
      <c r="D137" s="5">
        <v>1</v>
      </c>
      <c r="E137" s="5" t="s">
        <v>453</v>
      </c>
      <c r="F137" s="5"/>
      <c r="G137" s="5"/>
      <c r="H137" s="5" t="s">
        <v>488</v>
      </c>
      <c r="I137" s="5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90"/>
      <c r="AO137" s="91"/>
    </row>
    <row r="138" spans="1:41" s="26" customFormat="1" x14ac:dyDescent="0.3">
      <c r="A138" s="25">
        <f t="shared" si="1"/>
        <v>47</v>
      </c>
      <c r="B138" s="5" t="s">
        <v>132</v>
      </c>
      <c r="C138" s="5" t="s">
        <v>348</v>
      </c>
      <c r="D138" s="5">
        <v>2</v>
      </c>
      <c r="E138" s="5" t="s">
        <v>454</v>
      </c>
      <c r="F138" s="5"/>
      <c r="G138" s="5"/>
      <c r="H138" s="5" t="s">
        <v>488</v>
      </c>
      <c r="I138" s="5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90"/>
      <c r="AO138" s="91"/>
    </row>
    <row r="139" spans="1:41" s="26" customFormat="1" x14ac:dyDescent="0.3">
      <c r="A139" s="25">
        <f t="shared" si="1"/>
        <v>47</v>
      </c>
      <c r="B139" s="5" t="s">
        <v>132</v>
      </c>
      <c r="C139" s="5" t="s">
        <v>348</v>
      </c>
      <c r="D139" s="5">
        <v>3</v>
      </c>
      <c r="E139" s="5" t="s">
        <v>456</v>
      </c>
      <c r="F139" s="5"/>
      <c r="G139" s="5"/>
      <c r="H139" s="5" t="s">
        <v>488</v>
      </c>
      <c r="I139" s="5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90"/>
      <c r="AO139" s="91"/>
    </row>
    <row r="140" spans="1:41" s="26" customFormat="1" x14ac:dyDescent="0.3">
      <c r="A140" s="25">
        <f t="shared" si="1"/>
        <v>48</v>
      </c>
      <c r="B140" s="4" t="s">
        <v>133</v>
      </c>
      <c r="C140" s="4" t="s">
        <v>349</v>
      </c>
      <c r="D140" s="4">
        <v>1</v>
      </c>
      <c r="E140" s="4" t="s">
        <v>453</v>
      </c>
      <c r="F140" s="4"/>
      <c r="G140" s="4"/>
      <c r="H140" s="4" t="s">
        <v>488</v>
      </c>
      <c r="I140" s="4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90"/>
      <c r="AO140" s="91"/>
    </row>
    <row r="141" spans="1:41" s="26" customFormat="1" x14ac:dyDescent="0.3">
      <c r="A141" s="25">
        <f t="shared" si="1"/>
        <v>48</v>
      </c>
      <c r="B141" s="4" t="s">
        <v>133</v>
      </c>
      <c r="C141" s="4" t="s">
        <v>349</v>
      </c>
      <c r="D141" s="4">
        <v>2</v>
      </c>
      <c r="E141" s="4" t="s">
        <v>454</v>
      </c>
      <c r="F141" s="4"/>
      <c r="G141" s="4"/>
      <c r="H141" s="4" t="s">
        <v>488</v>
      </c>
      <c r="I141" s="4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90"/>
      <c r="AO141" s="91"/>
    </row>
    <row r="142" spans="1:41" s="26" customFormat="1" x14ac:dyDescent="0.3">
      <c r="A142" s="25">
        <f t="shared" si="1"/>
        <v>48</v>
      </c>
      <c r="B142" s="4" t="s">
        <v>133</v>
      </c>
      <c r="C142" s="4" t="s">
        <v>349</v>
      </c>
      <c r="D142" s="4">
        <v>3</v>
      </c>
      <c r="E142" s="4" t="s">
        <v>456</v>
      </c>
      <c r="F142" s="4"/>
      <c r="G142" s="4"/>
      <c r="H142" s="4" t="s">
        <v>488</v>
      </c>
      <c r="I142" s="4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90"/>
      <c r="AO142" s="91"/>
    </row>
    <row r="143" spans="1:41" s="26" customFormat="1" x14ac:dyDescent="0.3">
      <c r="A143" s="25">
        <f t="shared" si="1"/>
        <v>49</v>
      </c>
      <c r="B143" s="5" t="s">
        <v>134</v>
      </c>
      <c r="C143" s="5" t="s">
        <v>350</v>
      </c>
      <c r="D143" s="5">
        <v>1</v>
      </c>
      <c r="E143" s="5" t="s">
        <v>453</v>
      </c>
      <c r="F143" s="5"/>
      <c r="G143" s="5"/>
      <c r="H143" s="5" t="s">
        <v>488</v>
      </c>
      <c r="I143" s="5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90"/>
      <c r="AO143" s="91"/>
    </row>
    <row r="144" spans="1:41" s="26" customFormat="1" x14ac:dyDescent="0.3">
      <c r="A144" s="25">
        <f t="shared" si="1"/>
        <v>49</v>
      </c>
      <c r="B144" s="5" t="s">
        <v>134</v>
      </c>
      <c r="C144" s="5" t="s">
        <v>350</v>
      </c>
      <c r="D144" s="5">
        <v>2</v>
      </c>
      <c r="E144" s="5" t="s">
        <v>454</v>
      </c>
      <c r="F144" s="5"/>
      <c r="G144" s="5"/>
      <c r="H144" s="5" t="s">
        <v>488</v>
      </c>
      <c r="I144" s="5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90"/>
      <c r="AO144" s="91"/>
    </row>
    <row r="145" spans="1:41" s="26" customFormat="1" x14ac:dyDescent="0.3">
      <c r="A145" s="25">
        <f t="shared" si="1"/>
        <v>49</v>
      </c>
      <c r="B145" s="5" t="s">
        <v>134</v>
      </c>
      <c r="C145" s="5" t="s">
        <v>350</v>
      </c>
      <c r="D145" s="5">
        <v>3</v>
      </c>
      <c r="E145" s="5" t="s">
        <v>456</v>
      </c>
      <c r="F145" s="5"/>
      <c r="G145" s="5"/>
      <c r="H145" s="5" t="s">
        <v>488</v>
      </c>
      <c r="I145" s="5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90"/>
      <c r="AO145" s="91"/>
    </row>
    <row r="146" spans="1:41" s="26" customFormat="1" x14ac:dyDescent="0.3">
      <c r="A146" s="25">
        <f t="shared" si="1"/>
        <v>50</v>
      </c>
      <c r="B146" s="4" t="s">
        <v>135</v>
      </c>
      <c r="C146" s="4" t="s">
        <v>351</v>
      </c>
      <c r="D146" s="4">
        <v>1</v>
      </c>
      <c r="E146" s="4" t="s">
        <v>453</v>
      </c>
      <c r="F146" s="4"/>
      <c r="G146" s="4"/>
      <c r="H146" s="4" t="s">
        <v>488</v>
      </c>
      <c r="I146" s="4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90"/>
      <c r="AO146" s="91"/>
    </row>
    <row r="147" spans="1:41" s="26" customFormat="1" x14ac:dyDescent="0.3">
      <c r="A147" s="25">
        <f t="shared" si="1"/>
        <v>50</v>
      </c>
      <c r="B147" s="4" t="s">
        <v>135</v>
      </c>
      <c r="C147" s="4" t="s">
        <v>351</v>
      </c>
      <c r="D147" s="4">
        <v>2</v>
      </c>
      <c r="E147" s="4" t="s">
        <v>454</v>
      </c>
      <c r="F147" s="4"/>
      <c r="G147" s="4"/>
      <c r="H147" s="4" t="s">
        <v>488</v>
      </c>
      <c r="I147" s="4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90"/>
      <c r="AO147" s="91"/>
    </row>
    <row r="148" spans="1:41" s="26" customFormat="1" x14ac:dyDescent="0.3">
      <c r="A148" s="25">
        <f t="shared" si="1"/>
        <v>50</v>
      </c>
      <c r="B148" s="4" t="s">
        <v>135</v>
      </c>
      <c r="C148" s="4" t="s">
        <v>351</v>
      </c>
      <c r="D148" s="4">
        <v>3</v>
      </c>
      <c r="E148" s="4" t="s">
        <v>456</v>
      </c>
      <c r="F148" s="4"/>
      <c r="G148" s="4"/>
      <c r="H148" s="4" t="s">
        <v>488</v>
      </c>
      <c r="I148" s="4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90"/>
      <c r="AO148" s="91"/>
    </row>
    <row r="149" spans="1:41" s="26" customFormat="1" x14ac:dyDescent="0.3">
      <c r="A149" s="25">
        <f t="shared" si="1"/>
        <v>51</v>
      </c>
      <c r="B149" s="5" t="s">
        <v>136</v>
      </c>
      <c r="C149" s="5" t="s">
        <v>352</v>
      </c>
      <c r="D149" s="5">
        <v>1</v>
      </c>
      <c r="E149" s="5" t="s">
        <v>453</v>
      </c>
      <c r="F149" s="5"/>
      <c r="G149" s="5"/>
      <c r="H149" s="5" t="s">
        <v>488</v>
      </c>
      <c r="I149" s="5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90"/>
      <c r="AO149" s="91"/>
    </row>
    <row r="150" spans="1:41" s="26" customFormat="1" x14ac:dyDescent="0.3">
      <c r="A150" s="25">
        <f t="shared" si="1"/>
        <v>51</v>
      </c>
      <c r="B150" s="5" t="s">
        <v>136</v>
      </c>
      <c r="C150" s="5" t="s">
        <v>352</v>
      </c>
      <c r="D150" s="5">
        <v>2</v>
      </c>
      <c r="E150" s="5" t="s">
        <v>454</v>
      </c>
      <c r="F150" s="5"/>
      <c r="G150" s="5"/>
      <c r="H150" s="5" t="s">
        <v>488</v>
      </c>
      <c r="I150" s="5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90"/>
      <c r="AO150" s="91"/>
    </row>
    <row r="151" spans="1:41" s="26" customFormat="1" x14ac:dyDescent="0.3">
      <c r="A151" s="25">
        <f t="shared" si="1"/>
        <v>51</v>
      </c>
      <c r="B151" s="5" t="s">
        <v>136</v>
      </c>
      <c r="C151" s="5" t="s">
        <v>352</v>
      </c>
      <c r="D151" s="5">
        <v>3</v>
      </c>
      <c r="E151" s="5" t="s">
        <v>456</v>
      </c>
      <c r="F151" s="5"/>
      <c r="G151" s="5"/>
      <c r="H151" s="5" t="s">
        <v>488</v>
      </c>
      <c r="I151" s="5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90"/>
      <c r="AO151" s="91"/>
    </row>
    <row r="152" spans="1:41" s="26" customFormat="1" x14ac:dyDescent="0.3">
      <c r="A152" s="25">
        <f t="shared" si="1"/>
        <v>52</v>
      </c>
      <c r="B152" s="4" t="s">
        <v>137</v>
      </c>
      <c r="C152" s="4" t="s">
        <v>353</v>
      </c>
      <c r="D152" s="4">
        <v>1</v>
      </c>
      <c r="E152" s="4" t="s">
        <v>453</v>
      </c>
      <c r="F152" s="4"/>
      <c r="G152" s="4"/>
      <c r="H152" s="4" t="s">
        <v>488</v>
      </c>
      <c r="I152" s="4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90"/>
      <c r="AO152" s="91"/>
    </row>
    <row r="153" spans="1:41" s="26" customFormat="1" x14ac:dyDescent="0.3">
      <c r="A153" s="25">
        <f t="shared" si="1"/>
        <v>52</v>
      </c>
      <c r="B153" s="4" t="s">
        <v>137</v>
      </c>
      <c r="C153" s="4" t="s">
        <v>353</v>
      </c>
      <c r="D153" s="4">
        <v>2</v>
      </c>
      <c r="E153" s="4" t="s">
        <v>454</v>
      </c>
      <c r="F153" s="4"/>
      <c r="G153" s="4"/>
      <c r="H153" s="4" t="s">
        <v>488</v>
      </c>
      <c r="I153" s="4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90"/>
      <c r="AO153" s="91"/>
    </row>
    <row r="154" spans="1:41" s="26" customFormat="1" x14ac:dyDescent="0.3">
      <c r="A154" s="25">
        <f t="shared" si="1"/>
        <v>52</v>
      </c>
      <c r="B154" s="4" t="s">
        <v>137</v>
      </c>
      <c r="C154" s="4" t="s">
        <v>353</v>
      </c>
      <c r="D154" s="4">
        <v>3</v>
      </c>
      <c r="E154" s="4" t="s">
        <v>456</v>
      </c>
      <c r="F154" s="4"/>
      <c r="G154" s="4"/>
      <c r="H154" s="4" t="s">
        <v>488</v>
      </c>
      <c r="I154" s="4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90"/>
      <c r="AO154" s="91"/>
    </row>
    <row r="155" spans="1:41" s="26" customFormat="1" x14ac:dyDescent="0.3">
      <c r="A155" s="25">
        <f t="shared" si="1"/>
        <v>53</v>
      </c>
      <c r="B155" s="5" t="s">
        <v>138</v>
      </c>
      <c r="C155" s="5" t="s">
        <v>354</v>
      </c>
      <c r="D155" s="5">
        <v>1</v>
      </c>
      <c r="E155" s="5" t="s">
        <v>453</v>
      </c>
      <c r="F155" s="5"/>
      <c r="G155" s="5"/>
      <c r="H155" s="5" t="s">
        <v>488</v>
      </c>
      <c r="I155" s="5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90"/>
      <c r="AO155" s="91"/>
    </row>
    <row r="156" spans="1:41" s="26" customFormat="1" x14ac:dyDescent="0.3">
      <c r="A156" s="25">
        <f t="shared" si="1"/>
        <v>53</v>
      </c>
      <c r="B156" s="5" t="s">
        <v>138</v>
      </c>
      <c r="C156" s="5" t="s">
        <v>354</v>
      </c>
      <c r="D156" s="5">
        <v>2</v>
      </c>
      <c r="E156" s="5" t="s">
        <v>454</v>
      </c>
      <c r="F156" s="5"/>
      <c r="G156" s="5"/>
      <c r="H156" s="5" t="s">
        <v>488</v>
      </c>
      <c r="I156" s="5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90"/>
      <c r="AO156" s="91"/>
    </row>
    <row r="157" spans="1:41" s="26" customFormat="1" x14ac:dyDescent="0.3">
      <c r="A157" s="25">
        <f t="shared" si="1"/>
        <v>53</v>
      </c>
      <c r="B157" s="5" t="s">
        <v>138</v>
      </c>
      <c r="C157" s="5" t="s">
        <v>354</v>
      </c>
      <c r="D157" s="5">
        <v>3</v>
      </c>
      <c r="E157" s="5" t="s">
        <v>456</v>
      </c>
      <c r="F157" s="5"/>
      <c r="G157" s="5"/>
      <c r="H157" s="5" t="s">
        <v>488</v>
      </c>
      <c r="I157" s="5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90"/>
      <c r="AO157" s="91"/>
    </row>
    <row r="158" spans="1:41" s="26" customFormat="1" x14ac:dyDescent="0.3">
      <c r="A158" s="25">
        <f t="shared" si="1"/>
        <v>54</v>
      </c>
      <c r="B158" s="4" t="s">
        <v>139</v>
      </c>
      <c r="C158" s="4" t="s">
        <v>355</v>
      </c>
      <c r="D158" s="4">
        <v>1</v>
      </c>
      <c r="E158" s="4" t="s">
        <v>453</v>
      </c>
      <c r="F158" s="4"/>
      <c r="G158" s="4"/>
      <c r="H158" s="4" t="s">
        <v>488</v>
      </c>
      <c r="I158" s="4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90"/>
      <c r="AO158" s="91"/>
    </row>
    <row r="159" spans="1:41" s="26" customFormat="1" x14ac:dyDescent="0.3">
      <c r="A159" s="25">
        <f t="shared" si="1"/>
        <v>54</v>
      </c>
      <c r="B159" s="4" t="s">
        <v>139</v>
      </c>
      <c r="C159" s="4" t="s">
        <v>355</v>
      </c>
      <c r="D159" s="4">
        <v>2</v>
      </c>
      <c r="E159" s="4" t="s">
        <v>454</v>
      </c>
      <c r="F159" s="4"/>
      <c r="G159" s="4"/>
      <c r="H159" s="4" t="s">
        <v>488</v>
      </c>
      <c r="I159" s="4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90"/>
      <c r="AO159" s="91"/>
    </row>
    <row r="160" spans="1:41" s="26" customFormat="1" x14ac:dyDescent="0.3">
      <c r="A160" s="25">
        <f t="shared" si="1"/>
        <v>54</v>
      </c>
      <c r="B160" s="4" t="s">
        <v>139</v>
      </c>
      <c r="C160" s="4" t="s">
        <v>355</v>
      </c>
      <c r="D160" s="4">
        <v>3</v>
      </c>
      <c r="E160" s="4" t="s">
        <v>456</v>
      </c>
      <c r="F160" s="4"/>
      <c r="G160" s="4"/>
      <c r="H160" s="4" t="s">
        <v>488</v>
      </c>
      <c r="I160" s="4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90"/>
      <c r="AO160" s="91"/>
    </row>
    <row r="161" spans="1:41" s="26" customFormat="1" x14ac:dyDescent="0.3">
      <c r="A161" s="25">
        <f t="shared" si="1"/>
        <v>55</v>
      </c>
      <c r="B161" s="5" t="s">
        <v>140</v>
      </c>
      <c r="C161" s="5" t="s">
        <v>356</v>
      </c>
      <c r="D161" s="5">
        <v>1</v>
      </c>
      <c r="E161" s="5" t="s">
        <v>453</v>
      </c>
      <c r="F161" s="5"/>
      <c r="G161" s="5"/>
      <c r="H161" s="5" t="s">
        <v>488</v>
      </c>
      <c r="I161" s="5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90"/>
      <c r="AO161" s="91"/>
    </row>
    <row r="162" spans="1:41" s="26" customFormat="1" x14ac:dyDescent="0.3">
      <c r="A162" s="25">
        <f t="shared" si="1"/>
        <v>55</v>
      </c>
      <c r="B162" s="5" t="s">
        <v>140</v>
      </c>
      <c r="C162" s="5" t="s">
        <v>356</v>
      </c>
      <c r="D162" s="5">
        <v>2</v>
      </c>
      <c r="E162" s="5" t="s">
        <v>454</v>
      </c>
      <c r="F162" s="5"/>
      <c r="G162" s="5"/>
      <c r="H162" s="5" t="s">
        <v>488</v>
      </c>
      <c r="I162" s="5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90"/>
      <c r="AO162" s="91"/>
    </row>
    <row r="163" spans="1:41" s="26" customFormat="1" x14ac:dyDescent="0.3">
      <c r="A163" s="25">
        <f t="shared" si="1"/>
        <v>55</v>
      </c>
      <c r="B163" s="5" t="s">
        <v>140</v>
      </c>
      <c r="C163" s="5" t="s">
        <v>356</v>
      </c>
      <c r="D163" s="5">
        <v>3</v>
      </c>
      <c r="E163" s="5" t="s">
        <v>456</v>
      </c>
      <c r="F163" s="5"/>
      <c r="G163" s="5"/>
      <c r="H163" s="5" t="s">
        <v>488</v>
      </c>
      <c r="I163" s="5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90"/>
      <c r="AO163" s="91"/>
    </row>
    <row r="164" spans="1:41" s="26" customFormat="1" x14ac:dyDescent="0.3">
      <c r="A164" s="25">
        <f t="shared" si="1"/>
        <v>56</v>
      </c>
      <c r="B164" s="4" t="s">
        <v>141</v>
      </c>
      <c r="C164" s="4" t="s">
        <v>357</v>
      </c>
      <c r="D164" s="4">
        <v>1</v>
      </c>
      <c r="E164" s="4" t="s">
        <v>453</v>
      </c>
      <c r="F164" s="4"/>
      <c r="G164" s="4"/>
      <c r="H164" s="4" t="s">
        <v>488</v>
      </c>
      <c r="I164" s="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32"/>
      <c r="AO164" s="12"/>
    </row>
    <row r="165" spans="1:41" s="26" customFormat="1" x14ac:dyDescent="0.3">
      <c r="A165" s="25">
        <f t="shared" si="1"/>
        <v>56</v>
      </c>
      <c r="B165" s="4" t="s">
        <v>141</v>
      </c>
      <c r="C165" s="4" t="s">
        <v>357</v>
      </c>
      <c r="D165" s="4">
        <v>2</v>
      </c>
      <c r="E165" s="4" t="s">
        <v>454</v>
      </c>
      <c r="F165" s="4"/>
      <c r="G165" s="4"/>
      <c r="H165" s="4" t="s">
        <v>488</v>
      </c>
      <c r="I165" s="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32"/>
      <c r="AO165" s="12"/>
    </row>
    <row r="166" spans="1:41" s="26" customFormat="1" x14ac:dyDescent="0.3">
      <c r="A166" s="25">
        <f t="shared" si="1"/>
        <v>56</v>
      </c>
      <c r="B166" s="4" t="s">
        <v>141</v>
      </c>
      <c r="C166" s="4" t="s">
        <v>357</v>
      </c>
      <c r="D166" s="4">
        <v>3</v>
      </c>
      <c r="E166" s="4" t="s">
        <v>456</v>
      </c>
      <c r="F166" s="4"/>
      <c r="G166" s="4"/>
      <c r="H166" s="4" t="s">
        <v>488</v>
      </c>
      <c r="I166" s="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32"/>
      <c r="AO166" s="12"/>
    </row>
    <row r="167" spans="1:41" s="26" customFormat="1" x14ac:dyDescent="0.3">
      <c r="A167" s="25">
        <f t="shared" si="1"/>
        <v>57</v>
      </c>
      <c r="B167" s="5" t="s">
        <v>142</v>
      </c>
      <c r="C167" s="5" t="s">
        <v>358</v>
      </c>
      <c r="D167" s="5">
        <v>1</v>
      </c>
      <c r="E167" s="5" t="s">
        <v>453</v>
      </c>
      <c r="F167" s="5"/>
      <c r="G167" s="5"/>
      <c r="H167" s="5" t="s">
        <v>488</v>
      </c>
      <c r="I167" s="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32"/>
      <c r="AO167" s="12"/>
    </row>
    <row r="168" spans="1:41" s="26" customFormat="1" x14ac:dyDescent="0.3">
      <c r="A168" s="25">
        <f t="shared" si="1"/>
        <v>57</v>
      </c>
      <c r="B168" s="5" t="s">
        <v>142</v>
      </c>
      <c r="C168" s="5" t="s">
        <v>358</v>
      </c>
      <c r="D168" s="5">
        <v>2</v>
      </c>
      <c r="E168" s="5" t="s">
        <v>454</v>
      </c>
      <c r="F168" s="5"/>
      <c r="G168" s="5"/>
      <c r="H168" s="5" t="s">
        <v>488</v>
      </c>
      <c r="I168" s="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32"/>
      <c r="AO168" s="12"/>
    </row>
    <row r="169" spans="1:41" s="26" customFormat="1" x14ac:dyDescent="0.3">
      <c r="A169" s="25">
        <f t="shared" si="1"/>
        <v>57</v>
      </c>
      <c r="B169" s="5" t="s">
        <v>142</v>
      </c>
      <c r="C169" s="5" t="s">
        <v>358</v>
      </c>
      <c r="D169" s="5">
        <v>3</v>
      </c>
      <c r="E169" s="5" t="s">
        <v>456</v>
      </c>
      <c r="F169" s="5"/>
      <c r="G169" s="5"/>
      <c r="H169" s="5" t="s">
        <v>488</v>
      </c>
      <c r="I169" s="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32"/>
      <c r="AO169" s="12"/>
    </row>
    <row r="170" spans="1:41" s="26" customFormat="1" x14ac:dyDescent="0.3">
      <c r="A170" s="25">
        <f t="shared" si="1"/>
        <v>58</v>
      </c>
      <c r="B170" s="4" t="s">
        <v>143</v>
      </c>
      <c r="C170" s="4" t="s">
        <v>359</v>
      </c>
      <c r="D170" s="4">
        <v>1</v>
      </c>
      <c r="E170" s="4" t="s">
        <v>453</v>
      </c>
      <c r="F170" s="4"/>
      <c r="G170" s="4"/>
      <c r="H170" s="4" t="s">
        <v>488</v>
      </c>
      <c r="I170" s="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32"/>
      <c r="AO170" s="12"/>
    </row>
    <row r="171" spans="1:41" s="26" customFormat="1" x14ac:dyDescent="0.3">
      <c r="A171" s="25">
        <f t="shared" si="1"/>
        <v>58</v>
      </c>
      <c r="B171" s="4" t="s">
        <v>143</v>
      </c>
      <c r="C171" s="4" t="s">
        <v>359</v>
      </c>
      <c r="D171" s="4">
        <v>2</v>
      </c>
      <c r="E171" s="4" t="s">
        <v>454</v>
      </c>
      <c r="F171" s="4"/>
      <c r="G171" s="4"/>
      <c r="H171" s="4" t="s">
        <v>488</v>
      </c>
      <c r="I171" s="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32"/>
      <c r="AO171" s="12"/>
    </row>
    <row r="172" spans="1:41" s="26" customFormat="1" x14ac:dyDescent="0.3">
      <c r="A172" s="25">
        <f t="shared" si="1"/>
        <v>58</v>
      </c>
      <c r="B172" s="4" t="s">
        <v>143</v>
      </c>
      <c r="C172" s="4" t="s">
        <v>359</v>
      </c>
      <c r="D172" s="4">
        <v>3</v>
      </c>
      <c r="E172" s="4" t="s">
        <v>456</v>
      </c>
      <c r="F172" s="4"/>
      <c r="G172" s="4"/>
      <c r="H172" s="4" t="s">
        <v>488</v>
      </c>
      <c r="I172" s="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32"/>
      <c r="AO172" s="12"/>
    </row>
    <row r="173" spans="1:41" s="26" customFormat="1" x14ac:dyDescent="0.3">
      <c r="A173" s="25">
        <f t="shared" si="1"/>
        <v>59</v>
      </c>
      <c r="B173" s="5" t="s">
        <v>144</v>
      </c>
      <c r="C173" s="5" t="s">
        <v>360</v>
      </c>
      <c r="D173" s="5">
        <v>1</v>
      </c>
      <c r="E173" s="5" t="s">
        <v>453</v>
      </c>
      <c r="F173" s="5"/>
      <c r="G173" s="5"/>
      <c r="H173" s="5" t="s">
        <v>488</v>
      </c>
      <c r="I173" s="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32"/>
      <c r="AO173" s="12"/>
    </row>
    <row r="174" spans="1:41" s="26" customFormat="1" x14ac:dyDescent="0.3">
      <c r="A174" s="25">
        <f t="shared" si="1"/>
        <v>59</v>
      </c>
      <c r="B174" s="5" t="s">
        <v>144</v>
      </c>
      <c r="C174" s="5" t="s">
        <v>360</v>
      </c>
      <c r="D174" s="5">
        <v>2</v>
      </c>
      <c r="E174" s="5" t="s">
        <v>454</v>
      </c>
      <c r="F174" s="5"/>
      <c r="G174" s="5"/>
      <c r="H174" s="5" t="s">
        <v>488</v>
      </c>
      <c r="I174" s="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32"/>
      <c r="AO174" s="12"/>
    </row>
    <row r="175" spans="1:41" s="26" customFormat="1" x14ac:dyDescent="0.3">
      <c r="A175" s="25">
        <f t="shared" si="1"/>
        <v>59</v>
      </c>
      <c r="B175" s="5" t="s">
        <v>144</v>
      </c>
      <c r="C175" s="5" t="s">
        <v>360</v>
      </c>
      <c r="D175" s="5">
        <v>3</v>
      </c>
      <c r="E175" s="5" t="s">
        <v>456</v>
      </c>
      <c r="F175" s="5"/>
      <c r="G175" s="5"/>
      <c r="H175" s="5" t="s">
        <v>488</v>
      </c>
      <c r="I175" s="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32"/>
      <c r="AO175" s="12"/>
    </row>
    <row r="176" spans="1:41" s="26" customFormat="1" x14ac:dyDescent="0.3">
      <c r="A176" s="25">
        <f t="shared" si="1"/>
        <v>60</v>
      </c>
      <c r="B176" s="4" t="s">
        <v>145</v>
      </c>
      <c r="C176" s="4" t="s">
        <v>361</v>
      </c>
      <c r="D176" s="4">
        <v>1</v>
      </c>
      <c r="E176" s="4" t="s">
        <v>453</v>
      </c>
      <c r="F176" s="4"/>
      <c r="G176" s="4"/>
      <c r="H176" s="4" t="s">
        <v>488</v>
      </c>
      <c r="I176" s="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32"/>
      <c r="AO176" s="12"/>
    </row>
    <row r="177" spans="1:41" s="26" customFormat="1" x14ac:dyDescent="0.3">
      <c r="A177" s="25">
        <f t="shared" si="1"/>
        <v>60</v>
      </c>
      <c r="B177" s="4" t="s">
        <v>145</v>
      </c>
      <c r="C177" s="4" t="s">
        <v>361</v>
      </c>
      <c r="D177" s="4">
        <v>2</v>
      </c>
      <c r="E177" s="4" t="s">
        <v>454</v>
      </c>
      <c r="F177" s="4"/>
      <c r="G177" s="4"/>
      <c r="H177" s="4" t="s">
        <v>488</v>
      </c>
      <c r="I177" s="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32"/>
      <c r="AO177" s="12"/>
    </row>
    <row r="178" spans="1:41" s="26" customFormat="1" x14ac:dyDescent="0.3">
      <c r="A178" s="25">
        <f t="shared" si="1"/>
        <v>60</v>
      </c>
      <c r="B178" s="4" t="s">
        <v>145</v>
      </c>
      <c r="C178" s="4" t="s">
        <v>361</v>
      </c>
      <c r="D178" s="4">
        <v>3</v>
      </c>
      <c r="E178" s="4" t="s">
        <v>456</v>
      </c>
      <c r="F178" s="4"/>
      <c r="G178" s="4"/>
      <c r="H178" s="4" t="s">
        <v>488</v>
      </c>
      <c r="I178" s="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32"/>
      <c r="AO178" s="12"/>
    </row>
    <row r="179" spans="1:41" s="26" customFormat="1" x14ac:dyDescent="0.3">
      <c r="A179" s="25">
        <f t="shared" si="1"/>
        <v>61</v>
      </c>
      <c r="B179" s="5" t="s">
        <v>146</v>
      </c>
      <c r="C179" s="5" t="s">
        <v>362</v>
      </c>
      <c r="D179" s="5">
        <v>1</v>
      </c>
      <c r="E179" s="5" t="s">
        <v>453</v>
      </c>
      <c r="F179" s="5"/>
      <c r="G179" s="5"/>
      <c r="H179" s="5" t="s">
        <v>488</v>
      </c>
      <c r="I179" s="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32"/>
      <c r="AO179" s="12"/>
    </row>
    <row r="180" spans="1:41" s="26" customFormat="1" x14ac:dyDescent="0.3">
      <c r="A180" s="25">
        <f t="shared" si="1"/>
        <v>61</v>
      </c>
      <c r="B180" s="5" t="s">
        <v>146</v>
      </c>
      <c r="C180" s="5" t="s">
        <v>362</v>
      </c>
      <c r="D180" s="5">
        <v>2</v>
      </c>
      <c r="E180" s="5" t="s">
        <v>454</v>
      </c>
      <c r="F180" s="5"/>
      <c r="G180" s="5"/>
      <c r="H180" s="5" t="s">
        <v>488</v>
      </c>
      <c r="I180" s="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32"/>
      <c r="AO180" s="12"/>
    </row>
    <row r="181" spans="1:41" s="26" customFormat="1" x14ac:dyDescent="0.3">
      <c r="A181" s="25">
        <f t="shared" si="1"/>
        <v>61</v>
      </c>
      <c r="B181" s="5" t="s">
        <v>146</v>
      </c>
      <c r="C181" s="5" t="s">
        <v>362</v>
      </c>
      <c r="D181" s="5">
        <v>3</v>
      </c>
      <c r="E181" s="5" t="s">
        <v>456</v>
      </c>
      <c r="F181" s="5"/>
      <c r="G181" s="5"/>
      <c r="H181" s="5" t="s">
        <v>488</v>
      </c>
      <c r="I181" s="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32"/>
      <c r="AO181" s="12"/>
    </row>
    <row r="182" spans="1:41" s="26" customFormat="1" x14ac:dyDescent="0.3">
      <c r="A182" s="25">
        <f t="shared" si="1"/>
        <v>62</v>
      </c>
      <c r="B182" s="4" t="s">
        <v>147</v>
      </c>
      <c r="C182" s="4" t="s">
        <v>363</v>
      </c>
      <c r="D182" s="4">
        <v>1</v>
      </c>
      <c r="E182" s="4" t="s">
        <v>453</v>
      </c>
      <c r="F182" s="4"/>
      <c r="G182" s="4"/>
      <c r="H182" s="4" t="s">
        <v>488</v>
      </c>
      <c r="I182" s="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32"/>
      <c r="AO182" s="12"/>
    </row>
    <row r="183" spans="1:41" s="26" customFormat="1" x14ac:dyDescent="0.3">
      <c r="A183" s="25">
        <f t="shared" ref="A183:A246" si="2">A180+1</f>
        <v>62</v>
      </c>
      <c r="B183" s="4" t="s">
        <v>147</v>
      </c>
      <c r="C183" s="4" t="s">
        <v>363</v>
      </c>
      <c r="D183" s="4">
        <v>2</v>
      </c>
      <c r="E183" s="4" t="s">
        <v>454</v>
      </c>
      <c r="F183" s="4"/>
      <c r="G183" s="4"/>
      <c r="H183" s="4" t="s">
        <v>488</v>
      </c>
      <c r="I183" s="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32"/>
      <c r="AO183" s="12"/>
    </row>
    <row r="184" spans="1:41" s="26" customFormat="1" x14ac:dyDescent="0.3">
      <c r="A184" s="25">
        <f t="shared" si="2"/>
        <v>62</v>
      </c>
      <c r="B184" s="4" t="s">
        <v>147</v>
      </c>
      <c r="C184" s="4" t="s">
        <v>363</v>
      </c>
      <c r="D184" s="4">
        <v>3</v>
      </c>
      <c r="E184" s="4" t="s">
        <v>456</v>
      </c>
      <c r="F184" s="4"/>
      <c r="G184" s="4"/>
      <c r="H184" s="4" t="s">
        <v>488</v>
      </c>
      <c r="I184" s="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32"/>
      <c r="AO184" s="12"/>
    </row>
    <row r="185" spans="1:41" s="26" customFormat="1" x14ac:dyDescent="0.3">
      <c r="A185" s="25">
        <f t="shared" si="2"/>
        <v>63</v>
      </c>
      <c r="B185" s="5" t="s">
        <v>148</v>
      </c>
      <c r="C185" s="5" t="s">
        <v>364</v>
      </c>
      <c r="D185" s="5">
        <v>1</v>
      </c>
      <c r="E185" s="5" t="s">
        <v>453</v>
      </c>
      <c r="F185" s="5"/>
      <c r="G185" s="5"/>
      <c r="H185" s="5" t="s">
        <v>488</v>
      </c>
      <c r="I185" s="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32"/>
      <c r="AO185" s="12"/>
    </row>
    <row r="186" spans="1:41" s="26" customFormat="1" x14ac:dyDescent="0.3">
      <c r="A186" s="25">
        <f t="shared" si="2"/>
        <v>63</v>
      </c>
      <c r="B186" s="5" t="s">
        <v>148</v>
      </c>
      <c r="C186" s="5" t="s">
        <v>364</v>
      </c>
      <c r="D186" s="5">
        <v>2</v>
      </c>
      <c r="E186" s="5" t="s">
        <v>454</v>
      </c>
      <c r="F186" s="5"/>
      <c r="G186" s="5"/>
      <c r="H186" s="5" t="s">
        <v>488</v>
      </c>
      <c r="I186" s="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32"/>
      <c r="AO186" s="12"/>
    </row>
    <row r="187" spans="1:41" s="26" customFormat="1" x14ac:dyDescent="0.3">
      <c r="A187" s="25">
        <f t="shared" si="2"/>
        <v>63</v>
      </c>
      <c r="B187" s="5" t="s">
        <v>148</v>
      </c>
      <c r="C187" s="5" t="s">
        <v>364</v>
      </c>
      <c r="D187" s="5">
        <v>3</v>
      </c>
      <c r="E187" s="5" t="s">
        <v>456</v>
      </c>
      <c r="F187" s="5"/>
      <c r="G187" s="5"/>
      <c r="H187" s="5" t="s">
        <v>488</v>
      </c>
      <c r="I187" s="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32"/>
      <c r="AO187" s="12"/>
    </row>
    <row r="188" spans="1:41" s="26" customFormat="1" x14ac:dyDescent="0.3">
      <c r="A188" s="25">
        <f t="shared" si="2"/>
        <v>64</v>
      </c>
      <c r="B188" s="4" t="s">
        <v>149</v>
      </c>
      <c r="C188" s="4" t="s">
        <v>365</v>
      </c>
      <c r="D188" s="4">
        <v>1</v>
      </c>
      <c r="E188" s="4" t="s">
        <v>453</v>
      </c>
      <c r="F188" s="4"/>
      <c r="G188" s="4"/>
      <c r="H188" s="4" t="s">
        <v>488</v>
      </c>
      <c r="I188" s="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32"/>
      <c r="AO188" s="12"/>
    </row>
    <row r="189" spans="1:41" s="26" customFormat="1" x14ac:dyDescent="0.3">
      <c r="A189" s="25">
        <f t="shared" si="2"/>
        <v>64</v>
      </c>
      <c r="B189" s="4" t="s">
        <v>149</v>
      </c>
      <c r="C189" s="4" t="s">
        <v>365</v>
      </c>
      <c r="D189" s="4">
        <v>2</v>
      </c>
      <c r="E189" s="4" t="s">
        <v>454</v>
      </c>
      <c r="F189" s="4"/>
      <c r="G189" s="4"/>
      <c r="H189" s="4" t="s">
        <v>488</v>
      </c>
      <c r="I189" s="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32"/>
      <c r="AO189" s="12"/>
    </row>
    <row r="190" spans="1:41" s="26" customFormat="1" x14ac:dyDescent="0.3">
      <c r="A190" s="25">
        <f t="shared" si="2"/>
        <v>64</v>
      </c>
      <c r="B190" s="4" t="s">
        <v>149</v>
      </c>
      <c r="C190" s="4" t="s">
        <v>365</v>
      </c>
      <c r="D190" s="4">
        <v>3</v>
      </c>
      <c r="E190" s="4" t="s">
        <v>456</v>
      </c>
      <c r="F190" s="4"/>
      <c r="G190" s="4"/>
      <c r="H190" s="4" t="s">
        <v>488</v>
      </c>
      <c r="I190" s="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32"/>
      <c r="AO190" s="12"/>
    </row>
    <row r="191" spans="1:41" s="26" customFormat="1" x14ac:dyDescent="0.3">
      <c r="A191" s="25">
        <f t="shared" si="2"/>
        <v>65</v>
      </c>
      <c r="B191" s="5" t="s">
        <v>150</v>
      </c>
      <c r="C191" s="5" t="s">
        <v>366</v>
      </c>
      <c r="D191" s="5">
        <v>1</v>
      </c>
      <c r="E191" s="5" t="s">
        <v>453</v>
      </c>
      <c r="F191" s="5"/>
      <c r="G191" s="5"/>
      <c r="H191" s="5" t="s">
        <v>488</v>
      </c>
      <c r="I191" s="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32"/>
      <c r="AO191" s="12"/>
    </row>
    <row r="192" spans="1:41" s="26" customFormat="1" x14ac:dyDescent="0.3">
      <c r="A192" s="25">
        <f t="shared" si="2"/>
        <v>65</v>
      </c>
      <c r="B192" s="5" t="s">
        <v>150</v>
      </c>
      <c r="C192" s="5" t="s">
        <v>366</v>
      </c>
      <c r="D192" s="5">
        <v>2</v>
      </c>
      <c r="E192" s="5" t="s">
        <v>454</v>
      </c>
      <c r="F192" s="5"/>
      <c r="G192" s="5"/>
      <c r="H192" s="5" t="s">
        <v>488</v>
      </c>
      <c r="I192" s="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32"/>
      <c r="AO192" s="12"/>
    </row>
    <row r="193" spans="1:41" s="26" customFormat="1" x14ac:dyDescent="0.3">
      <c r="A193" s="25">
        <f t="shared" si="2"/>
        <v>65</v>
      </c>
      <c r="B193" s="5" t="s">
        <v>150</v>
      </c>
      <c r="C193" s="5" t="s">
        <v>366</v>
      </c>
      <c r="D193" s="5">
        <v>3</v>
      </c>
      <c r="E193" s="5" t="s">
        <v>456</v>
      </c>
      <c r="F193" s="5"/>
      <c r="G193" s="5"/>
      <c r="H193" s="5" t="s">
        <v>488</v>
      </c>
      <c r="I193" s="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32"/>
      <c r="AO193" s="12"/>
    </row>
    <row r="194" spans="1:41" s="26" customFormat="1" x14ac:dyDescent="0.3">
      <c r="A194" s="25">
        <f t="shared" si="2"/>
        <v>66</v>
      </c>
      <c r="B194" s="4" t="s">
        <v>151</v>
      </c>
      <c r="C194" s="4" t="s">
        <v>367</v>
      </c>
      <c r="D194" s="4">
        <v>1</v>
      </c>
      <c r="E194" s="4" t="s">
        <v>453</v>
      </c>
      <c r="F194" s="4"/>
      <c r="G194" s="4"/>
      <c r="H194" s="4" t="s">
        <v>488</v>
      </c>
      <c r="I194" s="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32"/>
      <c r="AO194" s="12"/>
    </row>
    <row r="195" spans="1:41" s="26" customFormat="1" x14ac:dyDescent="0.3">
      <c r="A195" s="25">
        <f t="shared" si="2"/>
        <v>66</v>
      </c>
      <c r="B195" s="4" t="s">
        <v>151</v>
      </c>
      <c r="C195" s="4" t="s">
        <v>367</v>
      </c>
      <c r="D195" s="4">
        <v>2</v>
      </c>
      <c r="E195" s="4" t="s">
        <v>454</v>
      </c>
      <c r="F195" s="4"/>
      <c r="G195" s="4"/>
      <c r="H195" s="4" t="s">
        <v>488</v>
      </c>
      <c r="I195" s="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32"/>
      <c r="AO195" s="12"/>
    </row>
    <row r="196" spans="1:41" s="26" customFormat="1" x14ac:dyDescent="0.3">
      <c r="A196" s="25">
        <f t="shared" si="2"/>
        <v>66</v>
      </c>
      <c r="B196" s="4" t="s">
        <v>151</v>
      </c>
      <c r="C196" s="4" t="s">
        <v>367</v>
      </c>
      <c r="D196" s="4">
        <v>3</v>
      </c>
      <c r="E196" s="4" t="s">
        <v>456</v>
      </c>
      <c r="F196" s="4"/>
      <c r="G196" s="4"/>
      <c r="H196" s="4" t="s">
        <v>488</v>
      </c>
      <c r="I196" s="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32"/>
      <c r="AO196" s="12"/>
    </row>
    <row r="197" spans="1:41" s="26" customFormat="1" x14ac:dyDescent="0.3">
      <c r="A197" s="25">
        <f t="shared" si="2"/>
        <v>67</v>
      </c>
      <c r="B197" s="5" t="s">
        <v>152</v>
      </c>
      <c r="C197" s="5" t="s">
        <v>368</v>
      </c>
      <c r="D197" s="5">
        <v>1</v>
      </c>
      <c r="E197" s="5" t="s">
        <v>453</v>
      </c>
      <c r="F197" s="5"/>
      <c r="G197" s="5"/>
      <c r="H197" s="5" t="s">
        <v>488</v>
      </c>
      <c r="I197" s="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32"/>
      <c r="AO197" s="12"/>
    </row>
    <row r="198" spans="1:41" s="26" customFormat="1" x14ac:dyDescent="0.3">
      <c r="A198" s="25">
        <f t="shared" si="2"/>
        <v>67</v>
      </c>
      <c r="B198" s="5" t="s">
        <v>152</v>
      </c>
      <c r="C198" s="5" t="s">
        <v>368</v>
      </c>
      <c r="D198" s="5">
        <v>2</v>
      </c>
      <c r="E198" s="5" t="s">
        <v>454</v>
      </c>
      <c r="F198" s="5"/>
      <c r="G198" s="5"/>
      <c r="H198" s="5" t="s">
        <v>488</v>
      </c>
      <c r="I198" s="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32"/>
      <c r="AO198" s="12"/>
    </row>
    <row r="199" spans="1:41" s="26" customFormat="1" x14ac:dyDescent="0.3">
      <c r="A199" s="25">
        <f t="shared" si="2"/>
        <v>67</v>
      </c>
      <c r="B199" s="5" t="s">
        <v>152</v>
      </c>
      <c r="C199" s="5" t="s">
        <v>368</v>
      </c>
      <c r="D199" s="5">
        <v>3</v>
      </c>
      <c r="E199" s="5" t="s">
        <v>456</v>
      </c>
      <c r="F199" s="5"/>
      <c r="G199" s="5"/>
      <c r="H199" s="5" t="s">
        <v>488</v>
      </c>
      <c r="I199" s="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32"/>
      <c r="AO199" s="12"/>
    </row>
    <row r="200" spans="1:41" s="26" customFormat="1" x14ac:dyDescent="0.3">
      <c r="A200" s="25">
        <f t="shared" si="2"/>
        <v>68</v>
      </c>
      <c r="B200" s="4" t="s">
        <v>153</v>
      </c>
      <c r="C200" s="4" t="s">
        <v>369</v>
      </c>
      <c r="D200" s="4">
        <v>1</v>
      </c>
      <c r="E200" s="4" t="s">
        <v>453</v>
      </c>
      <c r="F200" s="4"/>
      <c r="G200" s="4"/>
      <c r="H200" s="4" t="s">
        <v>488</v>
      </c>
      <c r="I200" s="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32"/>
      <c r="AO200" s="12"/>
    </row>
    <row r="201" spans="1:41" s="26" customFormat="1" x14ac:dyDescent="0.3">
      <c r="A201" s="25">
        <f t="shared" si="2"/>
        <v>68</v>
      </c>
      <c r="B201" s="4" t="s">
        <v>153</v>
      </c>
      <c r="C201" s="4" t="s">
        <v>369</v>
      </c>
      <c r="D201" s="4">
        <v>2</v>
      </c>
      <c r="E201" s="4" t="s">
        <v>454</v>
      </c>
      <c r="F201" s="4"/>
      <c r="G201" s="4"/>
      <c r="H201" s="4" t="s">
        <v>488</v>
      </c>
      <c r="I201" s="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32"/>
      <c r="AO201" s="12"/>
    </row>
    <row r="202" spans="1:41" s="26" customFormat="1" x14ac:dyDescent="0.3">
      <c r="A202" s="25">
        <f t="shared" si="2"/>
        <v>68</v>
      </c>
      <c r="B202" s="4" t="s">
        <v>153</v>
      </c>
      <c r="C202" s="4" t="s">
        <v>369</v>
      </c>
      <c r="D202" s="4">
        <v>3</v>
      </c>
      <c r="E202" s="4" t="s">
        <v>456</v>
      </c>
      <c r="F202" s="4"/>
      <c r="G202" s="4"/>
      <c r="H202" s="4" t="s">
        <v>488</v>
      </c>
      <c r="I202" s="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32"/>
      <c r="AO202" s="12"/>
    </row>
    <row r="203" spans="1:41" s="26" customFormat="1" x14ac:dyDescent="0.3">
      <c r="A203" s="25">
        <f t="shared" si="2"/>
        <v>69</v>
      </c>
      <c r="B203" s="5" t="s">
        <v>154</v>
      </c>
      <c r="C203" s="5" t="s">
        <v>370</v>
      </c>
      <c r="D203" s="5">
        <v>1</v>
      </c>
      <c r="E203" s="5" t="s">
        <v>453</v>
      </c>
      <c r="F203" s="5"/>
      <c r="G203" s="5"/>
      <c r="H203" s="5" t="s">
        <v>488</v>
      </c>
      <c r="I203" s="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32"/>
      <c r="AO203" s="12"/>
    </row>
    <row r="204" spans="1:41" s="26" customFormat="1" x14ac:dyDescent="0.3">
      <c r="A204" s="25">
        <f t="shared" si="2"/>
        <v>69</v>
      </c>
      <c r="B204" s="5" t="s">
        <v>154</v>
      </c>
      <c r="C204" s="5" t="s">
        <v>370</v>
      </c>
      <c r="D204" s="5">
        <v>2</v>
      </c>
      <c r="E204" s="5" t="s">
        <v>454</v>
      </c>
      <c r="F204" s="5"/>
      <c r="G204" s="5"/>
      <c r="H204" s="5" t="s">
        <v>488</v>
      </c>
      <c r="I204" s="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32"/>
      <c r="AO204" s="12"/>
    </row>
    <row r="205" spans="1:41" s="26" customFormat="1" x14ac:dyDescent="0.3">
      <c r="A205" s="25">
        <f t="shared" si="2"/>
        <v>69</v>
      </c>
      <c r="B205" s="5" t="s">
        <v>154</v>
      </c>
      <c r="C205" s="5" t="s">
        <v>370</v>
      </c>
      <c r="D205" s="5">
        <v>3</v>
      </c>
      <c r="E205" s="5" t="s">
        <v>456</v>
      </c>
      <c r="F205" s="5"/>
      <c r="G205" s="5"/>
      <c r="H205" s="5" t="s">
        <v>488</v>
      </c>
      <c r="I205" s="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32"/>
      <c r="AO205" s="12"/>
    </row>
    <row r="206" spans="1:41" s="26" customFormat="1" x14ac:dyDescent="0.3">
      <c r="A206" s="25">
        <f t="shared" si="2"/>
        <v>70</v>
      </c>
      <c r="B206" s="4" t="s">
        <v>155</v>
      </c>
      <c r="C206" s="4" t="s">
        <v>371</v>
      </c>
      <c r="D206" s="4">
        <v>1</v>
      </c>
      <c r="E206" s="4" t="s">
        <v>453</v>
      </c>
      <c r="F206" s="4"/>
      <c r="G206" s="4"/>
      <c r="H206" s="4" t="s">
        <v>488</v>
      </c>
      <c r="I206" s="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32"/>
      <c r="AO206" s="12"/>
    </row>
    <row r="207" spans="1:41" s="26" customFormat="1" x14ac:dyDescent="0.3">
      <c r="A207" s="25">
        <f t="shared" si="2"/>
        <v>70</v>
      </c>
      <c r="B207" s="4" t="s">
        <v>155</v>
      </c>
      <c r="C207" s="4" t="s">
        <v>371</v>
      </c>
      <c r="D207" s="4">
        <v>2</v>
      </c>
      <c r="E207" s="4" t="s">
        <v>454</v>
      </c>
      <c r="F207" s="4"/>
      <c r="G207" s="4"/>
      <c r="H207" s="4" t="s">
        <v>488</v>
      </c>
      <c r="I207" s="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32"/>
      <c r="AO207" s="12"/>
    </row>
    <row r="208" spans="1:41" s="26" customFormat="1" x14ac:dyDescent="0.3">
      <c r="A208" s="25">
        <f t="shared" si="2"/>
        <v>70</v>
      </c>
      <c r="B208" s="4" t="s">
        <v>155</v>
      </c>
      <c r="C208" s="4" t="s">
        <v>371</v>
      </c>
      <c r="D208" s="4">
        <v>3</v>
      </c>
      <c r="E208" s="4" t="s">
        <v>456</v>
      </c>
      <c r="F208" s="4"/>
      <c r="G208" s="4"/>
      <c r="H208" s="4" t="s">
        <v>488</v>
      </c>
      <c r="I208" s="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32"/>
      <c r="AO208" s="12"/>
    </row>
    <row r="209" spans="1:41" s="26" customFormat="1" x14ac:dyDescent="0.3">
      <c r="A209" s="25">
        <f t="shared" si="2"/>
        <v>71</v>
      </c>
      <c r="B209" s="5" t="s">
        <v>156</v>
      </c>
      <c r="C209" s="5" t="s">
        <v>372</v>
      </c>
      <c r="D209" s="5">
        <v>1</v>
      </c>
      <c r="E209" s="5" t="s">
        <v>453</v>
      </c>
      <c r="F209" s="5"/>
      <c r="G209" s="5"/>
      <c r="H209" s="5" t="s">
        <v>488</v>
      </c>
      <c r="I209" s="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32"/>
      <c r="AO209" s="12"/>
    </row>
    <row r="210" spans="1:41" s="26" customFormat="1" x14ac:dyDescent="0.3">
      <c r="A210" s="25">
        <f t="shared" si="2"/>
        <v>71</v>
      </c>
      <c r="B210" s="5" t="s">
        <v>156</v>
      </c>
      <c r="C210" s="5" t="s">
        <v>372</v>
      </c>
      <c r="D210" s="5">
        <v>2</v>
      </c>
      <c r="E210" s="5" t="s">
        <v>454</v>
      </c>
      <c r="F210" s="5"/>
      <c r="G210" s="5"/>
      <c r="H210" s="5" t="s">
        <v>488</v>
      </c>
      <c r="I210" s="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32"/>
      <c r="AO210" s="12"/>
    </row>
    <row r="211" spans="1:41" s="26" customFormat="1" x14ac:dyDescent="0.3">
      <c r="A211" s="25">
        <f t="shared" si="2"/>
        <v>71</v>
      </c>
      <c r="B211" s="5" t="s">
        <v>156</v>
      </c>
      <c r="C211" s="5" t="s">
        <v>372</v>
      </c>
      <c r="D211" s="5">
        <v>3</v>
      </c>
      <c r="E211" s="5" t="s">
        <v>456</v>
      </c>
      <c r="F211" s="5"/>
      <c r="G211" s="5"/>
      <c r="H211" s="5" t="s">
        <v>488</v>
      </c>
      <c r="I211" s="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32"/>
      <c r="AO211" s="12"/>
    </row>
    <row r="212" spans="1:41" s="26" customFormat="1" x14ac:dyDescent="0.3">
      <c r="A212" s="25">
        <f t="shared" si="2"/>
        <v>72</v>
      </c>
      <c r="B212" s="4" t="s">
        <v>157</v>
      </c>
      <c r="C212" s="4" t="s">
        <v>373</v>
      </c>
      <c r="D212" s="4">
        <v>1</v>
      </c>
      <c r="E212" s="4" t="s">
        <v>453</v>
      </c>
      <c r="F212" s="4"/>
      <c r="G212" s="4"/>
      <c r="H212" s="4" t="s">
        <v>488</v>
      </c>
      <c r="I212" s="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32"/>
      <c r="AO212" s="12"/>
    </row>
    <row r="213" spans="1:41" s="26" customFormat="1" x14ac:dyDescent="0.3">
      <c r="A213" s="25">
        <f t="shared" si="2"/>
        <v>72</v>
      </c>
      <c r="B213" s="4" t="s">
        <v>157</v>
      </c>
      <c r="C213" s="4" t="s">
        <v>373</v>
      </c>
      <c r="D213" s="4">
        <v>2</v>
      </c>
      <c r="E213" s="4" t="s">
        <v>454</v>
      </c>
      <c r="F213" s="4"/>
      <c r="G213" s="4"/>
      <c r="H213" s="4" t="s">
        <v>488</v>
      </c>
      <c r="I213" s="4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32"/>
      <c r="AO213" s="12"/>
    </row>
    <row r="214" spans="1:41" s="26" customFormat="1" x14ac:dyDescent="0.3">
      <c r="A214" s="25">
        <f t="shared" si="2"/>
        <v>72</v>
      </c>
      <c r="B214" s="4" t="s">
        <v>157</v>
      </c>
      <c r="C214" s="4" t="s">
        <v>373</v>
      </c>
      <c r="D214" s="4">
        <v>3</v>
      </c>
      <c r="E214" s="4" t="s">
        <v>456</v>
      </c>
      <c r="F214" s="4"/>
      <c r="G214" s="4"/>
      <c r="H214" s="4" t="s">
        <v>488</v>
      </c>
      <c r="I214" s="4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32"/>
      <c r="AO214" s="12"/>
    </row>
    <row r="215" spans="1:41" s="26" customFormat="1" x14ac:dyDescent="0.3">
      <c r="A215" s="25">
        <f t="shared" si="2"/>
        <v>73</v>
      </c>
      <c r="B215" s="5" t="s">
        <v>158</v>
      </c>
      <c r="C215" s="5" t="s">
        <v>374</v>
      </c>
      <c r="D215" s="5">
        <v>1</v>
      </c>
      <c r="E215" s="5" t="s">
        <v>453</v>
      </c>
      <c r="F215" s="5"/>
      <c r="G215" s="5"/>
      <c r="H215" s="5" t="s">
        <v>488</v>
      </c>
      <c r="I215" s="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32"/>
      <c r="AO215" s="12"/>
    </row>
    <row r="216" spans="1:41" s="26" customFormat="1" x14ac:dyDescent="0.3">
      <c r="A216" s="25">
        <f t="shared" si="2"/>
        <v>73</v>
      </c>
      <c r="B216" s="5" t="s">
        <v>158</v>
      </c>
      <c r="C216" s="5" t="s">
        <v>374</v>
      </c>
      <c r="D216" s="5">
        <v>2</v>
      </c>
      <c r="E216" s="5" t="s">
        <v>454</v>
      </c>
      <c r="F216" s="5"/>
      <c r="G216" s="5"/>
      <c r="H216" s="5" t="s">
        <v>488</v>
      </c>
      <c r="I216" s="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32"/>
      <c r="AO216" s="12"/>
    </row>
    <row r="217" spans="1:41" s="26" customFormat="1" x14ac:dyDescent="0.3">
      <c r="A217" s="25">
        <f t="shared" si="2"/>
        <v>73</v>
      </c>
      <c r="B217" s="5" t="s">
        <v>158</v>
      </c>
      <c r="C217" s="5" t="s">
        <v>374</v>
      </c>
      <c r="D217" s="5">
        <v>3</v>
      </c>
      <c r="E217" s="5" t="s">
        <v>456</v>
      </c>
      <c r="F217" s="5"/>
      <c r="G217" s="5"/>
      <c r="H217" s="5" t="s">
        <v>488</v>
      </c>
      <c r="I217" s="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32"/>
      <c r="AO217" s="12"/>
    </row>
    <row r="218" spans="1:41" s="26" customFormat="1" x14ac:dyDescent="0.3">
      <c r="A218" s="25">
        <f t="shared" si="2"/>
        <v>74</v>
      </c>
      <c r="B218" s="4" t="s">
        <v>159</v>
      </c>
      <c r="C218" s="4" t="s">
        <v>375</v>
      </c>
      <c r="D218" s="4">
        <v>1</v>
      </c>
      <c r="E218" s="4" t="s">
        <v>453</v>
      </c>
      <c r="F218" s="4"/>
      <c r="G218" s="4"/>
      <c r="H218" s="4" t="s">
        <v>488</v>
      </c>
      <c r="I218" s="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32"/>
      <c r="AO218" s="12"/>
    </row>
    <row r="219" spans="1:41" s="26" customFormat="1" x14ac:dyDescent="0.3">
      <c r="A219" s="25">
        <f t="shared" si="2"/>
        <v>74</v>
      </c>
      <c r="B219" s="4" t="s">
        <v>159</v>
      </c>
      <c r="C219" s="4" t="s">
        <v>375</v>
      </c>
      <c r="D219" s="4">
        <v>2</v>
      </c>
      <c r="E219" s="4" t="s">
        <v>454</v>
      </c>
      <c r="F219" s="4"/>
      <c r="G219" s="4"/>
      <c r="H219" s="4" t="s">
        <v>488</v>
      </c>
      <c r="I219" s="4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32"/>
      <c r="AO219" s="12"/>
    </row>
    <row r="220" spans="1:41" s="26" customFormat="1" x14ac:dyDescent="0.3">
      <c r="A220" s="25">
        <f t="shared" si="2"/>
        <v>74</v>
      </c>
      <c r="B220" s="4" t="s">
        <v>159</v>
      </c>
      <c r="C220" s="4" t="s">
        <v>375</v>
      </c>
      <c r="D220" s="4">
        <v>3</v>
      </c>
      <c r="E220" s="4" t="s">
        <v>456</v>
      </c>
      <c r="F220" s="4"/>
      <c r="G220" s="4"/>
      <c r="H220" s="4" t="s">
        <v>488</v>
      </c>
      <c r="I220" s="4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32"/>
      <c r="AO220" s="12"/>
    </row>
    <row r="221" spans="1:41" s="26" customFormat="1" x14ac:dyDescent="0.3">
      <c r="A221" s="25">
        <f t="shared" si="2"/>
        <v>75</v>
      </c>
      <c r="B221" s="5" t="s">
        <v>160</v>
      </c>
      <c r="C221" s="5" t="s">
        <v>376</v>
      </c>
      <c r="D221" s="5">
        <v>1</v>
      </c>
      <c r="E221" s="5" t="s">
        <v>453</v>
      </c>
      <c r="F221" s="5"/>
      <c r="G221" s="5"/>
      <c r="H221" s="5" t="s">
        <v>488</v>
      </c>
      <c r="I221" s="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32"/>
      <c r="AO221" s="12"/>
    </row>
    <row r="222" spans="1:41" s="26" customFormat="1" x14ac:dyDescent="0.3">
      <c r="A222" s="25">
        <f t="shared" si="2"/>
        <v>75</v>
      </c>
      <c r="B222" s="5" t="s">
        <v>160</v>
      </c>
      <c r="C222" s="5" t="s">
        <v>376</v>
      </c>
      <c r="D222" s="5">
        <v>2</v>
      </c>
      <c r="E222" s="5" t="s">
        <v>454</v>
      </c>
      <c r="F222" s="5"/>
      <c r="G222" s="5"/>
      <c r="H222" s="5" t="s">
        <v>488</v>
      </c>
      <c r="I222" s="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32"/>
      <c r="AO222" s="12"/>
    </row>
    <row r="223" spans="1:41" s="26" customFormat="1" x14ac:dyDescent="0.3">
      <c r="A223" s="25">
        <f t="shared" si="2"/>
        <v>75</v>
      </c>
      <c r="B223" s="5" t="s">
        <v>160</v>
      </c>
      <c r="C223" s="5" t="s">
        <v>376</v>
      </c>
      <c r="D223" s="5">
        <v>3</v>
      </c>
      <c r="E223" s="5" t="s">
        <v>456</v>
      </c>
      <c r="F223" s="5"/>
      <c r="G223" s="5"/>
      <c r="H223" s="5" t="s">
        <v>488</v>
      </c>
      <c r="I223" s="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32"/>
      <c r="AO223" s="12"/>
    </row>
    <row r="224" spans="1:41" s="26" customFormat="1" x14ac:dyDescent="0.3">
      <c r="A224" s="25">
        <f t="shared" si="2"/>
        <v>76</v>
      </c>
      <c r="B224" s="4" t="s">
        <v>161</v>
      </c>
      <c r="C224" s="4" t="s">
        <v>377</v>
      </c>
      <c r="D224" s="4">
        <v>1</v>
      </c>
      <c r="E224" s="4" t="s">
        <v>453</v>
      </c>
      <c r="F224" s="4"/>
      <c r="G224" s="4"/>
      <c r="H224" s="4" t="s">
        <v>488</v>
      </c>
      <c r="I224" s="4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32"/>
      <c r="AO224" s="12"/>
    </row>
    <row r="225" spans="1:41" s="26" customFormat="1" x14ac:dyDescent="0.3">
      <c r="A225" s="25">
        <f t="shared" si="2"/>
        <v>76</v>
      </c>
      <c r="B225" s="4" t="s">
        <v>161</v>
      </c>
      <c r="C225" s="4" t="s">
        <v>377</v>
      </c>
      <c r="D225" s="4">
        <v>2</v>
      </c>
      <c r="E225" s="4" t="s">
        <v>454</v>
      </c>
      <c r="F225" s="4"/>
      <c r="G225" s="4"/>
      <c r="H225" s="4" t="s">
        <v>488</v>
      </c>
      <c r="I225" s="4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32"/>
      <c r="AO225" s="12"/>
    </row>
    <row r="226" spans="1:41" s="26" customFormat="1" x14ac:dyDescent="0.3">
      <c r="A226" s="25">
        <f t="shared" si="2"/>
        <v>76</v>
      </c>
      <c r="B226" s="4" t="s">
        <v>161</v>
      </c>
      <c r="C226" s="4" t="s">
        <v>377</v>
      </c>
      <c r="D226" s="4">
        <v>3</v>
      </c>
      <c r="E226" s="4" t="s">
        <v>456</v>
      </c>
      <c r="F226" s="4"/>
      <c r="G226" s="4"/>
      <c r="H226" s="4" t="s">
        <v>488</v>
      </c>
      <c r="I226" s="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32"/>
      <c r="AO226" s="12"/>
    </row>
    <row r="227" spans="1:41" s="26" customFormat="1" x14ac:dyDescent="0.3">
      <c r="A227" s="25">
        <f t="shared" si="2"/>
        <v>77</v>
      </c>
      <c r="B227" s="5" t="s">
        <v>162</v>
      </c>
      <c r="C227" s="5" t="s">
        <v>378</v>
      </c>
      <c r="D227" s="5">
        <v>1</v>
      </c>
      <c r="E227" s="5" t="s">
        <v>453</v>
      </c>
      <c r="F227" s="5"/>
      <c r="G227" s="5"/>
      <c r="H227" s="5" t="s">
        <v>488</v>
      </c>
      <c r="I227" s="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32"/>
      <c r="AO227" s="12"/>
    </row>
    <row r="228" spans="1:41" s="26" customFormat="1" x14ac:dyDescent="0.3">
      <c r="A228" s="25">
        <f t="shared" si="2"/>
        <v>77</v>
      </c>
      <c r="B228" s="5" t="s">
        <v>162</v>
      </c>
      <c r="C228" s="5" t="s">
        <v>378</v>
      </c>
      <c r="D228" s="5">
        <v>2</v>
      </c>
      <c r="E228" s="5" t="s">
        <v>454</v>
      </c>
      <c r="F228" s="5"/>
      <c r="G228" s="5"/>
      <c r="H228" s="5" t="s">
        <v>488</v>
      </c>
      <c r="I228" s="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32"/>
      <c r="AO228" s="12"/>
    </row>
    <row r="229" spans="1:41" s="26" customFormat="1" x14ac:dyDescent="0.3">
      <c r="A229" s="25">
        <f t="shared" si="2"/>
        <v>77</v>
      </c>
      <c r="B229" s="5" t="s">
        <v>162</v>
      </c>
      <c r="C229" s="5" t="s">
        <v>378</v>
      </c>
      <c r="D229" s="5">
        <v>3</v>
      </c>
      <c r="E229" s="5" t="s">
        <v>456</v>
      </c>
      <c r="F229" s="5"/>
      <c r="G229" s="5"/>
      <c r="H229" s="5" t="s">
        <v>488</v>
      </c>
      <c r="I229" s="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32"/>
      <c r="AO229" s="12"/>
    </row>
    <row r="230" spans="1:41" s="26" customFormat="1" x14ac:dyDescent="0.3">
      <c r="A230" s="25">
        <f t="shared" si="2"/>
        <v>78</v>
      </c>
      <c r="B230" s="4" t="s">
        <v>163</v>
      </c>
      <c r="C230" s="4" t="s">
        <v>379</v>
      </c>
      <c r="D230" s="4">
        <v>1</v>
      </c>
      <c r="E230" s="4" t="s">
        <v>453</v>
      </c>
      <c r="F230" s="4"/>
      <c r="G230" s="4"/>
      <c r="H230" s="4" t="s">
        <v>488</v>
      </c>
      <c r="I230" s="4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32"/>
      <c r="AO230" s="12"/>
    </row>
    <row r="231" spans="1:41" s="26" customFormat="1" x14ac:dyDescent="0.3">
      <c r="A231" s="25">
        <f t="shared" si="2"/>
        <v>78</v>
      </c>
      <c r="B231" s="4" t="s">
        <v>163</v>
      </c>
      <c r="C231" s="4" t="s">
        <v>379</v>
      </c>
      <c r="D231" s="4">
        <v>2</v>
      </c>
      <c r="E231" s="4" t="s">
        <v>454</v>
      </c>
      <c r="F231" s="4"/>
      <c r="G231" s="4"/>
      <c r="H231" s="4" t="s">
        <v>488</v>
      </c>
      <c r="I231" s="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32"/>
      <c r="AO231" s="12"/>
    </row>
    <row r="232" spans="1:41" s="26" customFormat="1" x14ac:dyDescent="0.3">
      <c r="A232" s="25">
        <f t="shared" si="2"/>
        <v>78</v>
      </c>
      <c r="B232" s="4" t="s">
        <v>163</v>
      </c>
      <c r="C232" s="4" t="s">
        <v>379</v>
      </c>
      <c r="D232" s="4">
        <v>3</v>
      </c>
      <c r="E232" s="4" t="s">
        <v>456</v>
      </c>
      <c r="F232" s="4"/>
      <c r="G232" s="4"/>
      <c r="H232" s="4" t="s">
        <v>488</v>
      </c>
      <c r="I232" s="4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32"/>
      <c r="AO232" s="12"/>
    </row>
    <row r="233" spans="1:41" s="26" customFormat="1" x14ac:dyDescent="0.3">
      <c r="A233" s="25">
        <f t="shared" si="2"/>
        <v>79</v>
      </c>
      <c r="B233" s="5" t="s">
        <v>164</v>
      </c>
      <c r="C233" s="5" t="s">
        <v>380</v>
      </c>
      <c r="D233" s="5">
        <v>1</v>
      </c>
      <c r="E233" s="5" t="s">
        <v>453</v>
      </c>
      <c r="F233" s="5"/>
      <c r="G233" s="5"/>
      <c r="H233" s="5" t="s">
        <v>488</v>
      </c>
      <c r="I233" s="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32"/>
      <c r="AO233" s="12"/>
    </row>
    <row r="234" spans="1:41" s="26" customFormat="1" x14ac:dyDescent="0.3">
      <c r="A234" s="25">
        <f t="shared" si="2"/>
        <v>79</v>
      </c>
      <c r="B234" s="5" t="s">
        <v>164</v>
      </c>
      <c r="C234" s="5" t="s">
        <v>380</v>
      </c>
      <c r="D234" s="5">
        <v>2</v>
      </c>
      <c r="E234" s="5" t="s">
        <v>454</v>
      </c>
      <c r="F234" s="5"/>
      <c r="G234" s="5"/>
      <c r="H234" s="5" t="s">
        <v>488</v>
      </c>
      <c r="I234" s="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32"/>
      <c r="AO234" s="12"/>
    </row>
    <row r="235" spans="1:41" s="26" customFormat="1" x14ac:dyDescent="0.3">
      <c r="A235" s="25">
        <f t="shared" si="2"/>
        <v>79</v>
      </c>
      <c r="B235" s="5" t="s">
        <v>164</v>
      </c>
      <c r="C235" s="5" t="s">
        <v>380</v>
      </c>
      <c r="D235" s="5">
        <v>3</v>
      </c>
      <c r="E235" s="5" t="s">
        <v>456</v>
      </c>
      <c r="F235" s="5"/>
      <c r="G235" s="5"/>
      <c r="H235" s="5" t="s">
        <v>488</v>
      </c>
      <c r="I235" s="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32"/>
      <c r="AO235" s="12"/>
    </row>
    <row r="236" spans="1:41" s="26" customFormat="1" x14ac:dyDescent="0.3">
      <c r="A236" s="25">
        <f t="shared" si="2"/>
        <v>80</v>
      </c>
      <c r="B236" s="4" t="s">
        <v>165</v>
      </c>
      <c r="C236" s="4" t="s">
        <v>381</v>
      </c>
      <c r="D236" s="4">
        <v>1</v>
      </c>
      <c r="E236" s="4" t="s">
        <v>453</v>
      </c>
      <c r="F236" s="4"/>
      <c r="G236" s="4"/>
      <c r="H236" s="4" t="s">
        <v>488</v>
      </c>
      <c r="I236" s="4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32"/>
      <c r="AO236" s="12"/>
    </row>
    <row r="237" spans="1:41" s="26" customFormat="1" x14ac:dyDescent="0.3">
      <c r="A237" s="25">
        <f t="shared" si="2"/>
        <v>80</v>
      </c>
      <c r="B237" s="4" t="s">
        <v>165</v>
      </c>
      <c r="C237" s="4" t="s">
        <v>381</v>
      </c>
      <c r="D237" s="4">
        <v>2</v>
      </c>
      <c r="E237" s="4" t="s">
        <v>454</v>
      </c>
      <c r="F237" s="4"/>
      <c r="G237" s="4"/>
      <c r="H237" s="4" t="s">
        <v>488</v>
      </c>
      <c r="I237" s="4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32"/>
      <c r="AO237" s="12"/>
    </row>
    <row r="238" spans="1:41" s="26" customFormat="1" x14ac:dyDescent="0.3">
      <c r="A238" s="25">
        <f t="shared" si="2"/>
        <v>80</v>
      </c>
      <c r="B238" s="4" t="s">
        <v>165</v>
      </c>
      <c r="C238" s="4" t="s">
        <v>381</v>
      </c>
      <c r="D238" s="4">
        <v>3</v>
      </c>
      <c r="E238" s="4" t="s">
        <v>456</v>
      </c>
      <c r="F238" s="4"/>
      <c r="G238" s="4"/>
      <c r="H238" s="4" t="s">
        <v>488</v>
      </c>
      <c r="I238" s="4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32"/>
      <c r="AO238" s="12"/>
    </row>
    <row r="239" spans="1:41" s="26" customFormat="1" x14ac:dyDescent="0.3">
      <c r="A239" s="25">
        <f t="shared" si="2"/>
        <v>81</v>
      </c>
      <c r="B239" s="5" t="s">
        <v>166</v>
      </c>
      <c r="C239" s="5" t="s">
        <v>382</v>
      </c>
      <c r="D239" s="5">
        <v>1</v>
      </c>
      <c r="E239" s="5" t="s">
        <v>453</v>
      </c>
      <c r="F239" s="5"/>
      <c r="G239" s="5"/>
      <c r="H239" s="5" t="s">
        <v>488</v>
      </c>
      <c r="I239" s="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32"/>
      <c r="AO239" s="12"/>
    </row>
    <row r="240" spans="1:41" s="26" customFormat="1" x14ac:dyDescent="0.3">
      <c r="A240" s="25">
        <f t="shared" si="2"/>
        <v>81</v>
      </c>
      <c r="B240" s="5" t="s">
        <v>166</v>
      </c>
      <c r="C240" s="5" t="s">
        <v>382</v>
      </c>
      <c r="D240" s="5">
        <v>2</v>
      </c>
      <c r="E240" s="5" t="s">
        <v>454</v>
      </c>
      <c r="F240" s="5"/>
      <c r="G240" s="5"/>
      <c r="H240" s="5" t="s">
        <v>488</v>
      </c>
      <c r="I240" s="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32"/>
      <c r="AO240" s="12"/>
    </row>
    <row r="241" spans="1:41" s="26" customFormat="1" x14ac:dyDescent="0.3">
      <c r="A241" s="25">
        <f t="shared" si="2"/>
        <v>81</v>
      </c>
      <c r="B241" s="5" t="s">
        <v>166</v>
      </c>
      <c r="C241" s="5" t="s">
        <v>382</v>
      </c>
      <c r="D241" s="5">
        <v>3</v>
      </c>
      <c r="E241" s="5" t="s">
        <v>456</v>
      </c>
      <c r="F241" s="5"/>
      <c r="G241" s="5"/>
      <c r="H241" s="5" t="s">
        <v>488</v>
      </c>
      <c r="I241" s="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32"/>
      <c r="AO241" s="12"/>
    </row>
    <row r="242" spans="1:41" s="26" customFormat="1" x14ac:dyDescent="0.3">
      <c r="A242" s="25">
        <f t="shared" si="2"/>
        <v>82</v>
      </c>
      <c r="B242" s="4" t="s">
        <v>167</v>
      </c>
      <c r="C242" s="4" t="s">
        <v>383</v>
      </c>
      <c r="D242" s="4">
        <v>1</v>
      </c>
      <c r="E242" s="4" t="s">
        <v>453</v>
      </c>
      <c r="F242" s="4"/>
      <c r="G242" s="4"/>
      <c r="H242" s="4" t="s">
        <v>488</v>
      </c>
      <c r="I242" s="4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32"/>
      <c r="AO242" s="12"/>
    </row>
    <row r="243" spans="1:41" s="26" customFormat="1" x14ac:dyDescent="0.3">
      <c r="A243" s="25">
        <f t="shared" si="2"/>
        <v>82</v>
      </c>
      <c r="B243" s="4" t="s">
        <v>167</v>
      </c>
      <c r="C243" s="4" t="s">
        <v>383</v>
      </c>
      <c r="D243" s="4">
        <v>2</v>
      </c>
      <c r="E243" s="4" t="s">
        <v>454</v>
      </c>
      <c r="F243" s="4"/>
      <c r="G243" s="4"/>
      <c r="H243" s="4" t="s">
        <v>488</v>
      </c>
      <c r="I243" s="4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32"/>
      <c r="AO243" s="12"/>
    </row>
    <row r="244" spans="1:41" s="26" customFormat="1" x14ac:dyDescent="0.3">
      <c r="A244" s="25">
        <f t="shared" si="2"/>
        <v>82</v>
      </c>
      <c r="B244" s="4" t="s">
        <v>167</v>
      </c>
      <c r="C244" s="4" t="s">
        <v>383</v>
      </c>
      <c r="D244" s="4">
        <v>3</v>
      </c>
      <c r="E244" s="4" t="s">
        <v>456</v>
      </c>
      <c r="F244" s="4"/>
      <c r="G244" s="4"/>
      <c r="H244" s="4" t="s">
        <v>488</v>
      </c>
      <c r="I244" s="4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32"/>
      <c r="AO244" s="12"/>
    </row>
    <row r="245" spans="1:41" s="26" customFormat="1" x14ac:dyDescent="0.3">
      <c r="A245" s="25">
        <f t="shared" si="2"/>
        <v>83</v>
      </c>
      <c r="B245" s="5" t="s">
        <v>168</v>
      </c>
      <c r="C245" s="5" t="s">
        <v>384</v>
      </c>
      <c r="D245" s="5">
        <v>1</v>
      </c>
      <c r="E245" s="5" t="s">
        <v>453</v>
      </c>
      <c r="F245" s="5"/>
      <c r="G245" s="5"/>
      <c r="H245" s="5" t="s">
        <v>488</v>
      </c>
      <c r="I245" s="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32"/>
      <c r="AO245" s="12"/>
    </row>
    <row r="246" spans="1:41" s="26" customFormat="1" x14ac:dyDescent="0.3">
      <c r="A246" s="25">
        <f t="shared" si="2"/>
        <v>83</v>
      </c>
      <c r="B246" s="5" t="s">
        <v>168</v>
      </c>
      <c r="C246" s="5" t="s">
        <v>384</v>
      </c>
      <c r="D246" s="5">
        <v>2</v>
      </c>
      <c r="E246" s="5" t="s">
        <v>454</v>
      </c>
      <c r="F246" s="5"/>
      <c r="G246" s="5"/>
      <c r="H246" s="5" t="s">
        <v>488</v>
      </c>
      <c r="I246" s="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32"/>
      <c r="AO246" s="12"/>
    </row>
    <row r="247" spans="1:41" s="26" customFormat="1" x14ac:dyDescent="0.3">
      <c r="A247" s="25">
        <f t="shared" ref="A247:A310" si="3">A244+1</f>
        <v>83</v>
      </c>
      <c r="B247" s="5" t="s">
        <v>168</v>
      </c>
      <c r="C247" s="5" t="s">
        <v>384</v>
      </c>
      <c r="D247" s="5">
        <v>3</v>
      </c>
      <c r="E247" s="5" t="s">
        <v>456</v>
      </c>
      <c r="F247" s="5"/>
      <c r="G247" s="5"/>
      <c r="H247" s="5" t="s">
        <v>488</v>
      </c>
      <c r="I247" s="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32"/>
      <c r="AO247" s="12"/>
    </row>
    <row r="248" spans="1:41" s="26" customFormat="1" x14ac:dyDescent="0.3">
      <c r="A248" s="25">
        <f t="shared" si="3"/>
        <v>84</v>
      </c>
      <c r="B248" s="4" t="s">
        <v>169</v>
      </c>
      <c r="C248" s="4" t="s">
        <v>385</v>
      </c>
      <c r="D248" s="4">
        <v>1</v>
      </c>
      <c r="E248" s="4" t="s">
        <v>453</v>
      </c>
      <c r="F248" s="4"/>
      <c r="G248" s="4"/>
      <c r="H248" s="4" t="s">
        <v>488</v>
      </c>
      <c r="I248" s="4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32"/>
      <c r="AO248" s="12"/>
    </row>
    <row r="249" spans="1:41" s="26" customFormat="1" x14ac:dyDescent="0.3">
      <c r="A249" s="25">
        <f t="shared" si="3"/>
        <v>84</v>
      </c>
      <c r="B249" s="4" t="s">
        <v>169</v>
      </c>
      <c r="C249" s="4" t="s">
        <v>385</v>
      </c>
      <c r="D249" s="4">
        <v>2</v>
      </c>
      <c r="E249" s="4" t="s">
        <v>454</v>
      </c>
      <c r="F249" s="4"/>
      <c r="G249" s="4"/>
      <c r="H249" s="4" t="s">
        <v>488</v>
      </c>
      <c r="I249" s="4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32"/>
      <c r="AO249" s="12"/>
    </row>
    <row r="250" spans="1:41" s="26" customFormat="1" x14ac:dyDescent="0.3">
      <c r="A250" s="25">
        <f t="shared" si="3"/>
        <v>84</v>
      </c>
      <c r="B250" s="4" t="s">
        <v>169</v>
      </c>
      <c r="C250" s="4" t="s">
        <v>385</v>
      </c>
      <c r="D250" s="4">
        <v>3</v>
      </c>
      <c r="E250" s="4" t="s">
        <v>456</v>
      </c>
      <c r="F250" s="4"/>
      <c r="G250" s="4"/>
      <c r="H250" s="4" t="s">
        <v>488</v>
      </c>
      <c r="I250" s="4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32"/>
      <c r="AO250" s="12"/>
    </row>
    <row r="251" spans="1:41" s="26" customFormat="1" x14ac:dyDescent="0.3">
      <c r="A251" s="25">
        <f t="shared" si="3"/>
        <v>85</v>
      </c>
      <c r="B251" s="5" t="s">
        <v>170</v>
      </c>
      <c r="C251" s="5" t="s">
        <v>386</v>
      </c>
      <c r="D251" s="5">
        <v>1</v>
      </c>
      <c r="E251" s="5" t="s">
        <v>453</v>
      </c>
      <c r="F251" s="5"/>
      <c r="G251" s="5"/>
      <c r="H251" s="5" t="s">
        <v>488</v>
      </c>
      <c r="I251" s="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32"/>
      <c r="AO251" s="12"/>
    </row>
    <row r="252" spans="1:41" s="26" customFormat="1" x14ac:dyDescent="0.3">
      <c r="A252" s="25">
        <f t="shared" si="3"/>
        <v>85</v>
      </c>
      <c r="B252" s="5" t="s">
        <v>170</v>
      </c>
      <c r="C252" s="5" t="s">
        <v>386</v>
      </c>
      <c r="D252" s="5">
        <v>2</v>
      </c>
      <c r="E252" s="5" t="s">
        <v>454</v>
      </c>
      <c r="F252" s="5"/>
      <c r="G252" s="5"/>
      <c r="H252" s="5" t="s">
        <v>488</v>
      </c>
      <c r="I252" s="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32"/>
      <c r="AO252" s="12"/>
    </row>
    <row r="253" spans="1:41" s="26" customFormat="1" x14ac:dyDescent="0.3">
      <c r="A253" s="25">
        <f t="shared" si="3"/>
        <v>85</v>
      </c>
      <c r="B253" s="5" t="s">
        <v>170</v>
      </c>
      <c r="C253" s="5" t="s">
        <v>386</v>
      </c>
      <c r="D253" s="5">
        <v>3</v>
      </c>
      <c r="E253" s="5" t="s">
        <v>456</v>
      </c>
      <c r="F253" s="5"/>
      <c r="G253" s="5"/>
      <c r="H253" s="5" t="s">
        <v>488</v>
      </c>
      <c r="I253" s="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32"/>
      <c r="AO253" s="12"/>
    </row>
    <row r="254" spans="1:41" s="26" customFormat="1" x14ac:dyDescent="0.3">
      <c r="A254" s="25">
        <f t="shared" si="3"/>
        <v>86</v>
      </c>
      <c r="B254" s="4" t="s">
        <v>171</v>
      </c>
      <c r="C254" s="4" t="s">
        <v>387</v>
      </c>
      <c r="D254" s="4">
        <v>1</v>
      </c>
      <c r="E254" s="4" t="s">
        <v>453</v>
      </c>
      <c r="F254" s="4"/>
      <c r="G254" s="4"/>
      <c r="H254" s="4" t="s">
        <v>488</v>
      </c>
      <c r="I254" s="4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32"/>
      <c r="AO254" s="12"/>
    </row>
    <row r="255" spans="1:41" s="26" customFormat="1" x14ac:dyDescent="0.3">
      <c r="A255" s="25">
        <f t="shared" si="3"/>
        <v>86</v>
      </c>
      <c r="B255" s="4" t="s">
        <v>171</v>
      </c>
      <c r="C255" s="4" t="s">
        <v>387</v>
      </c>
      <c r="D255" s="4">
        <v>2</v>
      </c>
      <c r="E255" s="4" t="s">
        <v>454</v>
      </c>
      <c r="F255" s="4"/>
      <c r="G255" s="4"/>
      <c r="H255" s="4" t="s">
        <v>488</v>
      </c>
      <c r="I255" s="4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32"/>
      <c r="AO255" s="12"/>
    </row>
    <row r="256" spans="1:41" s="26" customFormat="1" x14ac:dyDescent="0.3">
      <c r="A256" s="25">
        <f t="shared" si="3"/>
        <v>86</v>
      </c>
      <c r="B256" s="4" t="s">
        <v>171</v>
      </c>
      <c r="C256" s="4" t="s">
        <v>387</v>
      </c>
      <c r="D256" s="4">
        <v>3</v>
      </c>
      <c r="E256" s="4" t="s">
        <v>456</v>
      </c>
      <c r="F256" s="4"/>
      <c r="G256" s="4"/>
      <c r="H256" s="4" t="s">
        <v>488</v>
      </c>
      <c r="I256" s="4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32"/>
      <c r="AO256" s="12"/>
    </row>
    <row r="257" spans="1:41" s="26" customFormat="1" x14ac:dyDescent="0.3">
      <c r="A257" s="25">
        <f t="shared" si="3"/>
        <v>87</v>
      </c>
      <c r="B257" s="5" t="s">
        <v>172</v>
      </c>
      <c r="C257" s="5" t="s">
        <v>388</v>
      </c>
      <c r="D257" s="5">
        <v>1</v>
      </c>
      <c r="E257" s="5" t="s">
        <v>453</v>
      </c>
      <c r="F257" s="5"/>
      <c r="G257" s="5"/>
      <c r="H257" s="5" t="s">
        <v>488</v>
      </c>
      <c r="I257" s="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32"/>
      <c r="AO257" s="12"/>
    </row>
    <row r="258" spans="1:41" s="26" customFormat="1" x14ac:dyDescent="0.3">
      <c r="A258" s="25">
        <f t="shared" si="3"/>
        <v>87</v>
      </c>
      <c r="B258" s="5" t="s">
        <v>172</v>
      </c>
      <c r="C258" s="5" t="s">
        <v>388</v>
      </c>
      <c r="D258" s="5">
        <v>2</v>
      </c>
      <c r="E258" s="5" t="s">
        <v>454</v>
      </c>
      <c r="F258" s="5"/>
      <c r="G258" s="5"/>
      <c r="H258" s="5" t="s">
        <v>488</v>
      </c>
      <c r="I258" s="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32"/>
      <c r="AO258" s="12"/>
    </row>
    <row r="259" spans="1:41" s="26" customFormat="1" x14ac:dyDescent="0.3">
      <c r="A259" s="25">
        <f t="shared" si="3"/>
        <v>87</v>
      </c>
      <c r="B259" s="5" t="s">
        <v>172</v>
      </c>
      <c r="C259" s="5" t="s">
        <v>388</v>
      </c>
      <c r="D259" s="5">
        <v>3</v>
      </c>
      <c r="E259" s="5" t="s">
        <v>456</v>
      </c>
      <c r="F259" s="5"/>
      <c r="G259" s="5"/>
      <c r="H259" s="5" t="s">
        <v>488</v>
      </c>
      <c r="I259" s="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32"/>
      <c r="AO259" s="12"/>
    </row>
    <row r="260" spans="1:41" s="26" customFormat="1" x14ac:dyDescent="0.3">
      <c r="A260" s="25">
        <f t="shared" si="3"/>
        <v>88</v>
      </c>
      <c r="B260" s="4" t="s">
        <v>173</v>
      </c>
      <c r="C260" s="4" t="s">
        <v>389</v>
      </c>
      <c r="D260" s="4">
        <v>1</v>
      </c>
      <c r="E260" s="4" t="s">
        <v>453</v>
      </c>
      <c r="F260" s="4"/>
      <c r="G260" s="4"/>
      <c r="H260" s="4" t="s">
        <v>488</v>
      </c>
      <c r="I260" s="4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32"/>
      <c r="AO260" s="12"/>
    </row>
    <row r="261" spans="1:41" s="26" customFormat="1" x14ac:dyDescent="0.3">
      <c r="A261" s="25">
        <f t="shared" si="3"/>
        <v>88</v>
      </c>
      <c r="B261" s="4" t="s">
        <v>173</v>
      </c>
      <c r="C261" s="4" t="s">
        <v>389</v>
      </c>
      <c r="D261" s="4">
        <v>2</v>
      </c>
      <c r="E261" s="4" t="s">
        <v>454</v>
      </c>
      <c r="F261" s="4"/>
      <c r="G261" s="4"/>
      <c r="H261" s="4" t="s">
        <v>488</v>
      </c>
      <c r="I261" s="4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32"/>
      <c r="AO261" s="12"/>
    </row>
    <row r="262" spans="1:41" s="26" customFormat="1" x14ac:dyDescent="0.3">
      <c r="A262" s="25">
        <f t="shared" si="3"/>
        <v>88</v>
      </c>
      <c r="B262" s="4" t="s">
        <v>173</v>
      </c>
      <c r="C262" s="4" t="s">
        <v>389</v>
      </c>
      <c r="D262" s="4">
        <v>3</v>
      </c>
      <c r="E262" s="4" t="s">
        <v>456</v>
      </c>
      <c r="F262" s="4"/>
      <c r="G262" s="4"/>
      <c r="H262" s="4" t="s">
        <v>488</v>
      </c>
      <c r="I262" s="4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32"/>
      <c r="AO262" s="12"/>
    </row>
    <row r="263" spans="1:41" s="26" customFormat="1" x14ac:dyDescent="0.3">
      <c r="A263" s="25">
        <f t="shared" si="3"/>
        <v>89</v>
      </c>
      <c r="B263" s="5" t="s">
        <v>174</v>
      </c>
      <c r="C263" s="5" t="s">
        <v>390</v>
      </c>
      <c r="D263" s="5">
        <v>1</v>
      </c>
      <c r="E263" s="5" t="s">
        <v>453</v>
      </c>
      <c r="F263" s="5"/>
      <c r="G263" s="5"/>
      <c r="H263" s="5" t="s">
        <v>488</v>
      </c>
      <c r="I263" s="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32"/>
      <c r="AO263" s="12"/>
    </row>
    <row r="264" spans="1:41" s="26" customFormat="1" x14ac:dyDescent="0.3">
      <c r="A264" s="25">
        <f t="shared" si="3"/>
        <v>89</v>
      </c>
      <c r="B264" s="5" t="s">
        <v>174</v>
      </c>
      <c r="C264" s="5" t="s">
        <v>390</v>
      </c>
      <c r="D264" s="5">
        <v>2</v>
      </c>
      <c r="E264" s="5" t="s">
        <v>454</v>
      </c>
      <c r="F264" s="5"/>
      <c r="G264" s="5"/>
      <c r="H264" s="5" t="s">
        <v>488</v>
      </c>
      <c r="I264" s="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32"/>
      <c r="AO264" s="12"/>
    </row>
    <row r="265" spans="1:41" s="26" customFormat="1" x14ac:dyDescent="0.3">
      <c r="A265" s="25">
        <f t="shared" si="3"/>
        <v>89</v>
      </c>
      <c r="B265" s="5" t="s">
        <v>174</v>
      </c>
      <c r="C265" s="5" t="s">
        <v>390</v>
      </c>
      <c r="D265" s="5">
        <v>3</v>
      </c>
      <c r="E265" s="5" t="s">
        <v>456</v>
      </c>
      <c r="F265" s="5"/>
      <c r="G265" s="5"/>
      <c r="H265" s="5" t="s">
        <v>488</v>
      </c>
      <c r="I265" s="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32"/>
      <c r="AO265" s="12"/>
    </row>
    <row r="266" spans="1:41" s="26" customFormat="1" x14ac:dyDescent="0.3">
      <c r="A266" s="25">
        <f t="shared" si="3"/>
        <v>90</v>
      </c>
      <c r="B266" s="4" t="s">
        <v>175</v>
      </c>
      <c r="C266" s="4" t="s">
        <v>391</v>
      </c>
      <c r="D266" s="4">
        <v>1</v>
      </c>
      <c r="E266" s="4" t="s">
        <v>453</v>
      </c>
      <c r="F266" s="4"/>
      <c r="G266" s="4"/>
      <c r="H266" s="4" t="s">
        <v>488</v>
      </c>
      <c r="I266" s="4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32"/>
      <c r="AO266" s="12"/>
    </row>
    <row r="267" spans="1:41" s="26" customFormat="1" x14ac:dyDescent="0.3">
      <c r="A267" s="25">
        <f t="shared" si="3"/>
        <v>90</v>
      </c>
      <c r="B267" s="4" t="s">
        <v>175</v>
      </c>
      <c r="C267" s="4" t="s">
        <v>391</v>
      </c>
      <c r="D267" s="4">
        <v>2</v>
      </c>
      <c r="E267" s="4" t="s">
        <v>454</v>
      </c>
      <c r="F267" s="4"/>
      <c r="G267" s="4"/>
      <c r="H267" s="4" t="s">
        <v>488</v>
      </c>
      <c r="I267" s="4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32"/>
      <c r="AO267" s="12"/>
    </row>
    <row r="268" spans="1:41" s="26" customFormat="1" x14ac:dyDescent="0.3">
      <c r="A268" s="25">
        <f t="shared" si="3"/>
        <v>90</v>
      </c>
      <c r="B268" s="4" t="s">
        <v>175</v>
      </c>
      <c r="C268" s="4" t="s">
        <v>391</v>
      </c>
      <c r="D268" s="4">
        <v>3</v>
      </c>
      <c r="E268" s="4" t="s">
        <v>456</v>
      </c>
      <c r="F268" s="4"/>
      <c r="G268" s="4"/>
      <c r="H268" s="4" t="s">
        <v>488</v>
      </c>
      <c r="I268" s="4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32"/>
      <c r="AO268" s="12"/>
    </row>
    <row r="269" spans="1:41" s="26" customFormat="1" x14ac:dyDescent="0.3">
      <c r="A269" s="25">
        <f t="shared" si="3"/>
        <v>91</v>
      </c>
      <c r="B269" s="5" t="s">
        <v>176</v>
      </c>
      <c r="C269" s="5" t="s">
        <v>392</v>
      </c>
      <c r="D269" s="5">
        <v>1</v>
      </c>
      <c r="E269" s="5" t="s">
        <v>453</v>
      </c>
      <c r="F269" s="5"/>
      <c r="G269" s="5"/>
      <c r="H269" s="5" t="s">
        <v>488</v>
      </c>
      <c r="I269" s="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33"/>
      <c r="AO269" s="34"/>
    </row>
    <row r="270" spans="1:41" s="26" customFormat="1" x14ac:dyDescent="0.3">
      <c r="A270" s="25">
        <f t="shared" si="3"/>
        <v>91</v>
      </c>
      <c r="B270" s="5" t="s">
        <v>176</v>
      </c>
      <c r="C270" s="5" t="s">
        <v>392</v>
      </c>
      <c r="D270" s="5">
        <v>2</v>
      </c>
      <c r="E270" s="5" t="s">
        <v>454</v>
      </c>
      <c r="F270" s="5"/>
      <c r="G270" s="5"/>
      <c r="H270" s="5" t="s">
        <v>488</v>
      </c>
      <c r="I270" s="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33"/>
      <c r="AO270" s="34"/>
    </row>
    <row r="271" spans="1:41" s="26" customFormat="1" x14ac:dyDescent="0.3">
      <c r="A271" s="25">
        <f t="shared" si="3"/>
        <v>91</v>
      </c>
      <c r="B271" s="5" t="s">
        <v>176</v>
      </c>
      <c r="C271" s="5" t="s">
        <v>392</v>
      </c>
      <c r="D271" s="5">
        <v>3</v>
      </c>
      <c r="E271" s="5" t="s">
        <v>456</v>
      </c>
      <c r="F271" s="5"/>
      <c r="G271" s="5"/>
      <c r="H271" s="5" t="s">
        <v>488</v>
      </c>
      <c r="I271" s="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33"/>
      <c r="AO271" s="34"/>
    </row>
    <row r="272" spans="1:41" s="26" customFormat="1" x14ac:dyDescent="0.3">
      <c r="A272" s="25">
        <f t="shared" si="3"/>
        <v>92</v>
      </c>
      <c r="B272" s="4" t="s">
        <v>177</v>
      </c>
      <c r="C272" s="4" t="s">
        <v>393</v>
      </c>
      <c r="D272" s="4">
        <v>1</v>
      </c>
      <c r="E272" s="4" t="s">
        <v>453</v>
      </c>
      <c r="F272" s="4"/>
      <c r="G272" s="4"/>
      <c r="H272" s="4" t="s">
        <v>488</v>
      </c>
      <c r="I272" s="4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33"/>
      <c r="AO272" s="34"/>
    </row>
    <row r="273" spans="1:41" s="26" customFormat="1" x14ac:dyDescent="0.3">
      <c r="A273" s="25">
        <f t="shared" si="3"/>
        <v>92</v>
      </c>
      <c r="B273" s="4" t="s">
        <v>177</v>
      </c>
      <c r="C273" s="4" t="s">
        <v>393</v>
      </c>
      <c r="D273" s="4">
        <v>2</v>
      </c>
      <c r="E273" s="4" t="s">
        <v>454</v>
      </c>
      <c r="F273" s="4"/>
      <c r="G273" s="4"/>
      <c r="H273" s="4" t="s">
        <v>488</v>
      </c>
      <c r="I273" s="4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33"/>
      <c r="AO273" s="34"/>
    </row>
    <row r="274" spans="1:41" s="26" customFormat="1" x14ac:dyDescent="0.3">
      <c r="A274" s="25">
        <f t="shared" si="3"/>
        <v>92</v>
      </c>
      <c r="B274" s="4" t="s">
        <v>177</v>
      </c>
      <c r="C274" s="4" t="s">
        <v>393</v>
      </c>
      <c r="D274" s="4">
        <v>3</v>
      </c>
      <c r="E274" s="4" t="s">
        <v>456</v>
      </c>
      <c r="F274" s="4"/>
      <c r="G274" s="4"/>
      <c r="H274" s="4" t="s">
        <v>488</v>
      </c>
      <c r="I274" s="4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33"/>
      <c r="AO274" s="34"/>
    </row>
    <row r="275" spans="1:41" s="26" customFormat="1" x14ac:dyDescent="0.3">
      <c r="A275" s="25">
        <f t="shared" si="3"/>
        <v>93</v>
      </c>
      <c r="B275" s="5" t="s">
        <v>178</v>
      </c>
      <c r="C275" s="5" t="s">
        <v>394</v>
      </c>
      <c r="D275" s="5">
        <v>1</v>
      </c>
      <c r="E275" s="5" t="s">
        <v>453</v>
      </c>
      <c r="F275" s="5"/>
      <c r="G275" s="5"/>
      <c r="H275" s="5" t="s">
        <v>488</v>
      </c>
      <c r="I275" s="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33"/>
      <c r="AO275" s="34"/>
    </row>
    <row r="276" spans="1:41" s="26" customFormat="1" x14ac:dyDescent="0.3">
      <c r="A276" s="25">
        <f t="shared" si="3"/>
        <v>93</v>
      </c>
      <c r="B276" s="5" t="s">
        <v>178</v>
      </c>
      <c r="C276" s="5" t="s">
        <v>394</v>
      </c>
      <c r="D276" s="5">
        <v>2</v>
      </c>
      <c r="E276" s="5" t="s">
        <v>454</v>
      </c>
      <c r="F276" s="5"/>
      <c r="G276" s="5"/>
      <c r="H276" s="5" t="s">
        <v>488</v>
      </c>
      <c r="I276" s="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33"/>
      <c r="AO276" s="34"/>
    </row>
    <row r="277" spans="1:41" s="26" customFormat="1" x14ac:dyDescent="0.3">
      <c r="A277" s="25">
        <f t="shared" si="3"/>
        <v>93</v>
      </c>
      <c r="B277" s="5" t="s">
        <v>178</v>
      </c>
      <c r="C277" s="5" t="s">
        <v>394</v>
      </c>
      <c r="D277" s="5">
        <v>3</v>
      </c>
      <c r="E277" s="5" t="s">
        <v>456</v>
      </c>
      <c r="F277" s="5"/>
      <c r="G277" s="5"/>
      <c r="H277" s="5" t="s">
        <v>488</v>
      </c>
      <c r="I277" s="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33"/>
      <c r="AO277" s="34"/>
    </row>
    <row r="278" spans="1:41" s="26" customFormat="1" x14ac:dyDescent="0.3">
      <c r="A278" s="25">
        <f t="shared" si="3"/>
        <v>94</v>
      </c>
      <c r="B278" s="4" t="s">
        <v>179</v>
      </c>
      <c r="C278" s="4" t="s">
        <v>395</v>
      </c>
      <c r="D278" s="4">
        <v>1</v>
      </c>
      <c r="E278" s="4" t="s">
        <v>453</v>
      </c>
      <c r="F278" s="4"/>
      <c r="G278" s="4"/>
      <c r="H278" s="4" t="s">
        <v>488</v>
      </c>
      <c r="I278" s="4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33"/>
      <c r="AO278" s="34"/>
    </row>
    <row r="279" spans="1:41" s="26" customFormat="1" x14ac:dyDescent="0.3">
      <c r="A279" s="25">
        <f t="shared" si="3"/>
        <v>94</v>
      </c>
      <c r="B279" s="4" t="s">
        <v>179</v>
      </c>
      <c r="C279" s="4" t="s">
        <v>395</v>
      </c>
      <c r="D279" s="4">
        <v>2</v>
      </c>
      <c r="E279" s="4" t="s">
        <v>454</v>
      </c>
      <c r="F279" s="4"/>
      <c r="G279" s="4"/>
      <c r="H279" s="4" t="s">
        <v>488</v>
      </c>
      <c r="I279" s="4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33"/>
      <c r="AO279" s="34"/>
    </row>
    <row r="280" spans="1:41" s="26" customFormat="1" x14ac:dyDescent="0.3">
      <c r="A280" s="25">
        <f t="shared" si="3"/>
        <v>94</v>
      </c>
      <c r="B280" s="4" t="s">
        <v>179</v>
      </c>
      <c r="C280" s="4" t="s">
        <v>395</v>
      </c>
      <c r="D280" s="4">
        <v>3</v>
      </c>
      <c r="E280" s="4" t="s">
        <v>456</v>
      </c>
      <c r="F280" s="4"/>
      <c r="G280" s="4"/>
      <c r="H280" s="4" t="s">
        <v>488</v>
      </c>
      <c r="I280" s="4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33"/>
      <c r="AO280" s="34"/>
    </row>
    <row r="281" spans="1:41" s="26" customFormat="1" x14ac:dyDescent="0.3">
      <c r="A281" s="25">
        <f t="shared" si="3"/>
        <v>95</v>
      </c>
      <c r="B281" s="5" t="s">
        <v>180</v>
      </c>
      <c r="C281" s="5" t="s">
        <v>396</v>
      </c>
      <c r="D281" s="5">
        <v>1</v>
      </c>
      <c r="E281" s="5" t="s">
        <v>453</v>
      </c>
      <c r="F281" s="5"/>
      <c r="G281" s="5"/>
      <c r="H281" s="5" t="s">
        <v>488</v>
      </c>
      <c r="I281" s="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33"/>
      <c r="AO281" s="34"/>
    </row>
    <row r="282" spans="1:41" s="26" customFormat="1" x14ac:dyDescent="0.3">
      <c r="A282" s="25">
        <f t="shared" si="3"/>
        <v>95</v>
      </c>
      <c r="B282" s="5" t="s">
        <v>180</v>
      </c>
      <c r="C282" s="5" t="s">
        <v>396</v>
      </c>
      <c r="D282" s="5">
        <v>2</v>
      </c>
      <c r="E282" s="5" t="s">
        <v>454</v>
      </c>
      <c r="F282" s="5"/>
      <c r="G282" s="5"/>
      <c r="H282" s="5" t="s">
        <v>488</v>
      </c>
      <c r="I282" s="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33"/>
      <c r="AO282" s="34"/>
    </row>
    <row r="283" spans="1:41" s="26" customFormat="1" x14ac:dyDescent="0.3">
      <c r="A283" s="25">
        <f t="shared" si="3"/>
        <v>95</v>
      </c>
      <c r="B283" s="5" t="s">
        <v>180</v>
      </c>
      <c r="C283" s="5" t="s">
        <v>396</v>
      </c>
      <c r="D283" s="5">
        <v>3</v>
      </c>
      <c r="E283" s="5" t="s">
        <v>456</v>
      </c>
      <c r="F283" s="5"/>
      <c r="G283" s="5"/>
      <c r="H283" s="5" t="s">
        <v>488</v>
      </c>
      <c r="I283" s="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33"/>
      <c r="AO283" s="34"/>
    </row>
    <row r="284" spans="1:41" s="26" customFormat="1" x14ac:dyDescent="0.3">
      <c r="A284" s="25">
        <f t="shared" si="3"/>
        <v>96</v>
      </c>
      <c r="B284" s="4" t="s">
        <v>181</v>
      </c>
      <c r="C284" s="4" t="s">
        <v>397</v>
      </c>
      <c r="D284" s="4">
        <v>1</v>
      </c>
      <c r="E284" s="4" t="s">
        <v>453</v>
      </c>
      <c r="F284" s="4"/>
      <c r="G284" s="4"/>
      <c r="H284" s="4" t="s">
        <v>488</v>
      </c>
      <c r="I284" s="4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33"/>
      <c r="AO284" s="34"/>
    </row>
    <row r="285" spans="1:41" s="26" customFormat="1" x14ac:dyDescent="0.3">
      <c r="A285" s="25">
        <f t="shared" si="3"/>
        <v>96</v>
      </c>
      <c r="B285" s="4" t="s">
        <v>181</v>
      </c>
      <c r="C285" s="4" t="s">
        <v>397</v>
      </c>
      <c r="D285" s="4">
        <v>2</v>
      </c>
      <c r="E285" s="4" t="s">
        <v>454</v>
      </c>
      <c r="F285" s="4"/>
      <c r="G285" s="4"/>
      <c r="H285" s="4" t="s">
        <v>488</v>
      </c>
      <c r="I285" s="4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33"/>
      <c r="AO285" s="34"/>
    </row>
    <row r="286" spans="1:41" s="26" customFormat="1" x14ac:dyDescent="0.3">
      <c r="A286" s="25">
        <f t="shared" si="3"/>
        <v>96</v>
      </c>
      <c r="B286" s="4" t="s">
        <v>181</v>
      </c>
      <c r="C286" s="4" t="s">
        <v>397</v>
      </c>
      <c r="D286" s="4">
        <v>3</v>
      </c>
      <c r="E286" s="4" t="s">
        <v>456</v>
      </c>
      <c r="F286" s="4"/>
      <c r="G286" s="4"/>
      <c r="H286" s="4" t="s">
        <v>488</v>
      </c>
      <c r="I286" s="4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33"/>
      <c r="AO286" s="34"/>
    </row>
    <row r="287" spans="1:41" s="26" customFormat="1" x14ac:dyDescent="0.3">
      <c r="A287" s="25">
        <f t="shared" si="3"/>
        <v>97</v>
      </c>
      <c r="B287" s="5" t="s">
        <v>182</v>
      </c>
      <c r="C287" s="5" t="s">
        <v>398</v>
      </c>
      <c r="D287" s="5">
        <v>1</v>
      </c>
      <c r="E287" s="5" t="s">
        <v>453</v>
      </c>
      <c r="F287" s="5"/>
      <c r="G287" s="5"/>
      <c r="H287" s="5" t="s">
        <v>488</v>
      </c>
      <c r="I287" s="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33"/>
      <c r="AO287" s="34"/>
    </row>
    <row r="288" spans="1:41" s="26" customFormat="1" x14ac:dyDescent="0.3">
      <c r="A288" s="25">
        <f t="shared" si="3"/>
        <v>97</v>
      </c>
      <c r="B288" s="5" t="s">
        <v>182</v>
      </c>
      <c r="C288" s="5" t="s">
        <v>398</v>
      </c>
      <c r="D288" s="5">
        <v>2</v>
      </c>
      <c r="E288" s="5" t="s">
        <v>454</v>
      </c>
      <c r="F288" s="5"/>
      <c r="G288" s="5"/>
      <c r="H288" s="5" t="s">
        <v>488</v>
      </c>
      <c r="I288" s="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33"/>
      <c r="AO288" s="34"/>
    </row>
    <row r="289" spans="1:41" s="26" customFormat="1" x14ac:dyDescent="0.3">
      <c r="A289" s="25">
        <f t="shared" si="3"/>
        <v>97</v>
      </c>
      <c r="B289" s="5" t="s">
        <v>182</v>
      </c>
      <c r="C289" s="5" t="s">
        <v>398</v>
      </c>
      <c r="D289" s="5">
        <v>3</v>
      </c>
      <c r="E289" s="5" t="s">
        <v>456</v>
      </c>
      <c r="F289" s="5"/>
      <c r="G289" s="5"/>
      <c r="H289" s="5" t="s">
        <v>488</v>
      </c>
      <c r="I289" s="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33"/>
      <c r="AO289" s="34"/>
    </row>
    <row r="290" spans="1:41" s="26" customFormat="1" x14ac:dyDescent="0.3">
      <c r="A290" s="25">
        <f t="shared" si="3"/>
        <v>98</v>
      </c>
      <c r="B290" s="4" t="s">
        <v>183</v>
      </c>
      <c r="C290" s="4" t="s">
        <v>399</v>
      </c>
      <c r="D290" s="4">
        <v>1</v>
      </c>
      <c r="E290" s="4" t="s">
        <v>453</v>
      </c>
      <c r="F290" s="4"/>
      <c r="G290" s="4"/>
      <c r="H290" s="4" t="s">
        <v>488</v>
      </c>
      <c r="I290" s="4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33"/>
      <c r="AO290" s="34"/>
    </row>
    <row r="291" spans="1:41" s="26" customFormat="1" x14ac:dyDescent="0.3">
      <c r="A291" s="25">
        <f t="shared" si="3"/>
        <v>98</v>
      </c>
      <c r="B291" s="4" t="s">
        <v>183</v>
      </c>
      <c r="C291" s="4" t="s">
        <v>399</v>
      </c>
      <c r="D291" s="4">
        <v>2</v>
      </c>
      <c r="E291" s="4" t="s">
        <v>454</v>
      </c>
      <c r="F291" s="4"/>
      <c r="G291" s="4"/>
      <c r="H291" s="4" t="s">
        <v>488</v>
      </c>
      <c r="I291" s="4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33"/>
      <c r="AO291" s="34"/>
    </row>
    <row r="292" spans="1:41" s="26" customFormat="1" x14ac:dyDescent="0.3">
      <c r="A292" s="25">
        <f t="shared" si="3"/>
        <v>98</v>
      </c>
      <c r="B292" s="4" t="s">
        <v>183</v>
      </c>
      <c r="C292" s="4" t="s">
        <v>399</v>
      </c>
      <c r="D292" s="4">
        <v>3</v>
      </c>
      <c r="E292" s="4" t="s">
        <v>456</v>
      </c>
      <c r="F292" s="4"/>
      <c r="G292" s="4"/>
      <c r="H292" s="4" t="s">
        <v>488</v>
      </c>
      <c r="I292" s="4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33"/>
      <c r="AO292" s="34"/>
    </row>
    <row r="293" spans="1:41" s="26" customFormat="1" x14ac:dyDescent="0.3">
      <c r="A293" s="25">
        <f t="shared" si="3"/>
        <v>99</v>
      </c>
      <c r="B293" s="5" t="s">
        <v>184</v>
      </c>
      <c r="C293" s="5" t="s">
        <v>400</v>
      </c>
      <c r="D293" s="5">
        <v>1</v>
      </c>
      <c r="E293" s="5" t="s">
        <v>453</v>
      </c>
      <c r="F293" s="5"/>
      <c r="G293" s="5" t="s">
        <v>476</v>
      </c>
      <c r="H293" s="5">
        <v>0</v>
      </c>
      <c r="I293" s="5">
        <v>2724</v>
      </c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33"/>
      <c r="AO293" s="34"/>
    </row>
    <row r="294" spans="1:41" s="26" customFormat="1" x14ac:dyDescent="0.3">
      <c r="A294" s="25">
        <f t="shared" si="3"/>
        <v>99</v>
      </c>
      <c r="B294" s="5" t="s">
        <v>184</v>
      </c>
      <c r="C294" s="5" t="s">
        <v>400</v>
      </c>
      <c r="D294" s="5">
        <v>2</v>
      </c>
      <c r="E294" s="5" t="s">
        <v>454</v>
      </c>
      <c r="F294" s="5"/>
      <c r="G294" s="5" t="s">
        <v>476</v>
      </c>
      <c r="H294" s="5">
        <v>0</v>
      </c>
      <c r="I294" s="5">
        <v>3.45</v>
      </c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33"/>
      <c r="AO294" s="34"/>
    </row>
    <row r="295" spans="1:41" s="26" customFormat="1" x14ac:dyDescent="0.3">
      <c r="A295" s="25">
        <f t="shared" si="3"/>
        <v>99</v>
      </c>
      <c r="B295" s="5" t="s">
        <v>184</v>
      </c>
      <c r="C295" s="5" t="s">
        <v>400</v>
      </c>
      <c r="D295" s="5">
        <v>3</v>
      </c>
      <c r="E295" s="5" t="s">
        <v>456</v>
      </c>
      <c r="F295" s="5"/>
      <c r="G295" s="5"/>
      <c r="H295" s="5" t="s">
        <v>488</v>
      </c>
      <c r="I295" s="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33"/>
      <c r="AO295" s="34"/>
    </row>
    <row r="296" spans="1:41" s="26" customFormat="1" x14ac:dyDescent="0.3">
      <c r="A296" s="25">
        <f t="shared" si="3"/>
        <v>100</v>
      </c>
      <c r="B296" s="4" t="s">
        <v>185</v>
      </c>
      <c r="C296" s="4" t="s">
        <v>401</v>
      </c>
      <c r="D296" s="4">
        <v>1</v>
      </c>
      <c r="E296" s="4" t="s">
        <v>453</v>
      </c>
      <c r="F296" s="4"/>
      <c r="G296" s="4" t="s">
        <v>476</v>
      </c>
      <c r="H296" s="4">
        <v>0</v>
      </c>
      <c r="I296" s="4">
        <v>2724</v>
      </c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33"/>
      <c r="AO296" s="34"/>
    </row>
    <row r="297" spans="1:41" s="26" customFormat="1" x14ac:dyDescent="0.3">
      <c r="A297" s="25">
        <f t="shared" si="3"/>
        <v>100</v>
      </c>
      <c r="B297" s="4" t="s">
        <v>185</v>
      </c>
      <c r="C297" s="4" t="s">
        <v>401</v>
      </c>
      <c r="D297" s="4">
        <v>2</v>
      </c>
      <c r="E297" s="4" t="s">
        <v>454</v>
      </c>
      <c r="F297" s="4"/>
      <c r="G297" s="4" t="s">
        <v>476</v>
      </c>
      <c r="H297" s="4">
        <v>0</v>
      </c>
      <c r="I297" s="4">
        <v>3.45</v>
      </c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33"/>
      <c r="AO297" s="34"/>
    </row>
    <row r="298" spans="1:41" s="26" customFormat="1" x14ac:dyDescent="0.3">
      <c r="A298" s="25">
        <f t="shared" si="3"/>
        <v>100</v>
      </c>
      <c r="B298" s="4" t="s">
        <v>185</v>
      </c>
      <c r="C298" s="4" t="s">
        <v>401</v>
      </c>
      <c r="D298" s="4">
        <v>3</v>
      </c>
      <c r="E298" s="4" t="s">
        <v>456</v>
      </c>
      <c r="F298" s="4"/>
      <c r="G298" s="4"/>
      <c r="H298" s="4" t="s">
        <v>488</v>
      </c>
      <c r="I298" s="4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33"/>
      <c r="AO298" s="34"/>
    </row>
    <row r="299" spans="1:41" s="26" customFormat="1" x14ac:dyDescent="0.3">
      <c r="A299" s="25">
        <f t="shared" si="3"/>
        <v>101</v>
      </c>
      <c r="B299" s="5" t="s">
        <v>186</v>
      </c>
      <c r="C299" s="5" t="s">
        <v>402</v>
      </c>
      <c r="D299" s="5">
        <v>1</v>
      </c>
      <c r="E299" s="5" t="s">
        <v>453</v>
      </c>
      <c r="F299" s="5"/>
      <c r="G299" s="5" t="s">
        <v>476</v>
      </c>
      <c r="H299" s="5">
        <v>0</v>
      </c>
      <c r="I299" s="5">
        <v>2724</v>
      </c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33"/>
      <c r="AO299" s="34"/>
    </row>
    <row r="300" spans="1:41" s="26" customFormat="1" x14ac:dyDescent="0.3">
      <c r="A300" s="25">
        <f t="shared" si="3"/>
        <v>101</v>
      </c>
      <c r="B300" s="5" t="s">
        <v>186</v>
      </c>
      <c r="C300" s="5" t="s">
        <v>402</v>
      </c>
      <c r="D300" s="5">
        <v>2</v>
      </c>
      <c r="E300" s="5" t="s">
        <v>454</v>
      </c>
      <c r="F300" s="5"/>
      <c r="G300" s="5" t="s">
        <v>476</v>
      </c>
      <c r="H300" s="5">
        <v>0</v>
      </c>
      <c r="I300" s="5">
        <v>3.45</v>
      </c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33"/>
      <c r="AO300" s="34"/>
    </row>
    <row r="301" spans="1:41" s="26" customFormat="1" x14ac:dyDescent="0.3">
      <c r="A301" s="25">
        <f t="shared" si="3"/>
        <v>101</v>
      </c>
      <c r="B301" s="5" t="s">
        <v>186</v>
      </c>
      <c r="C301" s="5" t="s">
        <v>402</v>
      </c>
      <c r="D301" s="5">
        <v>3</v>
      </c>
      <c r="E301" s="5" t="s">
        <v>456</v>
      </c>
      <c r="F301" s="5"/>
      <c r="G301" s="5"/>
      <c r="H301" s="5" t="s">
        <v>488</v>
      </c>
      <c r="I301" s="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33"/>
      <c r="AO301" s="34"/>
    </row>
    <row r="302" spans="1:41" s="26" customFormat="1" x14ac:dyDescent="0.3">
      <c r="A302" s="25">
        <f t="shared" si="3"/>
        <v>102</v>
      </c>
      <c r="B302" s="4" t="s">
        <v>187</v>
      </c>
      <c r="C302" s="4" t="s">
        <v>403</v>
      </c>
      <c r="D302" s="4">
        <v>1</v>
      </c>
      <c r="E302" s="4" t="s">
        <v>453</v>
      </c>
      <c r="F302" s="4"/>
      <c r="G302" s="4" t="s">
        <v>476</v>
      </c>
      <c r="H302" s="4">
        <v>0</v>
      </c>
      <c r="I302" s="4">
        <v>2724</v>
      </c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33"/>
      <c r="AO302" s="34"/>
    </row>
    <row r="303" spans="1:41" s="26" customFormat="1" x14ac:dyDescent="0.3">
      <c r="A303" s="25">
        <f t="shared" si="3"/>
        <v>102</v>
      </c>
      <c r="B303" s="4" t="s">
        <v>187</v>
      </c>
      <c r="C303" s="4" t="s">
        <v>403</v>
      </c>
      <c r="D303" s="4">
        <v>2</v>
      </c>
      <c r="E303" s="4" t="s">
        <v>454</v>
      </c>
      <c r="F303" s="4"/>
      <c r="G303" s="4" t="s">
        <v>476</v>
      </c>
      <c r="H303" s="4">
        <v>0</v>
      </c>
      <c r="I303" s="4">
        <v>3.45</v>
      </c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33"/>
      <c r="AO303" s="34"/>
    </row>
    <row r="304" spans="1:41" s="26" customFormat="1" x14ac:dyDescent="0.3">
      <c r="A304" s="25">
        <f t="shared" si="3"/>
        <v>102</v>
      </c>
      <c r="B304" s="4" t="s">
        <v>187</v>
      </c>
      <c r="C304" s="4" t="s">
        <v>403</v>
      </c>
      <c r="D304" s="4">
        <v>3</v>
      </c>
      <c r="E304" s="4" t="s">
        <v>456</v>
      </c>
      <c r="F304" s="4"/>
      <c r="G304" s="4"/>
      <c r="H304" s="4" t="s">
        <v>488</v>
      </c>
      <c r="I304" s="4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33"/>
      <c r="AO304" s="34"/>
    </row>
    <row r="305" spans="1:41" s="26" customFormat="1" x14ac:dyDescent="0.3">
      <c r="A305" s="25">
        <f t="shared" si="3"/>
        <v>103</v>
      </c>
      <c r="B305" s="5" t="s">
        <v>188</v>
      </c>
      <c r="C305" s="5" t="s">
        <v>404</v>
      </c>
      <c r="D305" s="5">
        <v>1</v>
      </c>
      <c r="E305" s="5" t="s">
        <v>453</v>
      </c>
      <c r="F305" s="5"/>
      <c r="G305" s="5" t="s">
        <v>476</v>
      </c>
      <c r="H305" s="5">
        <v>0</v>
      </c>
      <c r="I305" s="5">
        <v>0</v>
      </c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33"/>
      <c r="AO305" s="34"/>
    </row>
    <row r="306" spans="1:41" s="26" customFormat="1" x14ac:dyDescent="0.3">
      <c r="A306" s="25">
        <f t="shared" si="3"/>
        <v>103</v>
      </c>
      <c r="B306" s="5" t="s">
        <v>188</v>
      </c>
      <c r="C306" s="5" t="s">
        <v>404</v>
      </c>
      <c r="D306" s="5">
        <v>2</v>
      </c>
      <c r="E306" s="5" t="s">
        <v>454</v>
      </c>
      <c r="F306" s="5"/>
      <c r="G306" s="5" t="s">
        <v>476</v>
      </c>
      <c r="H306" s="5">
        <v>0</v>
      </c>
      <c r="I306" s="5">
        <f>54.3+20.06+16.98+0.15+0.03+3.38+1.02+0.13+0.179</f>
        <v>96.228999999999999</v>
      </c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33"/>
      <c r="AO306" s="34"/>
    </row>
    <row r="307" spans="1:41" s="26" customFormat="1" x14ac:dyDescent="0.3">
      <c r="A307" s="25">
        <f t="shared" si="3"/>
        <v>103</v>
      </c>
      <c r="B307" s="5" t="s">
        <v>188</v>
      </c>
      <c r="C307" s="5" t="s">
        <v>404</v>
      </c>
      <c r="D307" s="5">
        <v>3</v>
      </c>
      <c r="E307" s="5" t="s">
        <v>456</v>
      </c>
      <c r="F307" s="5"/>
      <c r="G307" s="5"/>
      <c r="H307" s="5" t="s">
        <v>488</v>
      </c>
      <c r="I307" s="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33"/>
      <c r="AO307" s="34"/>
    </row>
    <row r="308" spans="1:41" s="26" customFormat="1" x14ac:dyDescent="0.3">
      <c r="A308" s="25">
        <f t="shared" si="3"/>
        <v>104</v>
      </c>
      <c r="B308" s="4" t="s">
        <v>189</v>
      </c>
      <c r="C308" s="4" t="s">
        <v>405</v>
      </c>
      <c r="D308" s="4">
        <v>1</v>
      </c>
      <c r="E308" s="4" t="s">
        <v>453</v>
      </c>
      <c r="F308" s="4"/>
      <c r="G308" s="4" t="s">
        <v>476</v>
      </c>
      <c r="H308" s="4">
        <v>0</v>
      </c>
      <c r="I308" s="4">
        <v>0</v>
      </c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33"/>
      <c r="AO308" s="34"/>
    </row>
    <row r="309" spans="1:41" s="26" customFormat="1" x14ac:dyDescent="0.3">
      <c r="A309" s="25">
        <f t="shared" si="3"/>
        <v>104</v>
      </c>
      <c r="B309" s="4" t="s">
        <v>189</v>
      </c>
      <c r="C309" s="4" t="s">
        <v>405</v>
      </c>
      <c r="D309" s="4">
        <v>2</v>
      </c>
      <c r="E309" s="4" t="s">
        <v>454</v>
      </c>
      <c r="F309" s="4"/>
      <c r="G309" s="4" t="s">
        <v>476</v>
      </c>
      <c r="H309" s="4">
        <v>0</v>
      </c>
      <c r="I309" s="4">
        <v>96.228999999999999</v>
      </c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33"/>
      <c r="AO309" s="34"/>
    </row>
    <row r="310" spans="1:41" s="26" customFormat="1" x14ac:dyDescent="0.3">
      <c r="A310" s="25">
        <f t="shared" si="3"/>
        <v>104</v>
      </c>
      <c r="B310" s="4" t="s">
        <v>189</v>
      </c>
      <c r="C310" s="4" t="s">
        <v>405</v>
      </c>
      <c r="D310" s="4">
        <v>3</v>
      </c>
      <c r="E310" s="4" t="s">
        <v>456</v>
      </c>
      <c r="F310" s="4"/>
      <c r="G310" s="4" t="s">
        <v>488</v>
      </c>
      <c r="H310" s="4" t="s">
        <v>488</v>
      </c>
      <c r="I310" s="4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33"/>
      <c r="AO310" s="34"/>
    </row>
    <row r="311" spans="1:41" s="26" customFormat="1" x14ac:dyDescent="0.3">
      <c r="A311" s="25">
        <f t="shared" ref="A311:A325" si="4">A308+1</f>
        <v>105</v>
      </c>
      <c r="B311" s="5" t="s">
        <v>190</v>
      </c>
      <c r="C311" s="5" t="s">
        <v>406</v>
      </c>
      <c r="D311" s="5">
        <v>1</v>
      </c>
      <c r="E311" s="5" t="s">
        <v>453</v>
      </c>
      <c r="F311" s="5"/>
      <c r="G311" s="5" t="s">
        <v>476</v>
      </c>
      <c r="H311" s="5">
        <v>0</v>
      </c>
      <c r="I311" s="5">
        <v>0</v>
      </c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33"/>
      <c r="AO311" s="34"/>
    </row>
    <row r="312" spans="1:41" s="26" customFormat="1" x14ac:dyDescent="0.3">
      <c r="A312" s="25">
        <f t="shared" si="4"/>
        <v>105</v>
      </c>
      <c r="B312" s="5" t="s">
        <v>190</v>
      </c>
      <c r="C312" s="5" t="s">
        <v>406</v>
      </c>
      <c r="D312" s="5">
        <v>2</v>
      </c>
      <c r="E312" s="5" t="s">
        <v>454</v>
      </c>
      <c r="F312" s="5"/>
      <c r="G312" s="5" t="s">
        <v>476</v>
      </c>
      <c r="H312" s="5">
        <v>0</v>
      </c>
      <c r="I312" s="5">
        <v>96.228999999999999</v>
      </c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33"/>
      <c r="AO312" s="34"/>
    </row>
    <row r="313" spans="1:41" s="26" customFormat="1" x14ac:dyDescent="0.3">
      <c r="A313" s="25">
        <f t="shared" si="4"/>
        <v>105</v>
      </c>
      <c r="B313" s="5" t="s">
        <v>190</v>
      </c>
      <c r="C313" s="5" t="s">
        <v>406</v>
      </c>
      <c r="D313" s="5">
        <v>3</v>
      </c>
      <c r="E313" s="5" t="s">
        <v>456</v>
      </c>
      <c r="F313" s="5"/>
      <c r="G313" s="5"/>
      <c r="H313" s="5" t="s">
        <v>488</v>
      </c>
      <c r="I313" s="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33"/>
      <c r="AO313" s="34"/>
    </row>
    <row r="314" spans="1:41" s="26" customFormat="1" x14ac:dyDescent="0.3">
      <c r="A314" s="25">
        <f t="shared" si="4"/>
        <v>106</v>
      </c>
      <c r="B314" s="4" t="s">
        <v>191</v>
      </c>
      <c r="C314" s="4" t="s">
        <v>407</v>
      </c>
      <c r="D314" s="4">
        <v>1</v>
      </c>
      <c r="E314" s="4" t="s">
        <v>453</v>
      </c>
      <c r="F314" s="4"/>
      <c r="G314" s="4" t="s">
        <v>476</v>
      </c>
      <c r="H314" s="4">
        <v>0</v>
      </c>
      <c r="I314" s="4">
        <v>0</v>
      </c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33"/>
      <c r="AO314" s="34"/>
    </row>
    <row r="315" spans="1:41" s="26" customFormat="1" x14ac:dyDescent="0.3">
      <c r="A315" s="25">
        <f t="shared" si="4"/>
        <v>106</v>
      </c>
      <c r="B315" s="4" t="s">
        <v>191</v>
      </c>
      <c r="C315" s="4" t="s">
        <v>407</v>
      </c>
      <c r="D315" s="4">
        <v>2</v>
      </c>
      <c r="E315" s="4" t="s">
        <v>454</v>
      </c>
      <c r="F315" s="4"/>
      <c r="G315" s="4" t="s">
        <v>476</v>
      </c>
      <c r="H315" s="4">
        <v>0</v>
      </c>
      <c r="I315" s="4">
        <v>96.228999999999999</v>
      </c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33"/>
      <c r="AO315" s="34"/>
    </row>
    <row r="316" spans="1:41" s="26" customFormat="1" x14ac:dyDescent="0.3">
      <c r="A316" s="25">
        <f t="shared" si="4"/>
        <v>106</v>
      </c>
      <c r="B316" s="4" t="s">
        <v>191</v>
      </c>
      <c r="C316" s="4" t="s">
        <v>407</v>
      </c>
      <c r="D316" s="4">
        <v>3</v>
      </c>
      <c r="E316" s="4" t="s">
        <v>456</v>
      </c>
      <c r="F316" s="4"/>
      <c r="G316" s="4"/>
      <c r="H316" s="4" t="s">
        <v>488</v>
      </c>
      <c r="I316" s="4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33"/>
      <c r="AO316" s="34"/>
    </row>
    <row r="317" spans="1:41" s="26" customFormat="1" x14ac:dyDescent="0.3">
      <c r="A317" s="25">
        <f t="shared" si="4"/>
        <v>107</v>
      </c>
      <c r="B317" s="5" t="s">
        <v>192</v>
      </c>
      <c r="C317" s="5" t="s">
        <v>408</v>
      </c>
      <c r="D317" s="5">
        <v>1</v>
      </c>
      <c r="E317" s="5" t="s">
        <v>453</v>
      </c>
      <c r="F317" s="5"/>
      <c r="G317" s="5" t="s">
        <v>476</v>
      </c>
      <c r="H317" s="5">
        <v>0</v>
      </c>
      <c r="I317" s="5">
        <v>2724</v>
      </c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33"/>
      <c r="AO317" s="34"/>
    </row>
    <row r="318" spans="1:41" s="26" customFormat="1" x14ac:dyDescent="0.3">
      <c r="A318" s="25">
        <f t="shared" si="4"/>
        <v>107</v>
      </c>
      <c r="B318" s="5" t="s">
        <v>192</v>
      </c>
      <c r="C318" s="5" t="s">
        <v>408</v>
      </c>
      <c r="D318" s="5">
        <v>2</v>
      </c>
      <c r="E318" s="5" t="s">
        <v>454</v>
      </c>
      <c r="F318" s="5"/>
      <c r="G318" s="5" t="s">
        <v>476</v>
      </c>
      <c r="H318" s="5">
        <v>0</v>
      </c>
      <c r="I318" s="5">
        <v>3.45</v>
      </c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33"/>
      <c r="AO318" s="34"/>
    </row>
    <row r="319" spans="1:41" s="26" customFormat="1" x14ac:dyDescent="0.3">
      <c r="A319" s="25">
        <f t="shared" si="4"/>
        <v>107</v>
      </c>
      <c r="B319" s="5" t="s">
        <v>192</v>
      </c>
      <c r="C319" s="5" t="s">
        <v>408</v>
      </c>
      <c r="D319" s="5">
        <v>3</v>
      </c>
      <c r="E319" s="5" t="s">
        <v>456</v>
      </c>
      <c r="F319" s="5"/>
      <c r="G319" s="5"/>
      <c r="H319" s="5" t="s">
        <v>488</v>
      </c>
      <c r="I319" s="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33"/>
      <c r="AO319" s="34"/>
    </row>
    <row r="320" spans="1:41" s="26" customFormat="1" x14ac:dyDescent="0.3">
      <c r="A320" s="25">
        <f t="shared" si="4"/>
        <v>108</v>
      </c>
      <c r="B320" s="4" t="s">
        <v>193</v>
      </c>
      <c r="C320" s="4" t="s">
        <v>409</v>
      </c>
      <c r="D320" s="4">
        <v>1</v>
      </c>
      <c r="E320" s="4" t="s">
        <v>453</v>
      </c>
      <c r="F320" s="4"/>
      <c r="G320" s="4" t="s">
        <v>476</v>
      </c>
      <c r="H320" s="4">
        <v>0</v>
      </c>
      <c r="I320" s="4">
        <v>2724</v>
      </c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33"/>
      <c r="AO320" s="34"/>
    </row>
    <row r="321" spans="1:41" s="26" customFormat="1" x14ac:dyDescent="0.3">
      <c r="A321" s="25">
        <f t="shared" si="4"/>
        <v>108</v>
      </c>
      <c r="B321" s="4" t="s">
        <v>193</v>
      </c>
      <c r="C321" s="4" t="s">
        <v>409</v>
      </c>
      <c r="D321" s="4">
        <v>2</v>
      </c>
      <c r="E321" s="4" t="s">
        <v>454</v>
      </c>
      <c r="F321" s="4"/>
      <c r="G321" s="4" t="s">
        <v>476</v>
      </c>
      <c r="H321" s="4">
        <v>0</v>
      </c>
      <c r="I321" s="4">
        <v>3.45</v>
      </c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33"/>
      <c r="AO321" s="34"/>
    </row>
    <row r="322" spans="1:41" s="26" customFormat="1" x14ac:dyDescent="0.3">
      <c r="A322" s="25">
        <f t="shared" si="4"/>
        <v>108</v>
      </c>
      <c r="B322" s="4" t="s">
        <v>193</v>
      </c>
      <c r="C322" s="4" t="s">
        <v>409</v>
      </c>
      <c r="D322" s="4">
        <v>3</v>
      </c>
      <c r="E322" s="4" t="s">
        <v>456</v>
      </c>
      <c r="F322" s="4"/>
      <c r="G322" s="4"/>
      <c r="H322" s="4" t="s">
        <v>488</v>
      </c>
      <c r="I322" s="4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33"/>
      <c r="AO322" s="34"/>
    </row>
    <row r="323" spans="1:41" s="26" customFormat="1" x14ac:dyDescent="0.3">
      <c r="A323" s="25">
        <f t="shared" si="4"/>
        <v>109</v>
      </c>
      <c r="B323" s="5" t="s">
        <v>194</v>
      </c>
      <c r="C323" s="5" t="s">
        <v>410</v>
      </c>
      <c r="D323" s="5">
        <v>1</v>
      </c>
      <c r="E323" s="5" t="s">
        <v>453</v>
      </c>
      <c r="F323" s="5"/>
      <c r="G323" s="5" t="s">
        <v>476</v>
      </c>
      <c r="H323" s="5">
        <v>0</v>
      </c>
      <c r="I323" s="5">
        <v>2724</v>
      </c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33"/>
      <c r="AO323" s="34"/>
    </row>
    <row r="324" spans="1:41" s="26" customFormat="1" x14ac:dyDescent="0.3">
      <c r="A324" s="25">
        <f t="shared" si="4"/>
        <v>109</v>
      </c>
      <c r="B324" s="5" t="s">
        <v>194</v>
      </c>
      <c r="C324" s="5" t="s">
        <v>410</v>
      </c>
      <c r="D324" s="5">
        <v>2</v>
      </c>
      <c r="E324" s="5" t="s">
        <v>454</v>
      </c>
      <c r="F324" s="5"/>
      <c r="G324" s="5" t="s">
        <v>476</v>
      </c>
      <c r="H324" s="5">
        <v>0</v>
      </c>
      <c r="I324" s="5">
        <v>3.45</v>
      </c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33"/>
      <c r="AO324" s="34"/>
    </row>
    <row r="325" spans="1:41" s="26" customFormat="1" x14ac:dyDescent="0.3">
      <c r="A325" s="25">
        <f t="shared" si="4"/>
        <v>109</v>
      </c>
      <c r="B325" s="5" t="s">
        <v>194</v>
      </c>
      <c r="C325" s="5" t="s">
        <v>410</v>
      </c>
      <c r="D325" s="5">
        <v>3</v>
      </c>
      <c r="E325" s="5" t="s">
        <v>456</v>
      </c>
      <c r="F325" s="5"/>
      <c r="G325" s="5"/>
      <c r="H325" s="5" t="s">
        <v>488</v>
      </c>
      <c r="I325" s="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33"/>
      <c r="AO325" s="34"/>
    </row>
  </sheetData>
  <autoFilter ref="A1:AO325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52"/>
  <sheetViews>
    <sheetView topLeftCell="A34" workbookViewId="0">
      <selection activeCell="E23" sqref="E23"/>
    </sheetView>
  </sheetViews>
  <sheetFormatPr baseColWidth="10" defaultColWidth="9.109375" defaultRowHeight="14.4" x14ac:dyDescent="0.3"/>
  <cols>
    <col min="1" max="1" width="7.5546875" bestFit="1" customWidth="1"/>
    <col min="2" max="2" width="11.44140625" bestFit="1" customWidth="1"/>
    <col min="3" max="3" width="35" bestFit="1" customWidth="1"/>
    <col min="4" max="4" width="12.6640625" bestFit="1" customWidth="1"/>
    <col min="5" max="5" width="16.109375" bestFit="1" customWidth="1"/>
    <col min="6" max="6" width="4.88671875" bestFit="1" customWidth="1"/>
    <col min="7" max="7" width="16.109375" bestFit="1" customWidth="1"/>
    <col min="8" max="8" width="20.109375" bestFit="1" customWidth="1"/>
    <col min="9" max="41" width="5.1093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451</v>
      </c>
      <c r="H1" s="1" t="s">
        <v>452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4">
        <v>1</v>
      </c>
      <c r="B2" s="4" t="s">
        <v>195</v>
      </c>
      <c r="C2" s="4" t="s">
        <v>411</v>
      </c>
      <c r="D2" s="4">
        <v>1</v>
      </c>
      <c r="E2" s="4" t="s">
        <v>453</v>
      </c>
      <c r="F2" s="4"/>
      <c r="G2" s="4" t="s">
        <v>488</v>
      </c>
      <c r="H2" s="4">
        <v>0</v>
      </c>
    </row>
    <row r="3" spans="1:41" x14ac:dyDescent="0.3">
      <c r="A3" s="4">
        <v>1</v>
      </c>
      <c r="B3" s="4" t="s">
        <v>195</v>
      </c>
      <c r="C3" s="4" t="s">
        <v>411</v>
      </c>
      <c r="D3" s="4">
        <v>2</v>
      </c>
      <c r="E3" s="4" t="s">
        <v>454</v>
      </c>
      <c r="F3" s="4"/>
      <c r="G3" s="4" t="s">
        <v>488</v>
      </c>
      <c r="H3" s="4">
        <v>0</v>
      </c>
    </row>
    <row r="4" spans="1:41" x14ac:dyDescent="0.3">
      <c r="A4" s="4">
        <v>1</v>
      </c>
      <c r="B4" s="4" t="s">
        <v>195</v>
      </c>
      <c r="C4" s="4" t="s">
        <v>411</v>
      </c>
      <c r="D4" s="4">
        <v>3</v>
      </c>
      <c r="E4" s="4" t="s">
        <v>456</v>
      </c>
      <c r="F4" s="4"/>
      <c r="G4" s="4" t="s">
        <v>488</v>
      </c>
      <c r="H4" s="4">
        <v>0</v>
      </c>
    </row>
    <row r="5" spans="1:41" x14ac:dyDescent="0.3">
      <c r="A5" s="5">
        <v>2</v>
      </c>
      <c r="B5" s="5" t="s">
        <v>196</v>
      </c>
      <c r="C5" s="5" t="s">
        <v>412</v>
      </c>
      <c r="D5" s="5">
        <v>1</v>
      </c>
      <c r="E5" s="5" t="s">
        <v>453</v>
      </c>
      <c r="F5" s="5"/>
      <c r="G5" s="5" t="s">
        <v>488</v>
      </c>
      <c r="H5" s="5">
        <v>0</v>
      </c>
    </row>
    <row r="6" spans="1:41" x14ac:dyDescent="0.3">
      <c r="A6" s="5">
        <v>2</v>
      </c>
      <c r="B6" s="5" t="s">
        <v>196</v>
      </c>
      <c r="C6" s="5" t="s">
        <v>412</v>
      </c>
      <c r="D6" s="5">
        <v>2</v>
      </c>
      <c r="E6" s="5" t="s">
        <v>454</v>
      </c>
      <c r="F6" s="5"/>
      <c r="G6" s="5" t="s">
        <v>488</v>
      </c>
      <c r="H6" s="5">
        <v>0</v>
      </c>
    </row>
    <row r="7" spans="1:41" x14ac:dyDescent="0.3">
      <c r="A7" s="5">
        <v>2</v>
      </c>
      <c r="B7" s="5" t="s">
        <v>196</v>
      </c>
      <c r="C7" s="5" t="s">
        <v>412</v>
      </c>
      <c r="D7" s="5">
        <v>3</v>
      </c>
      <c r="E7" s="5" t="s">
        <v>456</v>
      </c>
      <c r="F7" s="5"/>
      <c r="G7" s="5" t="s">
        <v>488</v>
      </c>
      <c r="H7" s="5">
        <v>0</v>
      </c>
    </row>
    <row r="8" spans="1:41" x14ac:dyDescent="0.3">
      <c r="A8" s="4">
        <v>3</v>
      </c>
      <c r="B8" s="4" t="s">
        <v>197</v>
      </c>
      <c r="C8" s="4" t="s">
        <v>413</v>
      </c>
      <c r="D8" s="4">
        <v>1</v>
      </c>
      <c r="E8" s="4" t="s">
        <v>453</v>
      </c>
      <c r="F8" s="4"/>
      <c r="G8" s="4" t="s">
        <v>488</v>
      </c>
      <c r="H8" s="4">
        <v>0</v>
      </c>
    </row>
    <row r="9" spans="1:41" x14ac:dyDescent="0.3">
      <c r="A9" s="4">
        <v>3</v>
      </c>
      <c r="B9" s="4" t="s">
        <v>197</v>
      </c>
      <c r="C9" s="4" t="s">
        <v>413</v>
      </c>
      <c r="D9" s="4">
        <v>2</v>
      </c>
      <c r="E9" s="4" t="s">
        <v>454</v>
      </c>
      <c r="F9" s="4"/>
      <c r="G9" s="4" t="s">
        <v>488</v>
      </c>
      <c r="H9" s="4">
        <v>0</v>
      </c>
    </row>
    <row r="10" spans="1:41" x14ac:dyDescent="0.3">
      <c r="A10" s="4">
        <v>3</v>
      </c>
      <c r="B10" s="4" t="s">
        <v>197</v>
      </c>
      <c r="C10" s="4" t="s">
        <v>413</v>
      </c>
      <c r="D10" s="4">
        <v>3</v>
      </c>
      <c r="E10" s="4" t="s">
        <v>456</v>
      </c>
      <c r="F10" s="4"/>
      <c r="G10" s="4" t="s">
        <v>488</v>
      </c>
      <c r="H10" s="4">
        <v>0</v>
      </c>
    </row>
    <row r="11" spans="1:41" x14ac:dyDescent="0.3">
      <c r="A11" s="5">
        <v>4</v>
      </c>
      <c r="B11" s="5" t="s">
        <v>640</v>
      </c>
      <c r="C11" s="5" t="s">
        <v>641</v>
      </c>
      <c r="D11" s="5">
        <v>1</v>
      </c>
      <c r="E11" s="5" t="s">
        <v>453</v>
      </c>
      <c r="F11" s="5"/>
      <c r="G11" s="5" t="s">
        <v>488</v>
      </c>
      <c r="H11" s="5">
        <v>0</v>
      </c>
    </row>
    <row r="12" spans="1:41" x14ac:dyDescent="0.3">
      <c r="A12" s="5">
        <v>4</v>
      </c>
      <c r="B12" s="5" t="s">
        <v>640</v>
      </c>
      <c r="C12" s="5" t="s">
        <v>641</v>
      </c>
      <c r="D12" s="5">
        <v>2</v>
      </c>
      <c r="E12" s="5" t="s">
        <v>454</v>
      </c>
      <c r="F12" s="5"/>
      <c r="G12" s="5" t="s">
        <v>488</v>
      </c>
      <c r="H12" s="5">
        <v>0</v>
      </c>
    </row>
    <row r="13" spans="1:41" x14ac:dyDescent="0.3">
      <c r="A13" s="5">
        <v>4</v>
      </c>
      <c r="B13" s="5" t="s">
        <v>640</v>
      </c>
      <c r="C13" s="5" t="s">
        <v>641</v>
      </c>
      <c r="D13" s="5">
        <v>3</v>
      </c>
      <c r="E13" s="5" t="s">
        <v>456</v>
      </c>
      <c r="F13" s="5"/>
      <c r="G13" s="5" t="s">
        <v>488</v>
      </c>
      <c r="H13" s="5">
        <v>0</v>
      </c>
    </row>
    <row r="14" spans="1:41" x14ac:dyDescent="0.3">
      <c r="A14" s="4">
        <v>5</v>
      </c>
      <c r="B14" s="4" t="s">
        <v>199</v>
      </c>
      <c r="C14" s="4" t="s">
        <v>415</v>
      </c>
      <c r="D14" s="4">
        <v>1</v>
      </c>
      <c r="E14" s="4" t="s">
        <v>453</v>
      </c>
      <c r="F14" s="4"/>
      <c r="G14" s="4" t="s">
        <v>488</v>
      </c>
      <c r="H14" s="4">
        <v>0</v>
      </c>
    </row>
    <row r="15" spans="1:41" x14ac:dyDescent="0.3">
      <c r="A15" s="4">
        <v>5</v>
      </c>
      <c r="B15" s="4" t="s">
        <v>199</v>
      </c>
      <c r="C15" s="4" t="s">
        <v>415</v>
      </c>
      <c r="D15" s="4">
        <v>2</v>
      </c>
      <c r="E15" s="4" t="s">
        <v>454</v>
      </c>
      <c r="F15" s="4"/>
      <c r="G15" s="4" t="s">
        <v>488</v>
      </c>
      <c r="H15" s="4">
        <v>0</v>
      </c>
    </row>
    <row r="16" spans="1:41" x14ac:dyDescent="0.3">
      <c r="A16" s="4">
        <v>5</v>
      </c>
      <c r="B16" s="4" t="s">
        <v>199</v>
      </c>
      <c r="C16" s="4" t="s">
        <v>415</v>
      </c>
      <c r="D16" s="4">
        <v>3</v>
      </c>
      <c r="E16" s="4" t="s">
        <v>456</v>
      </c>
      <c r="F16" s="4"/>
      <c r="G16" s="4" t="s">
        <v>488</v>
      </c>
      <c r="H16" s="4">
        <v>0</v>
      </c>
    </row>
    <row r="17" spans="1:8" x14ac:dyDescent="0.3">
      <c r="A17" s="5">
        <v>6</v>
      </c>
      <c r="B17" s="5" t="s">
        <v>200</v>
      </c>
      <c r="C17" s="5" t="s">
        <v>416</v>
      </c>
      <c r="D17" s="5">
        <v>1</v>
      </c>
      <c r="E17" s="5" t="s">
        <v>453</v>
      </c>
      <c r="F17" s="5"/>
      <c r="G17" s="5" t="s">
        <v>488</v>
      </c>
      <c r="H17" s="5">
        <v>0</v>
      </c>
    </row>
    <row r="18" spans="1:8" x14ac:dyDescent="0.3">
      <c r="A18" s="5">
        <v>6</v>
      </c>
      <c r="B18" s="5" t="s">
        <v>200</v>
      </c>
      <c r="C18" s="5" t="s">
        <v>416</v>
      </c>
      <c r="D18" s="5">
        <v>2</v>
      </c>
      <c r="E18" s="5" t="s">
        <v>454</v>
      </c>
      <c r="F18" s="5"/>
      <c r="G18" s="5" t="s">
        <v>488</v>
      </c>
      <c r="H18" s="5">
        <v>0</v>
      </c>
    </row>
    <row r="19" spans="1:8" x14ac:dyDescent="0.3">
      <c r="A19" s="5">
        <v>6</v>
      </c>
      <c r="B19" s="5" t="s">
        <v>200</v>
      </c>
      <c r="C19" s="5" t="s">
        <v>416</v>
      </c>
      <c r="D19" s="5">
        <v>3</v>
      </c>
      <c r="E19" s="5" t="s">
        <v>456</v>
      </c>
      <c r="F19" s="5"/>
      <c r="G19" s="5" t="s">
        <v>488</v>
      </c>
      <c r="H19" s="5">
        <v>0</v>
      </c>
    </row>
    <row r="20" spans="1:8" x14ac:dyDescent="0.3">
      <c r="A20" s="4">
        <v>7</v>
      </c>
      <c r="B20" s="4" t="s">
        <v>198</v>
      </c>
      <c r="C20" s="4" t="s">
        <v>414</v>
      </c>
      <c r="D20" s="4">
        <v>1</v>
      </c>
      <c r="E20" s="4" t="s">
        <v>453</v>
      </c>
      <c r="F20" s="4"/>
      <c r="G20" s="4" t="s">
        <v>488</v>
      </c>
      <c r="H20" s="4">
        <v>0</v>
      </c>
    </row>
    <row r="21" spans="1:8" x14ac:dyDescent="0.3">
      <c r="A21" s="4">
        <v>7</v>
      </c>
      <c r="B21" s="4" t="s">
        <v>198</v>
      </c>
      <c r="C21" s="4" t="s">
        <v>414</v>
      </c>
      <c r="D21" s="4">
        <v>2</v>
      </c>
      <c r="E21" s="4" t="s">
        <v>454</v>
      </c>
      <c r="F21" s="4"/>
      <c r="G21" s="4" t="s">
        <v>488</v>
      </c>
      <c r="H21" s="4">
        <v>0</v>
      </c>
    </row>
    <row r="22" spans="1:8" x14ac:dyDescent="0.3">
      <c r="A22" s="4">
        <v>7</v>
      </c>
      <c r="B22" s="4" t="s">
        <v>198</v>
      </c>
      <c r="C22" s="4" t="s">
        <v>414</v>
      </c>
      <c r="D22" s="4">
        <v>3</v>
      </c>
      <c r="E22" s="4" t="s">
        <v>456</v>
      </c>
      <c r="F22" s="4"/>
      <c r="G22" s="4" t="s">
        <v>488</v>
      </c>
      <c r="H22" s="4">
        <v>0</v>
      </c>
    </row>
    <row r="23" spans="1:8" x14ac:dyDescent="0.3">
      <c r="A23" s="5">
        <v>8</v>
      </c>
      <c r="B23" s="5" t="s">
        <v>201</v>
      </c>
      <c r="C23" s="5" t="s">
        <v>417</v>
      </c>
      <c r="D23" s="5">
        <v>1</v>
      </c>
      <c r="E23" s="5" t="s">
        <v>453</v>
      </c>
      <c r="F23" s="5"/>
      <c r="G23" s="5" t="s">
        <v>488</v>
      </c>
      <c r="H23" s="5">
        <v>0</v>
      </c>
    </row>
    <row r="24" spans="1:8" x14ac:dyDescent="0.3">
      <c r="A24" s="5">
        <v>8</v>
      </c>
      <c r="B24" s="5" t="s">
        <v>201</v>
      </c>
      <c r="C24" s="5" t="s">
        <v>417</v>
      </c>
      <c r="D24" s="5">
        <v>2</v>
      </c>
      <c r="E24" s="5" t="s">
        <v>454</v>
      </c>
      <c r="F24" s="5"/>
      <c r="G24" s="5" t="s">
        <v>488</v>
      </c>
      <c r="H24" s="5">
        <v>0</v>
      </c>
    </row>
    <row r="25" spans="1:8" x14ac:dyDescent="0.3">
      <c r="A25" s="5">
        <v>8</v>
      </c>
      <c r="B25" s="5" t="s">
        <v>201</v>
      </c>
      <c r="C25" s="5" t="s">
        <v>417</v>
      </c>
      <c r="D25" s="5">
        <v>3</v>
      </c>
      <c r="E25" s="5" t="s">
        <v>456</v>
      </c>
      <c r="F25" s="5"/>
      <c r="G25" s="5" t="s">
        <v>488</v>
      </c>
      <c r="H25" s="5">
        <v>0</v>
      </c>
    </row>
    <row r="26" spans="1:8" x14ac:dyDescent="0.3">
      <c r="A26" s="4">
        <v>9</v>
      </c>
      <c r="B26" s="4" t="s">
        <v>642</v>
      </c>
      <c r="C26" s="4" t="s">
        <v>643</v>
      </c>
      <c r="D26" s="4">
        <v>1</v>
      </c>
      <c r="E26" s="4" t="s">
        <v>453</v>
      </c>
      <c r="F26" s="4"/>
      <c r="G26" s="4" t="s">
        <v>488</v>
      </c>
      <c r="H26" s="4">
        <v>0</v>
      </c>
    </row>
    <row r="27" spans="1:8" x14ac:dyDescent="0.3">
      <c r="A27" s="4">
        <v>9</v>
      </c>
      <c r="B27" s="4" t="s">
        <v>642</v>
      </c>
      <c r="C27" s="4" t="s">
        <v>643</v>
      </c>
      <c r="D27" s="4">
        <v>2</v>
      </c>
      <c r="E27" s="4" t="s">
        <v>454</v>
      </c>
      <c r="F27" s="4"/>
      <c r="G27" s="4" t="s">
        <v>488</v>
      </c>
      <c r="H27" s="4">
        <v>0</v>
      </c>
    </row>
    <row r="28" spans="1:8" x14ac:dyDescent="0.3">
      <c r="A28" s="4">
        <v>9</v>
      </c>
      <c r="B28" s="4" t="s">
        <v>642</v>
      </c>
      <c r="C28" s="4" t="s">
        <v>643</v>
      </c>
      <c r="D28" s="4">
        <v>3</v>
      </c>
      <c r="E28" s="4" t="s">
        <v>456</v>
      </c>
      <c r="F28" s="4"/>
      <c r="G28" s="4" t="s">
        <v>488</v>
      </c>
      <c r="H28" s="4">
        <v>0</v>
      </c>
    </row>
    <row r="29" spans="1:8" x14ac:dyDescent="0.3">
      <c r="A29" s="5">
        <v>10</v>
      </c>
      <c r="B29" s="5" t="s">
        <v>644</v>
      </c>
      <c r="C29" s="5" t="s">
        <v>645</v>
      </c>
      <c r="D29" s="5">
        <v>1</v>
      </c>
      <c r="E29" s="5" t="s">
        <v>453</v>
      </c>
      <c r="F29" s="5"/>
      <c r="G29" s="5" t="s">
        <v>488</v>
      </c>
      <c r="H29" s="5">
        <v>0</v>
      </c>
    </row>
    <row r="30" spans="1:8" x14ac:dyDescent="0.3">
      <c r="A30" s="5">
        <v>10</v>
      </c>
      <c r="B30" s="5" t="s">
        <v>644</v>
      </c>
      <c r="C30" s="5" t="s">
        <v>645</v>
      </c>
      <c r="D30" s="5">
        <v>2</v>
      </c>
      <c r="E30" s="5" t="s">
        <v>454</v>
      </c>
      <c r="F30" s="5"/>
      <c r="G30" s="5" t="s">
        <v>488</v>
      </c>
      <c r="H30" s="5">
        <v>0</v>
      </c>
    </row>
    <row r="31" spans="1:8" x14ac:dyDescent="0.3">
      <c r="A31" s="5">
        <v>10</v>
      </c>
      <c r="B31" s="5" t="s">
        <v>644</v>
      </c>
      <c r="C31" s="5" t="s">
        <v>645</v>
      </c>
      <c r="D31" s="5">
        <v>3</v>
      </c>
      <c r="E31" s="5" t="s">
        <v>456</v>
      </c>
      <c r="F31" s="5"/>
      <c r="G31" s="5" t="s">
        <v>488</v>
      </c>
      <c r="H31" s="5">
        <v>0</v>
      </c>
    </row>
    <row r="32" spans="1:8" x14ac:dyDescent="0.3">
      <c r="A32" s="4">
        <v>11</v>
      </c>
      <c r="B32" s="4" t="s">
        <v>646</v>
      </c>
      <c r="C32" s="4" t="s">
        <v>647</v>
      </c>
      <c r="D32" s="4">
        <v>1</v>
      </c>
      <c r="E32" s="4" t="s">
        <v>453</v>
      </c>
      <c r="F32" s="4"/>
      <c r="G32" s="4" t="s">
        <v>488</v>
      </c>
      <c r="H32" s="4">
        <v>0</v>
      </c>
    </row>
    <row r="33" spans="1:8" x14ac:dyDescent="0.3">
      <c r="A33" s="4">
        <v>11</v>
      </c>
      <c r="B33" s="4" t="s">
        <v>646</v>
      </c>
      <c r="C33" s="4" t="s">
        <v>647</v>
      </c>
      <c r="D33" s="4">
        <v>2</v>
      </c>
      <c r="E33" s="4" t="s">
        <v>454</v>
      </c>
      <c r="F33" s="4"/>
      <c r="G33" s="4" t="s">
        <v>488</v>
      </c>
      <c r="H33" s="4">
        <v>0</v>
      </c>
    </row>
    <row r="34" spans="1:8" x14ac:dyDescent="0.3">
      <c r="A34" s="4">
        <v>11</v>
      </c>
      <c r="B34" s="4" t="s">
        <v>646</v>
      </c>
      <c r="C34" s="4" t="s">
        <v>647</v>
      </c>
      <c r="D34" s="4">
        <v>3</v>
      </c>
      <c r="E34" s="4" t="s">
        <v>456</v>
      </c>
      <c r="F34" s="4"/>
      <c r="G34" s="4" t="s">
        <v>488</v>
      </c>
      <c r="H34" s="4">
        <v>0</v>
      </c>
    </row>
    <row r="35" spans="1:8" x14ac:dyDescent="0.3">
      <c r="A35" s="5">
        <v>12</v>
      </c>
      <c r="B35" s="5" t="s">
        <v>203</v>
      </c>
      <c r="C35" s="5" t="s">
        <v>419</v>
      </c>
      <c r="D35" s="5">
        <v>1</v>
      </c>
      <c r="E35" s="5" t="s">
        <v>453</v>
      </c>
      <c r="F35" s="5"/>
      <c r="G35" s="5" t="s">
        <v>488</v>
      </c>
      <c r="H35" s="5">
        <v>0</v>
      </c>
    </row>
    <row r="36" spans="1:8" x14ac:dyDescent="0.3">
      <c r="A36" s="5">
        <v>12</v>
      </c>
      <c r="B36" s="5" t="s">
        <v>203</v>
      </c>
      <c r="C36" s="5" t="s">
        <v>419</v>
      </c>
      <c r="D36" s="5">
        <v>2</v>
      </c>
      <c r="E36" s="5" t="s">
        <v>454</v>
      </c>
      <c r="F36" s="5"/>
      <c r="G36" s="5" t="s">
        <v>488</v>
      </c>
      <c r="H36" s="5">
        <v>0</v>
      </c>
    </row>
    <row r="37" spans="1:8" x14ac:dyDescent="0.3">
      <c r="A37" s="5">
        <v>12</v>
      </c>
      <c r="B37" s="5" t="s">
        <v>203</v>
      </c>
      <c r="C37" s="5" t="s">
        <v>419</v>
      </c>
      <c r="D37" s="5">
        <v>3</v>
      </c>
      <c r="E37" s="5" t="s">
        <v>456</v>
      </c>
      <c r="F37" s="5"/>
      <c r="G37" s="5" t="s">
        <v>488</v>
      </c>
      <c r="H37" s="5">
        <v>0</v>
      </c>
    </row>
    <row r="38" spans="1:8" x14ac:dyDescent="0.3">
      <c r="A38" s="4">
        <v>13</v>
      </c>
      <c r="B38" s="4" t="s">
        <v>202</v>
      </c>
      <c r="C38" s="4" t="s">
        <v>418</v>
      </c>
      <c r="D38" s="4">
        <v>1</v>
      </c>
      <c r="E38" s="4" t="s">
        <v>453</v>
      </c>
      <c r="F38" s="4"/>
      <c r="G38" s="4" t="s">
        <v>488</v>
      </c>
      <c r="H38" s="4">
        <v>0</v>
      </c>
    </row>
    <row r="39" spans="1:8" x14ac:dyDescent="0.3">
      <c r="A39" s="4">
        <v>13</v>
      </c>
      <c r="B39" s="4" t="s">
        <v>202</v>
      </c>
      <c r="C39" s="4" t="s">
        <v>418</v>
      </c>
      <c r="D39" s="4">
        <v>2</v>
      </c>
      <c r="E39" s="4" t="s">
        <v>454</v>
      </c>
      <c r="F39" s="4"/>
      <c r="G39" s="4" t="s">
        <v>488</v>
      </c>
      <c r="H39" s="4">
        <v>0</v>
      </c>
    </row>
    <row r="40" spans="1:8" x14ac:dyDescent="0.3">
      <c r="A40" s="4">
        <v>13</v>
      </c>
      <c r="B40" s="4" t="s">
        <v>202</v>
      </c>
      <c r="C40" s="4" t="s">
        <v>418</v>
      </c>
      <c r="D40" s="4">
        <v>3</v>
      </c>
      <c r="E40" s="4" t="s">
        <v>456</v>
      </c>
      <c r="F40" s="4"/>
      <c r="G40" s="4" t="s">
        <v>488</v>
      </c>
      <c r="H40" s="4">
        <v>0</v>
      </c>
    </row>
    <row r="41" spans="1:8" x14ac:dyDescent="0.3">
      <c r="A41" s="5">
        <v>14</v>
      </c>
      <c r="B41" s="5" t="s">
        <v>204</v>
      </c>
      <c r="C41" s="5" t="s">
        <v>420</v>
      </c>
      <c r="D41" s="5">
        <v>1</v>
      </c>
      <c r="E41" s="5" t="s">
        <v>453</v>
      </c>
      <c r="F41" s="5"/>
      <c r="G41" s="5" t="s">
        <v>488</v>
      </c>
      <c r="H41" s="5">
        <v>0</v>
      </c>
    </row>
    <row r="42" spans="1:8" x14ac:dyDescent="0.3">
      <c r="A42" s="5">
        <v>14</v>
      </c>
      <c r="B42" s="5" t="s">
        <v>204</v>
      </c>
      <c r="C42" s="5" t="s">
        <v>420</v>
      </c>
      <c r="D42" s="5">
        <v>2</v>
      </c>
      <c r="E42" s="5" t="s">
        <v>454</v>
      </c>
      <c r="F42" s="5"/>
      <c r="G42" s="5" t="s">
        <v>488</v>
      </c>
      <c r="H42" s="5">
        <v>0</v>
      </c>
    </row>
    <row r="43" spans="1:8" x14ac:dyDescent="0.3">
      <c r="A43" s="5">
        <v>14</v>
      </c>
      <c r="B43" s="5" t="s">
        <v>204</v>
      </c>
      <c r="C43" s="5" t="s">
        <v>420</v>
      </c>
      <c r="D43" s="5">
        <v>3</v>
      </c>
      <c r="E43" s="5" t="s">
        <v>456</v>
      </c>
      <c r="F43" s="5"/>
      <c r="G43" s="5" t="s">
        <v>488</v>
      </c>
      <c r="H43" s="5">
        <v>0</v>
      </c>
    </row>
    <row r="44" spans="1:8" x14ac:dyDescent="0.3">
      <c r="A44" s="4">
        <v>15</v>
      </c>
      <c r="B44" s="4" t="s">
        <v>205</v>
      </c>
      <c r="C44" s="4" t="s">
        <v>421</v>
      </c>
      <c r="D44" s="4">
        <v>1</v>
      </c>
      <c r="E44" s="4" t="s">
        <v>453</v>
      </c>
      <c r="F44" s="4"/>
      <c r="G44" s="4" t="s">
        <v>488</v>
      </c>
      <c r="H44" s="4">
        <v>0</v>
      </c>
    </row>
    <row r="45" spans="1:8" x14ac:dyDescent="0.3">
      <c r="A45" s="4">
        <v>15</v>
      </c>
      <c r="B45" s="4" t="s">
        <v>205</v>
      </c>
      <c r="C45" s="4" t="s">
        <v>421</v>
      </c>
      <c r="D45" s="4">
        <v>2</v>
      </c>
      <c r="E45" s="4" t="s">
        <v>454</v>
      </c>
      <c r="F45" s="4"/>
      <c r="G45" s="4" t="s">
        <v>488</v>
      </c>
      <c r="H45" s="4">
        <v>0</v>
      </c>
    </row>
    <row r="46" spans="1:8" x14ac:dyDescent="0.3">
      <c r="A46" s="4">
        <v>15</v>
      </c>
      <c r="B46" s="4" t="s">
        <v>205</v>
      </c>
      <c r="C46" s="4" t="s">
        <v>421</v>
      </c>
      <c r="D46" s="4">
        <v>3</v>
      </c>
      <c r="E46" s="4" t="s">
        <v>456</v>
      </c>
      <c r="F46" s="4"/>
      <c r="G46" s="4" t="s">
        <v>488</v>
      </c>
      <c r="H46" s="4">
        <v>0</v>
      </c>
    </row>
    <row r="47" spans="1:8" x14ac:dyDescent="0.3">
      <c r="A47" s="5">
        <v>16</v>
      </c>
      <c r="B47" s="5" t="s">
        <v>206</v>
      </c>
      <c r="C47" s="5" t="s">
        <v>422</v>
      </c>
      <c r="D47" s="5">
        <v>1</v>
      </c>
      <c r="E47" s="5" t="s">
        <v>453</v>
      </c>
      <c r="F47" s="5"/>
      <c r="G47" s="5" t="s">
        <v>488</v>
      </c>
      <c r="H47" s="5">
        <v>0</v>
      </c>
    </row>
    <row r="48" spans="1:8" x14ac:dyDescent="0.3">
      <c r="A48" s="5">
        <v>16</v>
      </c>
      <c r="B48" s="5" t="s">
        <v>206</v>
      </c>
      <c r="C48" s="5" t="s">
        <v>422</v>
      </c>
      <c r="D48" s="5">
        <v>2</v>
      </c>
      <c r="E48" s="5" t="s">
        <v>454</v>
      </c>
      <c r="F48" s="5"/>
      <c r="G48" s="5" t="s">
        <v>488</v>
      </c>
      <c r="H48" s="5">
        <v>0</v>
      </c>
    </row>
    <row r="49" spans="1:8" x14ac:dyDescent="0.3">
      <c r="A49" s="5">
        <v>16</v>
      </c>
      <c r="B49" s="5" t="s">
        <v>206</v>
      </c>
      <c r="C49" s="5" t="s">
        <v>422</v>
      </c>
      <c r="D49" s="5">
        <v>3</v>
      </c>
      <c r="E49" s="5" t="s">
        <v>456</v>
      </c>
      <c r="F49" s="5"/>
      <c r="G49" s="5" t="s">
        <v>488</v>
      </c>
      <c r="H49" s="5">
        <v>0</v>
      </c>
    </row>
    <row r="50" spans="1:8" x14ac:dyDescent="0.3">
      <c r="A50" s="4">
        <v>17</v>
      </c>
      <c r="B50" s="4" t="s">
        <v>207</v>
      </c>
      <c r="C50" s="4" t="s">
        <v>423</v>
      </c>
      <c r="D50" s="4">
        <v>1</v>
      </c>
      <c r="E50" s="4" t="s">
        <v>453</v>
      </c>
      <c r="F50" s="4"/>
      <c r="G50" s="4" t="s">
        <v>488</v>
      </c>
      <c r="H50" s="4">
        <v>0</v>
      </c>
    </row>
    <row r="51" spans="1:8" x14ac:dyDescent="0.3">
      <c r="A51" s="4">
        <v>17</v>
      </c>
      <c r="B51" s="4" t="s">
        <v>207</v>
      </c>
      <c r="C51" s="4" t="s">
        <v>423</v>
      </c>
      <c r="D51" s="4">
        <v>2</v>
      </c>
      <c r="E51" s="4" t="s">
        <v>454</v>
      </c>
      <c r="F51" s="4"/>
      <c r="G51" s="4" t="s">
        <v>488</v>
      </c>
      <c r="H51" s="4">
        <v>0</v>
      </c>
    </row>
    <row r="52" spans="1:8" x14ac:dyDescent="0.3">
      <c r="A52" s="4">
        <v>17</v>
      </c>
      <c r="B52" s="4" t="s">
        <v>207</v>
      </c>
      <c r="C52" s="4" t="s">
        <v>423</v>
      </c>
      <c r="D52" s="4">
        <v>3</v>
      </c>
      <c r="E52" s="4" t="s">
        <v>456</v>
      </c>
      <c r="F52" s="4"/>
      <c r="G52" s="4" t="s">
        <v>488</v>
      </c>
      <c r="H52" s="4">
        <v>0</v>
      </c>
    </row>
  </sheetData>
  <autoFilter ref="A1:AO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51"/>
  <sheetViews>
    <sheetView tabSelected="1" topLeftCell="E1" zoomScale="85" zoomScaleNormal="85" workbookViewId="0">
      <pane ySplit="1" topLeftCell="A2" activePane="bottomLeft" state="frozen"/>
      <selection pane="bottomLeft" activeCell="J139" sqref="J139"/>
    </sheetView>
  </sheetViews>
  <sheetFormatPr baseColWidth="10" defaultColWidth="34.33203125" defaultRowHeight="14.4" x14ac:dyDescent="0.3"/>
  <cols>
    <col min="1" max="1" width="7.5546875" bestFit="1" customWidth="1"/>
    <col min="2" max="2" width="14.33203125" bestFit="1" customWidth="1"/>
    <col min="3" max="3" width="26.21875" customWidth="1"/>
    <col min="4" max="4" width="7.44140625" customWidth="1"/>
    <col min="5" max="5" width="29.21875" customWidth="1"/>
    <col min="6" max="6" width="20.33203125" customWidth="1"/>
    <col min="7" max="7" width="13.33203125" customWidth="1"/>
    <col min="8" max="8" width="34.109375" customWidth="1"/>
    <col min="9" max="9" width="20.109375" customWidth="1"/>
    <col min="10" max="42" width="12.44140625" bestFit="1" customWidth="1"/>
  </cols>
  <sheetData>
    <row r="1" spans="1:42" x14ac:dyDescent="0.3">
      <c r="A1" s="103" t="s">
        <v>1</v>
      </c>
      <c r="B1" s="103" t="s">
        <v>2</v>
      </c>
      <c r="C1" s="103" t="s">
        <v>3</v>
      </c>
      <c r="D1" s="103" t="s">
        <v>4</v>
      </c>
      <c r="E1" s="103" t="s">
        <v>5</v>
      </c>
      <c r="F1" s="104" t="s">
        <v>485</v>
      </c>
      <c r="G1" s="104" t="s">
        <v>6</v>
      </c>
      <c r="H1" s="104" t="s">
        <v>451</v>
      </c>
      <c r="I1" s="104" t="s">
        <v>452</v>
      </c>
      <c r="J1" s="104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2">
        <v>2050</v>
      </c>
    </row>
    <row r="2" spans="1:42" x14ac:dyDescent="0.3">
      <c r="A2" s="102">
        <v>1</v>
      </c>
      <c r="B2" s="102" t="s">
        <v>208</v>
      </c>
      <c r="C2" s="102" t="s">
        <v>424</v>
      </c>
      <c r="D2" s="102">
        <v>1</v>
      </c>
      <c r="E2" s="102" t="s">
        <v>453</v>
      </c>
      <c r="F2" s="102" t="s">
        <v>474</v>
      </c>
      <c r="G2" s="102" t="s">
        <v>475</v>
      </c>
      <c r="H2" s="102" t="s">
        <v>476</v>
      </c>
      <c r="I2" s="102">
        <v>0</v>
      </c>
      <c r="J2" s="102">
        <v>11525</v>
      </c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</row>
    <row r="3" spans="1:42" x14ac:dyDescent="0.3">
      <c r="A3" s="102">
        <v>1</v>
      </c>
      <c r="B3" s="102" t="s">
        <v>208</v>
      </c>
      <c r="C3" s="102" t="s">
        <v>424</v>
      </c>
      <c r="D3" s="102">
        <v>2</v>
      </c>
      <c r="E3" s="102" t="s">
        <v>454</v>
      </c>
      <c r="F3" s="102" t="s">
        <v>477</v>
      </c>
      <c r="G3" s="102" t="s">
        <v>477</v>
      </c>
      <c r="H3" s="102" t="s">
        <v>476</v>
      </c>
      <c r="I3" s="102">
        <v>0</v>
      </c>
      <c r="J3" s="102">
        <v>61.65</v>
      </c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</row>
    <row r="4" spans="1:42" x14ac:dyDescent="0.3">
      <c r="A4" s="98">
        <v>1</v>
      </c>
      <c r="B4" s="102" t="s">
        <v>208</v>
      </c>
      <c r="C4" s="98" t="s">
        <v>424</v>
      </c>
      <c r="D4" s="102">
        <v>3</v>
      </c>
      <c r="E4" s="102" t="s">
        <v>456</v>
      </c>
      <c r="F4" s="98" t="s">
        <v>478</v>
      </c>
      <c r="G4" s="102" t="s">
        <v>479</v>
      </c>
      <c r="H4" s="98" t="s">
        <v>476</v>
      </c>
      <c r="I4" s="102">
        <v>0</v>
      </c>
      <c r="J4" s="102">
        <v>8814.119999999999</v>
      </c>
      <c r="K4" s="97">
        <v>8679.2099999999991</v>
      </c>
      <c r="L4" s="97">
        <v>8375.437649999998</v>
      </c>
      <c r="M4" s="97">
        <v>8082.2973322499975</v>
      </c>
      <c r="N4" s="97">
        <v>7799.4169256212472</v>
      </c>
      <c r="O4" s="97">
        <v>7526.4373332245032</v>
      </c>
      <c r="P4" s="97">
        <v>7263.0120265616451</v>
      </c>
      <c r="Q4" s="97">
        <v>7008.8066056319876</v>
      </c>
      <c r="R4" s="97">
        <v>6763.4983744348674</v>
      </c>
      <c r="S4" s="97">
        <v>6526.7759313296465</v>
      </c>
      <c r="T4" s="97">
        <v>6298.3387737331086</v>
      </c>
      <c r="U4" s="97">
        <v>6077.8969166524494</v>
      </c>
      <c r="V4" s="97">
        <v>5865.170524569613</v>
      </c>
      <c r="W4" s="97">
        <v>5659.8895562096768</v>
      </c>
      <c r="X4" s="97">
        <v>5461.7934217423381</v>
      </c>
      <c r="Y4" s="97">
        <v>5270.6306519813561</v>
      </c>
      <c r="Z4" s="97">
        <v>5086.1585791620082</v>
      </c>
      <c r="AA4" s="97">
        <v>4908.143028891338</v>
      </c>
      <c r="AB4" s="97">
        <v>4736.3580228801411</v>
      </c>
      <c r="AC4" s="97">
        <v>4570.5854920793363</v>
      </c>
      <c r="AD4" s="97">
        <v>4410.6149998565597</v>
      </c>
      <c r="AE4" s="97">
        <v>4123.9250248658836</v>
      </c>
      <c r="AF4" s="97">
        <v>3732.1521475036247</v>
      </c>
      <c r="AG4" s="97">
        <v>3228.3116075906355</v>
      </c>
      <c r="AH4" s="97">
        <v>2792.4895405658995</v>
      </c>
      <c r="AI4" s="97">
        <v>2415.503452589503</v>
      </c>
      <c r="AJ4" s="97">
        <v>2089.41048648992</v>
      </c>
      <c r="AK4" s="97">
        <v>1807.3400708137808</v>
      </c>
      <c r="AL4" s="97">
        <v>1563.3491612539203</v>
      </c>
      <c r="AM4" s="97">
        <v>1211.5955999717883</v>
      </c>
      <c r="AN4" s="97">
        <v>757.24724998236763</v>
      </c>
      <c r="AO4" s="97">
        <v>321.83008124250625</v>
      </c>
      <c r="AP4" s="97">
        <v>0</v>
      </c>
    </row>
    <row r="5" spans="1:42" x14ac:dyDescent="0.3">
      <c r="A5" s="98">
        <v>1</v>
      </c>
      <c r="B5" s="98" t="s">
        <v>208</v>
      </c>
      <c r="C5" s="98" t="s">
        <v>424</v>
      </c>
      <c r="D5" s="98">
        <v>4</v>
      </c>
      <c r="E5" s="98" t="s">
        <v>457</v>
      </c>
      <c r="F5" s="98"/>
      <c r="G5" s="98"/>
      <c r="H5" s="98" t="s">
        <v>488</v>
      </c>
      <c r="I5" s="98">
        <v>0</v>
      </c>
      <c r="J5" s="98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</row>
    <row r="6" spans="1:42" x14ac:dyDescent="0.3">
      <c r="A6" s="98">
        <v>1</v>
      </c>
      <c r="B6" s="98" t="s">
        <v>208</v>
      </c>
      <c r="C6" s="98" t="s">
        <v>424</v>
      </c>
      <c r="D6" s="98">
        <v>5</v>
      </c>
      <c r="E6" s="98" t="s">
        <v>459</v>
      </c>
      <c r="F6" s="98"/>
      <c r="G6" s="98"/>
      <c r="H6" s="98" t="s">
        <v>488</v>
      </c>
      <c r="I6" s="98">
        <v>0</v>
      </c>
      <c r="J6" s="98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</row>
    <row r="7" spans="1:42" x14ac:dyDescent="0.3">
      <c r="A7" s="100">
        <v>2</v>
      </c>
      <c r="B7" s="100" t="s">
        <v>209</v>
      </c>
      <c r="C7" s="100" t="s">
        <v>425</v>
      </c>
      <c r="D7" s="100">
        <v>1</v>
      </c>
      <c r="E7" s="100" t="s">
        <v>453</v>
      </c>
      <c r="F7" s="100" t="s">
        <v>474</v>
      </c>
      <c r="G7" s="100" t="s">
        <v>475</v>
      </c>
      <c r="H7" s="100" t="s">
        <v>476</v>
      </c>
      <c r="I7" s="100">
        <v>0</v>
      </c>
      <c r="J7" s="100">
        <v>10504.496300000001</v>
      </c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</row>
    <row r="8" spans="1:42" x14ac:dyDescent="0.3">
      <c r="A8" s="100">
        <v>2</v>
      </c>
      <c r="B8" s="100" t="s">
        <v>209</v>
      </c>
      <c r="C8" s="100" t="s">
        <v>425</v>
      </c>
      <c r="D8" s="100">
        <v>2</v>
      </c>
      <c r="E8" s="100" t="s">
        <v>454</v>
      </c>
      <c r="F8" s="100" t="s">
        <v>477</v>
      </c>
      <c r="G8" s="100" t="s">
        <v>477</v>
      </c>
      <c r="H8" s="100" t="s">
        <v>480</v>
      </c>
      <c r="I8" s="100">
        <v>0</v>
      </c>
      <c r="J8" s="100">
        <v>49.32</v>
      </c>
      <c r="K8" s="97">
        <v>49.32</v>
      </c>
      <c r="L8" s="97">
        <v>49.32</v>
      </c>
      <c r="M8" s="97">
        <v>49.32</v>
      </c>
      <c r="N8" s="97">
        <v>49.32</v>
      </c>
      <c r="O8" s="97">
        <v>49.32</v>
      </c>
      <c r="P8" s="97">
        <v>49.32</v>
      </c>
      <c r="Q8" s="97">
        <v>49.32</v>
      </c>
      <c r="R8" s="97">
        <v>49.32</v>
      </c>
      <c r="S8" s="97">
        <v>49.32</v>
      </c>
      <c r="T8" s="97">
        <v>49.32</v>
      </c>
      <c r="U8" s="97">
        <v>49.32</v>
      </c>
      <c r="V8" s="97">
        <v>49.32</v>
      </c>
      <c r="W8" s="97">
        <v>49.32</v>
      </c>
      <c r="X8" s="97">
        <v>49.32</v>
      </c>
      <c r="Y8" s="97">
        <v>49.32</v>
      </c>
      <c r="Z8" s="97">
        <v>49.32</v>
      </c>
      <c r="AA8" s="97">
        <v>49.32</v>
      </c>
      <c r="AB8" s="97">
        <v>49.32</v>
      </c>
      <c r="AC8" s="97">
        <v>49.32</v>
      </c>
      <c r="AD8" s="97">
        <v>49.32</v>
      </c>
      <c r="AE8" s="97">
        <v>49.32</v>
      </c>
      <c r="AF8" s="97">
        <v>49.32</v>
      </c>
      <c r="AG8" s="97">
        <v>49.32</v>
      </c>
      <c r="AH8" s="97">
        <v>49.32</v>
      </c>
      <c r="AI8" s="97">
        <v>49.32</v>
      </c>
      <c r="AJ8" s="97">
        <v>49.32</v>
      </c>
      <c r="AK8" s="97">
        <v>49.32</v>
      </c>
      <c r="AL8" s="97">
        <v>49.32</v>
      </c>
      <c r="AM8" s="97">
        <v>49.32</v>
      </c>
      <c r="AN8" s="97">
        <v>49.32</v>
      </c>
      <c r="AO8" s="97">
        <v>49.32</v>
      </c>
      <c r="AP8" s="97">
        <v>49.32</v>
      </c>
    </row>
    <row r="9" spans="1:42" x14ac:dyDescent="0.3">
      <c r="A9" s="100">
        <v>2</v>
      </c>
      <c r="B9" s="100" t="s">
        <v>209</v>
      </c>
      <c r="C9" s="100" t="s">
        <v>425</v>
      </c>
      <c r="D9" s="100">
        <v>3</v>
      </c>
      <c r="E9" s="100" t="s">
        <v>456</v>
      </c>
      <c r="F9" s="100" t="s">
        <v>478</v>
      </c>
      <c r="G9" s="100" t="s">
        <v>479</v>
      </c>
      <c r="H9" s="100" t="s">
        <v>476</v>
      </c>
      <c r="I9" s="100">
        <v>0</v>
      </c>
      <c r="J9" s="100">
        <v>8814.119999999999</v>
      </c>
      <c r="K9" s="97">
        <v>8679.2099999999991</v>
      </c>
      <c r="L9" s="97">
        <v>8375.437649999998</v>
      </c>
      <c r="M9" s="97">
        <v>8082.2973322499975</v>
      </c>
      <c r="N9" s="97">
        <v>7799.4169256212472</v>
      </c>
      <c r="O9" s="97">
        <v>7526.4373332245032</v>
      </c>
      <c r="P9" s="97">
        <v>7263.0120265616451</v>
      </c>
      <c r="Q9" s="97">
        <v>7008.8066056319876</v>
      </c>
      <c r="R9" s="97">
        <v>6763.4983744348674</v>
      </c>
      <c r="S9" s="97">
        <v>6526.7759313296465</v>
      </c>
      <c r="T9" s="97">
        <v>6298.3387737331086</v>
      </c>
      <c r="U9" s="97">
        <v>6077.8969166524494</v>
      </c>
      <c r="V9" s="97">
        <v>5865.170524569613</v>
      </c>
      <c r="W9" s="97">
        <v>5659.8895562096768</v>
      </c>
      <c r="X9" s="97">
        <v>5461.7934217423381</v>
      </c>
      <c r="Y9" s="97">
        <v>5270.6306519813561</v>
      </c>
      <c r="Z9" s="97">
        <v>5086.1585791620082</v>
      </c>
      <c r="AA9" s="97">
        <v>4908.143028891338</v>
      </c>
      <c r="AB9" s="97">
        <v>4736.3580228801411</v>
      </c>
      <c r="AC9" s="97">
        <v>4570.5854920793363</v>
      </c>
      <c r="AD9" s="97">
        <v>4410.6149998565597</v>
      </c>
      <c r="AE9" s="97">
        <v>4123.9250248658836</v>
      </c>
      <c r="AF9" s="97">
        <v>3732.1521475036247</v>
      </c>
      <c r="AG9" s="97">
        <v>3228.3116075906355</v>
      </c>
      <c r="AH9" s="97">
        <v>2792.4895405658995</v>
      </c>
      <c r="AI9" s="97">
        <v>2415.503452589503</v>
      </c>
      <c r="AJ9" s="97">
        <v>2089.41048648992</v>
      </c>
      <c r="AK9" s="97">
        <v>1807.3400708137808</v>
      </c>
      <c r="AL9" s="97">
        <v>1563.3491612539203</v>
      </c>
      <c r="AM9" s="97">
        <v>1211.5955999717883</v>
      </c>
      <c r="AN9" s="97">
        <v>757.24724998236763</v>
      </c>
      <c r="AO9" s="97">
        <v>321.83008124250625</v>
      </c>
      <c r="AP9" s="97">
        <v>0</v>
      </c>
    </row>
    <row r="10" spans="1:42" x14ac:dyDescent="0.3">
      <c r="A10" s="100">
        <v>2</v>
      </c>
      <c r="B10" s="100" t="s">
        <v>209</v>
      </c>
      <c r="C10" s="100" t="s">
        <v>425</v>
      </c>
      <c r="D10" s="100">
        <v>4</v>
      </c>
      <c r="E10" s="100" t="s">
        <v>457</v>
      </c>
      <c r="F10" s="100"/>
      <c r="G10" s="100"/>
      <c r="H10" s="100" t="s">
        <v>488</v>
      </c>
      <c r="I10" s="100">
        <v>0</v>
      </c>
      <c r="J10" s="100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</row>
    <row r="11" spans="1:42" x14ac:dyDescent="0.3">
      <c r="A11" s="100">
        <v>2</v>
      </c>
      <c r="B11" s="100" t="s">
        <v>209</v>
      </c>
      <c r="C11" s="100" t="s">
        <v>425</v>
      </c>
      <c r="D11" s="100">
        <v>5</v>
      </c>
      <c r="E11" s="100" t="s">
        <v>459</v>
      </c>
      <c r="F11" s="100"/>
      <c r="G11" s="100"/>
      <c r="H11" s="100" t="s">
        <v>488</v>
      </c>
      <c r="I11" s="100">
        <v>0</v>
      </c>
      <c r="J11" s="100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</row>
    <row r="12" spans="1:42" x14ac:dyDescent="0.3">
      <c r="A12" s="102">
        <v>3</v>
      </c>
      <c r="B12" s="102" t="s">
        <v>210</v>
      </c>
      <c r="C12" s="102" t="s">
        <v>426</v>
      </c>
      <c r="D12" s="102">
        <v>1</v>
      </c>
      <c r="E12" s="102" t="s">
        <v>453</v>
      </c>
      <c r="F12" s="102" t="s">
        <v>474</v>
      </c>
      <c r="G12" s="102" t="s">
        <v>475</v>
      </c>
      <c r="H12" s="102" t="s">
        <v>481</v>
      </c>
      <c r="I12" s="102">
        <v>0</v>
      </c>
      <c r="J12" s="102">
        <v>23065.81</v>
      </c>
      <c r="K12" s="97">
        <v>0.94886180899999994</v>
      </c>
      <c r="L12" s="97">
        <v>0.89734926100000001</v>
      </c>
      <c r="M12" s="97">
        <v>0.86552887599999995</v>
      </c>
      <c r="N12" s="97">
        <v>0.83333413300000003</v>
      </c>
      <c r="O12" s="97">
        <v>0.80757545900000005</v>
      </c>
      <c r="P12" s="97">
        <v>0.78219594299999995</v>
      </c>
      <c r="Q12" s="97">
        <v>0.76287813699999996</v>
      </c>
      <c r="R12" s="97">
        <v>0.74356033200000005</v>
      </c>
      <c r="S12" s="97">
        <v>0.72424252600000005</v>
      </c>
      <c r="T12" s="97">
        <v>0.70530387699999997</v>
      </c>
      <c r="U12" s="97">
        <v>0.68598607199999995</v>
      </c>
      <c r="V12" s="97">
        <v>0.66666826599999995</v>
      </c>
      <c r="W12" s="97">
        <v>0.66515163899999996</v>
      </c>
      <c r="X12" s="97">
        <v>0.663635011</v>
      </c>
      <c r="Y12" s="97">
        <v>0.66174402600000004</v>
      </c>
      <c r="Z12" s="97">
        <v>0.66022739799999997</v>
      </c>
      <c r="AA12" s="97">
        <v>0.65871077</v>
      </c>
      <c r="AB12" s="97">
        <v>0.65719414300000001</v>
      </c>
      <c r="AC12" s="97">
        <v>0.65530315800000005</v>
      </c>
      <c r="AD12" s="97">
        <v>0.65378652999999998</v>
      </c>
      <c r="AE12" s="97">
        <v>0.65226990200000001</v>
      </c>
      <c r="AF12" s="97">
        <v>0.65075807399999996</v>
      </c>
      <c r="AG12" s="97">
        <v>0.649241446</v>
      </c>
      <c r="AH12" s="97">
        <v>0.64734566199999999</v>
      </c>
      <c r="AI12" s="97">
        <v>0.64583383299999997</v>
      </c>
      <c r="AJ12" s="97">
        <v>0.64431720599999998</v>
      </c>
      <c r="AK12" s="97">
        <v>0.64280057800000001</v>
      </c>
      <c r="AL12" s="97">
        <v>0.64090959300000006</v>
      </c>
      <c r="AM12" s="97">
        <v>0.63939296499999998</v>
      </c>
      <c r="AN12" s="97">
        <v>0.63787633700000002</v>
      </c>
      <c r="AO12" s="97">
        <v>0.63636450899999997</v>
      </c>
      <c r="AP12" s="97">
        <v>0.63446872399999998</v>
      </c>
    </row>
    <row r="13" spans="1:42" x14ac:dyDescent="0.3">
      <c r="A13" s="102">
        <v>3</v>
      </c>
      <c r="B13" s="102" t="s">
        <v>210</v>
      </c>
      <c r="C13" s="102" t="s">
        <v>426</v>
      </c>
      <c r="D13" s="102">
        <v>2</v>
      </c>
      <c r="E13" s="102" t="s">
        <v>454</v>
      </c>
      <c r="F13" s="102" t="s">
        <v>477</v>
      </c>
      <c r="G13" s="102" t="s">
        <v>477</v>
      </c>
      <c r="H13" s="102" t="s">
        <v>480</v>
      </c>
      <c r="I13" s="102">
        <v>0</v>
      </c>
      <c r="J13" s="102">
        <v>16.275600000000001</v>
      </c>
      <c r="K13" s="97">
        <v>16.275600000000001</v>
      </c>
      <c r="L13" s="97">
        <v>16.275600000000001</v>
      </c>
      <c r="M13" s="97">
        <v>16.275600000000001</v>
      </c>
      <c r="N13" s="97">
        <v>16.275600000000001</v>
      </c>
      <c r="O13" s="97">
        <v>16.275600000000001</v>
      </c>
      <c r="P13" s="97">
        <v>16.275600000000001</v>
      </c>
      <c r="Q13" s="97">
        <v>16.275600000000001</v>
      </c>
      <c r="R13" s="97">
        <v>16.275600000000001</v>
      </c>
      <c r="S13" s="97">
        <v>16.275600000000001</v>
      </c>
      <c r="T13" s="97">
        <v>16.275600000000001</v>
      </c>
      <c r="U13" s="97">
        <v>16.275600000000001</v>
      </c>
      <c r="V13" s="97">
        <v>16.275600000000001</v>
      </c>
      <c r="W13" s="97">
        <v>16.275600000000001</v>
      </c>
      <c r="X13" s="97">
        <v>16.275600000000001</v>
      </c>
      <c r="Y13" s="97">
        <v>16.275600000000001</v>
      </c>
      <c r="Z13" s="97">
        <v>16.275600000000001</v>
      </c>
      <c r="AA13" s="97">
        <v>16.275600000000001</v>
      </c>
      <c r="AB13" s="97">
        <v>16.275600000000001</v>
      </c>
      <c r="AC13" s="97">
        <v>16.275600000000001</v>
      </c>
      <c r="AD13" s="97">
        <v>16.275600000000001</v>
      </c>
      <c r="AE13" s="97">
        <v>16.275600000000001</v>
      </c>
      <c r="AF13" s="97">
        <v>16.275600000000001</v>
      </c>
      <c r="AG13" s="97">
        <v>16.275600000000001</v>
      </c>
      <c r="AH13" s="97">
        <v>16.275600000000001</v>
      </c>
      <c r="AI13" s="97">
        <v>16.275600000000001</v>
      </c>
      <c r="AJ13" s="97">
        <v>16.275600000000001</v>
      </c>
      <c r="AK13" s="97">
        <v>16.275600000000001</v>
      </c>
      <c r="AL13" s="97">
        <v>16.275600000000001</v>
      </c>
      <c r="AM13" s="97">
        <v>16.275600000000001</v>
      </c>
      <c r="AN13" s="97">
        <v>16.275600000000001</v>
      </c>
      <c r="AO13" s="97">
        <v>16.275600000000001</v>
      </c>
      <c r="AP13" s="97">
        <v>16.275600000000001</v>
      </c>
    </row>
    <row r="14" spans="1:42" x14ac:dyDescent="0.3">
      <c r="A14" s="98">
        <v>3</v>
      </c>
      <c r="B14" s="102" t="s">
        <v>210</v>
      </c>
      <c r="C14" s="98" t="s">
        <v>426</v>
      </c>
      <c r="D14" s="102">
        <v>3</v>
      </c>
      <c r="E14" s="102" t="s">
        <v>456</v>
      </c>
      <c r="F14" s="98" t="s">
        <v>478</v>
      </c>
      <c r="G14" s="102" t="s">
        <v>479</v>
      </c>
      <c r="H14" s="102" t="s">
        <v>488</v>
      </c>
      <c r="I14" s="102">
        <v>0</v>
      </c>
      <c r="J14" s="10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</row>
    <row r="15" spans="1:42" x14ac:dyDescent="0.3">
      <c r="A15" s="98">
        <v>3</v>
      </c>
      <c r="B15" s="98" t="s">
        <v>210</v>
      </c>
      <c r="C15" s="98" t="s">
        <v>426</v>
      </c>
      <c r="D15" s="98">
        <v>4</v>
      </c>
      <c r="E15" s="98" t="s">
        <v>457</v>
      </c>
      <c r="F15" s="98"/>
      <c r="G15" s="98"/>
      <c r="H15" s="98" t="s">
        <v>488</v>
      </c>
      <c r="I15" s="98">
        <v>0</v>
      </c>
      <c r="J15" s="98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</row>
    <row r="16" spans="1:42" x14ac:dyDescent="0.3">
      <c r="A16" s="98">
        <v>3</v>
      </c>
      <c r="B16" s="98" t="s">
        <v>210</v>
      </c>
      <c r="C16" s="98" t="s">
        <v>426</v>
      </c>
      <c r="D16" s="98">
        <v>5</v>
      </c>
      <c r="E16" s="98" t="s">
        <v>459</v>
      </c>
      <c r="F16" s="98"/>
      <c r="G16" s="98"/>
      <c r="H16" s="98" t="s">
        <v>488</v>
      </c>
      <c r="I16" s="98">
        <v>0</v>
      </c>
      <c r="J16" s="98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</row>
    <row r="17" spans="1:42" x14ac:dyDescent="0.3">
      <c r="A17" s="100">
        <v>4</v>
      </c>
      <c r="B17" s="100" t="s">
        <v>211</v>
      </c>
      <c r="C17" s="100" t="s">
        <v>427</v>
      </c>
      <c r="D17" s="100">
        <v>1</v>
      </c>
      <c r="E17" s="100" t="s">
        <v>453</v>
      </c>
      <c r="F17" s="100" t="s">
        <v>482</v>
      </c>
      <c r="G17" s="100" t="s">
        <v>475</v>
      </c>
      <c r="H17" s="100" t="s">
        <v>481</v>
      </c>
      <c r="I17" s="100">
        <v>0</v>
      </c>
      <c r="J17" s="100">
        <v>1.02</v>
      </c>
      <c r="K17" s="97">
        <v>0.92915117700000005</v>
      </c>
      <c r="L17" s="97">
        <v>0.87870869500000004</v>
      </c>
      <c r="M17" s="97">
        <v>0.84754931200000005</v>
      </c>
      <c r="N17" s="97">
        <v>0.81602334799999998</v>
      </c>
      <c r="O17" s="97">
        <v>0.79079975700000005</v>
      </c>
      <c r="P17" s="97">
        <v>0.76594744699999995</v>
      </c>
      <c r="Q17" s="97">
        <v>0.74703092900000001</v>
      </c>
      <c r="R17" s="97">
        <v>0.72811441099999996</v>
      </c>
      <c r="S17" s="97">
        <v>0.70919789300000002</v>
      </c>
      <c r="T17" s="97">
        <v>0.69065265499999995</v>
      </c>
      <c r="U17" s="97">
        <v>0.67173613700000001</v>
      </c>
      <c r="V17" s="97">
        <v>0.65281961899999996</v>
      </c>
      <c r="W17" s="97">
        <v>0.65133449600000004</v>
      </c>
      <c r="X17" s="97">
        <v>0.64984937300000001</v>
      </c>
      <c r="Y17" s="97">
        <v>0.647997669</v>
      </c>
      <c r="Z17" s="97">
        <v>0.64651254599999997</v>
      </c>
      <c r="AA17" s="97">
        <v>0.64502742300000004</v>
      </c>
      <c r="AB17" s="97">
        <v>0.64354230000000001</v>
      </c>
      <c r="AC17" s="97">
        <v>0.641690596</v>
      </c>
      <c r="AD17" s="97">
        <v>0.64020547299999997</v>
      </c>
      <c r="AE17" s="97">
        <v>0.63872035000000005</v>
      </c>
      <c r="AF17" s="97">
        <v>0.63723992699999998</v>
      </c>
      <c r="AG17" s="97">
        <v>0.63575480399999995</v>
      </c>
      <c r="AH17" s="97">
        <v>0.63389840099999994</v>
      </c>
      <c r="AI17" s="97">
        <v>0.63241797799999999</v>
      </c>
      <c r="AJ17" s="97">
        <v>0.63093285499999996</v>
      </c>
      <c r="AK17" s="97">
        <v>0.62944773200000004</v>
      </c>
      <c r="AL17" s="97">
        <v>0.62759602800000003</v>
      </c>
      <c r="AM17" s="97">
        <v>0.626110905</v>
      </c>
      <c r="AN17" s="97">
        <v>0.62462578199999996</v>
      </c>
      <c r="AO17" s="97">
        <v>0.62314535900000001</v>
      </c>
      <c r="AP17" s="97">
        <v>0.62128895500000003</v>
      </c>
    </row>
    <row r="18" spans="1:42" x14ac:dyDescent="0.3">
      <c r="A18" s="100">
        <v>4</v>
      </c>
      <c r="B18" s="100" t="s">
        <v>211</v>
      </c>
      <c r="C18" s="100" t="s">
        <v>427</v>
      </c>
      <c r="D18" s="100">
        <v>2</v>
      </c>
      <c r="E18" s="100" t="s">
        <v>454</v>
      </c>
      <c r="F18" s="100" t="s">
        <v>477</v>
      </c>
      <c r="G18" s="100" t="s">
        <v>477</v>
      </c>
      <c r="H18" s="100" t="s">
        <v>480</v>
      </c>
      <c r="I18" s="100">
        <v>0</v>
      </c>
      <c r="J18" s="100">
        <v>24.66</v>
      </c>
      <c r="K18" s="97">
        <v>24.66</v>
      </c>
      <c r="L18" s="97">
        <v>24.66</v>
      </c>
      <c r="M18" s="97">
        <v>24.66</v>
      </c>
      <c r="N18" s="97">
        <v>24.66</v>
      </c>
      <c r="O18" s="97">
        <v>24.66</v>
      </c>
      <c r="P18" s="97">
        <v>24.66</v>
      </c>
      <c r="Q18" s="97">
        <v>24.66</v>
      </c>
      <c r="R18" s="97">
        <v>24.66</v>
      </c>
      <c r="S18" s="97">
        <v>24.66</v>
      </c>
      <c r="T18" s="97">
        <v>24.66</v>
      </c>
      <c r="U18" s="97">
        <v>24.66</v>
      </c>
      <c r="V18" s="97">
        <v>24.66</v>
      </c>
      <c r="W18" s="97">
        <v>24.66</v>
      </c>
      <c r="X18" s="97">
        <v>24.66</v>
      </c>
      <c r="Y18" s="97">
        <v>24.66</v>
      </c>
      <c r="Z18" s="97">
        <v>24.66</v>
      </c>
      <c r="AA18" s="97">
        <v>24.66</v>
      </c>
      <c r="AB18" s="97">
        <v>24.66</v>
      </c>
      <c r="AC18" s="97">
        <v>24.66</v>
      </c>
      <c r="AD18" s="97">
        <v>24.66</v>
      </c>
      <c r="AE18" s="97">
        <v>24.66</v>
      </c>
      <c r="AF18" s="97">
        <v>24.66</v>
      </c>
      <c r="AG18" s="97">
        <v>24.66</v>
      </c>
      <c r="AH18" s="97">
        <v>24.66</v>
      </c>
      <c r="AI18" s="97">
        <v>24.66</v>
      </c>
      <c r="AJ18" s="97">
        <v>24.66</v>
      </c>
      <c r="AK18" s="97">
        <v>24.66</v>
      </c>
      <c r="AL18" s="97">
        <v>24.66</v>
      </c>
      <c r="AM18" s="97">
        <v>24.66</v>
      </c>
      <c r="AN18" s="97">
        <v>24.66</v>
      </c>
      <c r="AO18" s="97">
        <v>24.66</v>
      </c>
      <c r="AP18" s="97">
        <v>24.66</v>
      </c>
    </row>
    <row r="19" spans="1:42" x14ac:dyDescent="0.3">
      <c r="A19" s="100">
        <v>4</v>
      </c>
      <c r="B19" s="100" t="s">
        <v>211</v>
      </c>
      <c r="C19" s="100" t="s">
        <v>427</v>
      </c>
      <c r="D19" s="100">
        <v>3</v>
      </c>
      <c r="E19" s="100" t="s">
        <v>456</v>
      </c>
      <c r="F19" s="100" t="s">
        <v>478</v>
      </c>
      <c r="G19" s="100" t="s">
        <v>479</v>
      </c>
      <c r="H19" s="100" t="s">
        <v>488</v>
      </c>
      <c r="I19" s="100">
        <v>0</v>
      </c>
      <c r="J19" s="100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</row>
    <row r="20" spans="1:42" x14ac:dyDescent="0.3">
      <c r="A20" s="100">
        <v>4</v>
      </c>
      <c r="B20" s="100" t="s">
        <v>211</v>
      </c>
      <c r="C20" s="100" t="s">
        <v>427</v>
      </c>
      <c r="D20" s="100">
        <v>4</v>
      </c>
      <c r="E20" s="100" t="s">
        <v>457</v>
      </c>
      <c r="F20" s="100"/>
      <c r="G20" s="100"/>
      <c r="H20" s="100" t="s">
        <v>488</v>
      </c>
      <c r="I20" s="100">
        <v>0</v>
      </c>
      <c r="J20" s="10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</row>
    <row r="21" spans="1:42" x14ac:dyDescent="0.3">
      <c r="A21" s="100">
        <v>4</v>
      </c>
      <c r="B21" s="100" t="s">
        <v>211</v>
      </c>
      <c r="C21" s="100" t="s">
        <v>427</v>
      </c>
      <c r="D21" s="100">
        <v>5</v>
      </c>
      <c r="E21" s="100" t="s">
        <v>459</v>
      </c>
      <c r="F21" s="100"/>
      <c r="G21" s="100"/>
      <c r="H21" s="100" t="s">
        <v>488</v>
      </c>
      <c r="I21" s="100">
        <v>0</v>
      </c>
      <c r="J21" s="10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</row>
    <row r="22" spans="1:42" x14ac:dyDescent="0.3">
      <c r="A22" s="102">
        <v>5</v>
      </c>
      <c r="B22" s="102" t="s">
        <v>648</v>
      </c>
      <c r="C22" s="102" t="s">
        <v>649</v>
      </c>
      <c r="D22" s="102">
        <v>1</v>
      </c>
      <c r="E22" s="102" t="s">
        <v>453</v>
      </c>
      <c r="F22" s="102" t="s">
        <v>474</v>
      </c>
      <c r="G22" s="102" t="s">
        <v>475</v>
      </c>
      <c r="H22" s="102" t="s">
        <v>476</v>
      </c>
      <c r="I22" s="102">
        <v>0</v>
      </c>
      <c r="J22" s="102">
        <v>10504.5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</row>
    <row r="23" spans="1:42" x14ac:dyDescent="0.3">
      <c r="A23" s="102">
        <v>5</v>
      </c>
      <c r="B23" s="102" t="s">
        <v>648</v>
      </c>
      <c r="C23" s="102" t="s">
        <v>649</v>
      </c>
      <c r="D23" s="102">
        <v>2</v>
      </c>
      <c r="E23" s="102" t="s">
        <v>454</v>
      </c>
      <c r="F23" s="102" t="s">
        <v>477</v>
      </c>
      <c r="G23" s="102" t="s">
        <v>477</v>
      </c>
      <c r="H23" s="102" t="s">
        <v>480</v>
      </c>
      <c r="I23" s="102">
        <v>0</v>
      </c>
      <c r="J23" s="102">
        <v>49.32</v>
      </c>
      <c r="K23" s="97">
        <v>49.32</v>
      </c>
      <c r="L23" s="97">
        <v>49.32</v>
      </c>
      <c r="M23" s="97">
        <v>49.32</v>
      </c>
      <c r="N23" s="97">
        <v>49.32</v>
      </c>
      <c r="O23" s="97">
        <v>49.32</v>
      </c>
      <c r="P23" s="97">
        <v>49.32</v>
      </c>
      <c r="Q23" s="97">
        <v>49.32</v>
      </c>
      <c r="R23" s="97">
        <v>49.32</v>
      </c>
      <c r="S23" s="97">
        <v>49.32</v>
      </c>
      <c r="T23" s="97">
        <v>49.32</v>
      </c>
      <c r="U23" s="97">
        <v>49.32</v>
      </c>
      <c r="V23" s="97">
        <v>49.32</v>
      </c>
      <c r="W23" s="97">
        <v>49.32</v>
      </c>
      <c r="X23" s="97">
        <v>49.32</v>
      </c>
      <c r="Y23" s="97">
        <v>49.32</v>
      </c>
      <c r="Z23" s="97">
        <v>49.32</v>
      </c>
      <c r="AA23" s="97">
        <v>49.32</v>
      </c>
      <c r="AB23" s="97">
        <v>49.32</v>
      </c>
      <c r="AC23" s="97">
        <v>49.32</v>
      </c>
      <c r="AD23" s="97">
        <v>49.32</v>
      </c>
      <c r="AE23" s="97">
        <v>49.32</v>
      </c>
      <c r="AF23" s="97">
        <v>49.32</v>
      </c>
      <c r="AG23" s="97">
        <v>49.32</v>
      </c>
      <c r="AH23" s="97">
        <v>49.32</v>
      </c>
      <c r="AI23" s="97">
        <v>49.32</v>
      </c>
      <c r="AJ23" s="97">
        <v>49.32</v>
      </c>
      <c r="AK23" s="97">
        <v>49.32</v>
      </c>
      <c r="AL23" s="97">
        <v>49.32</v>
      </c>
      <c r="AM23" s="97">
        <v>49.32</v>
      </c>
      <c r="AN23" s="97">
        <v>49.32</v>
      </c>
      <c r="AO23" s="97">
        <v>49.32</v>
      </c>
      <c r="AP23" s="97">
        <v>49.32</v>
      </c>
    </row>
    <row r="24" spans="1:42" x14ac:dyDescent="0.3">
      <c r="A24" s="98">
        <v>5</v>
      </c>
      <c r="B24" s="102" t="s">
        <v>648</v>
      </c>
      <c r="C24" s="98" t="s">
        <v>649</v>
      </c>
      <c r="D24" s="102">
        <v>3</v>
      </c>
      <c r="E24" s="102" t="s">
        <v>456</v>
      </c>
      <c r="F24" s="98" t="s">
        <v>478</v>
      </c>
      <c r="G24" s="102" t="s">
        <v>479</v>
      </c>
      <c r="H24" s="102" t="s">
        <v>480</v>
      </c>
      <c r="I24" s="102">
        <v>0</v>
      </c>
      <c r="J24" s="102">
        <v>37575</v>
      </c>
      <c r="K24" s="97">
        <v>36743.339999999997</v>
      </c>
      <c r="L24" s="97">
        <v>35457.323099999994</v>
      </c>
      <c r="M24" s="97">
        <v>34216.316791499994</v>
      </c>
      <c r="N24" s="97">
        <v>33018.745703797496</v>
      </c>
      <c r="O24" s="97">
        <v>31863.089604164583</v>
      </c>
      <c r="P24" s="97">
        <v>30747.881468018822</v>
      </c>
      <c r="Q24" s="97">
        <v>29671.705616638163</v>
      </c>
      <c r="R24" s="97">
        <v>28633.195920055827</v>
      </c>
      <c r="S24" s="97">
        <v>27631.034062853872</v>
      </c>
      <c r="T24" s="97">
        <v>26663.947870653985</v>
      </c>
      <c r="U24" s="97">
        <v>25730.709695181096</v>
      </c>
      <c r="V24" s="97">
        <v>24830.134855849756</v>
      </c>
      <c r="W24" s="97">
        <v>23961.080135895012</v>
      </c>
      <c r="X24" s="97">
        <v>23122.442331138685</v>
      </c>
      <c r="Y24" s="97">
        <v>22313.156849548832</v>
      </c>
      <c r="Z24" s="97">
        <v>21532.196359814621</v>
      </c>
      <c r="AA24" s="97">
        <v>20778.56948722111</v>
      </c>
      <c r="AB24" s="97">
        <v>20051.319555168371</v>
      </c>
      <c r="AC24" s="97">
        <v>19349.523370737479</v>
      </c>
      <c r="AD24" s="97">
        <v>18672.290052761666</v>
      </c>
      <c r="AE24" s="97">
        <v>17458.591199332157</v>
      </c>
      <c r="AF24" s="97">
        <v>15800.025035395602</v>
      </c>
      <c r="AG24" s="97">
        <v>13667.021655617194</v>
      </c>
      <c r="AH24" s="97">
        <v>11821.973732108872</v>
      </c>
      <c r="AI24" s="97">
        <v>10226.007278274174</v>
      </c>
      <c r="AJ24" s="97">
        <v>8845.4962957071602</v>
      </c>
      <c r="AK24" s="97">
        <v>7651.3542957866939</v>
      </c>
      <c r="AL24" s="97">
        <v>6618.4214658554902</v>
      </c>
      <c r="AM24" s="97">
        <v>5129.2766360380047</v>
      </c>
      <c r="AN24" s="97">
        <v>3205.7978975237529</v>
      </c>
      <c r="AO24" s="97">
        <v>1362.464106447595</v>
      </c>
      <c r="AP24" s="97">
        <v>0</v>
      </c>
    </row>
    <row r="25" spans="1:42" x14ac:dyDescent="0.3">
      <c r="A25" s="98">
        <v>5</v>
      </c>
      <c r="B25" s="98" t="s">
        <v>648</v>
      </c>
      <c r="C25" s="98" t="s">
        <v>649</v>
      </c>
      <c r="D25" s="98">
        <v>4</v>
      </c>
      <c r="E25" s="98" t="s">
        <v>457</v>
      </c>
      <c r="F25" s="98"/>
      <c r="G25" s="98"/>
      <c r="H25" s="98" t="s">
        <v>488</v>
      </c>
      <c r="I25" s="98">
        <v>0</v>
      </c>
      <c r="J25" s="98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</row>
    <row r="26" spans="1:42" x14ac:dyDescent="0.3">
      <c r="A26" s="98">
        <v>5</v>
      </c>
      <c r="B26" s="98" t="s">
        <v>648</v>
      </c>
      <c r="C26" s="98" t="s">
        <v>649</v>
      </c>
      <c r="D26" s="98">
        <v>5</v>
      </c>
      <c r="E26" s="98" t="s">
        <v>459</v>
      </c>
      <c r="F26" s="98"/>
      <c r="G26" s="98"/>
      <c r="H26" s="98" t="s">
        <v>488</v>
      </c>
      <c r="I26" s="98">
        <v>0</v>
      </c>
      <c r="J26" s="98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</row>
    <row r="27" spans="1:42" x14ac:dyDescent="0.3">
      <c r="A27" s="100">
        <v>6</v>
      </c>
      <c r="B27" s="100" t="s">
        <v>650</v>
      </c>
      <c r="C27" s="100" t="s">
        <v>651</v>
      </c>
      <c r="D27" s="100">
        <v>1</v>
      </c>
      <c r="E27" s="100" t="s">
        <v>453</v>
      </c>
      <c r="F27" s="100" t="s">
        <v>474</v>
      </c>
      <c r="G27" s="100" t="s">
        <v>475</v>
      </c>
      <c r="H27" s="100" t="s">
        <v>476</v>
      </c>
      <c r="I27" s="100">
        <v>0</v>
      </c>
      <c r="J27" s="100">
        <v>10504.5</v>
      </c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</row>
    <row r="28" spans="1:42" x14ac:dyDescent="0.3">
      <c r="A28" s="100">
        <v>6</v>
      </c>
      <c r="B28" s="100" t="s">
        <v>650</v>
      </c>
      <c r="C28" s="100" t="s">
        <v>651</v>
      </c>
      <c r="D28" s="100">
        <v>2</v>
      </c>
      <c r="E28" s="100" t="s">
        <v>454</v>
      </c>
      <c r="F28" s="100" t="s">
        <v>477</v>
      </c>
      <c r="G28" s="100" t="s">
        <v>477</v>
      </c>
      <c r="H28" s="100" t="s">
        <v>480</v>
      </c>
      <c r="I28" s="100">
        <v>0</v>
      </c>
      <c r="J28" s="100">
        <v>49.32</v>
      </c>
      <c r="K28" s="97">
        <v>49.32</v>
      </c>
      <c r="L28" s="97">
        <v>49.32</v>
      </c>
      <c r="M28" s="97">
        <v>49.32</v>
      </c>
      <c r="N28" s="97">
        <v>49.32</v>
      </c>
      <c r="O28" s="97">
        <v>49.32</v>
      </c>
      <c r="P28" s="97">
        <v>49.32</v>
      </c>
      <c r="Q28" s="97">
        <v>49.32</v>
      </c>
      <c r="R28" s="97">
        <v>49.32</v>
      </c>
      <c r="S28" s="97">
        <v>49.32</v>
      </c>
      <c r="T28" s="97">
        <v>49.32</v>
      </c>
      <c r="U28" s="97">
        <v>49.32</v>
      </c>
      <c r="V28" s="97">
        <v>49.32</v>
      </c>
      <c r="W28" s="97">
        <v>49.32</v>
      </c>
      <c r="X28" s="97">
        <v>49.32</v>
      </c>
      <c r="Y28" s="97">
        <v>49.32</v>
      </c>
      <c r="Z28" s="97">
        <v>49.32</v>
      </c>
      <c r="AA28" s="97">
        <v>49.32</v>
      </c>
      <c r="AB28" s="97">
        <v>49.32</v>
      </c>
      <c r="AC28" s="97">
        <v>49.32</v>
      </c>
      <c r="AD28" s="97">
        <v>49.32</v>
      </c>
      <c r="AE28" s="97">
        <v>49.32</v>
      </c>
      <c r="AF28" s="97">
        <v>49.32</v>
      </c>
      <c r="AG28" s="97">
        <v>49.32</v>
      </c>
      <c r="AH28" s="97">
        <v>49.32</v>
      </c>
      <c r="AI28" s="97">
        <v>49.32</v>
      </c>
      <c r="AJ28" s="97">
        <v>49.32</v>
      </c>
      <c r="AK28" s="97">
        <v>49.32</v>
      </c>
      <c r="AL28" s="97">
        <v>49.32</v>
      </c>
      <c r="AM28" s="97">
        <v>49.32</v>
      </c>
      <c r="AN28" s="97">
        <v>49.32</v>
      </c>
      <c r="AO28" s="97">
        <v>49.32</v>
      </c>
      <c r="AP28" s="97">
        <v>49.32</v>
      </c>
    </row>
    <row r="29" spans="1:42" x14ac:dyDescent="0.3">
      <c r="A29" s="100">
        <v>6</v>
      </c>
      <c r="B29" s="100" t="s">
        <v>650</v>
      </c>
      <c r="C29" s="100" t="s">
        <v>651</v>
      </c>
      <c r="D29" s="100">
        <v>3</v>
      </c>
      <c r="E29" s="100" t="s">
        <v>456</v>
      </c>
      <c r="F29" s="100" t="s">
        <v>478</v>
      </c>
      <c r="G29" s="100" t="s">
        <v>479</v>
      </c>
      <c r="H29" s="100" t="s">
        <v>480</v>
      </c>
      <c r="I29" s="100">
        <v>0</v>
      </c>
      <c r="J29" s="100">
        <v>11280</v>
      </c>
      <c r="K29" s="97">
        <v>10885.199999999999</v>
      </c>
      <c r="L29" s="97">
        <v>10504.217999999999</v>
      </c>
      <c r="M29" s="97">
        <v>10136.570369999999</v>
      </c>
      <c r="N29" s="97">
        <v>9781.790407049999</v>
      </c>
      <c r="O29" s="97">
        <v>9439.4277428032492</v>
      </c>
      <c r="P29" s="97">
        <v>9109.0477718051352</v>
      </c>
      <c r="Q29" s="97">
        <v>8790.2310997919558</v>
      </c>
      <c r="R29" s="97">
        <v>8482.5730112992369</v>
      </c>
      <c r="S29" s="97">
        <v>8185.6829559037633</v>
      </c>
      <c r="T29" s="97">
        <v>7899.1840524471318</v>
      </c>
      <c r="U29" s="97">
        <v>7622.712610611482</v>
      </c>
      <c r="V29" s="97">
        <v>7355.9176692400797</v>
      </c>
      <c r="W29" s="97">
        <v>7098.4605508166769</v>
      </c>
      <c r="X29" s="97">
        <v>6850.014431538093</v>
      </c>
      <c r="Y29" s="97">
        <v>6610.2639264342597</v>
      </c>
      <c r="Z29" s="97">
        <v>6378.9046890090603</v>
      </c>
      <c r="AA29" s="97">
        <v>6155.6430248937431</v>
      </c>
      <c r="AB29" s="97">
        <v>5940.1955190224617</v>
      </c>
      <c r="AC29" s="97">
        <v>5732.2886758566756</v>
      </c>
      <c r="AD29" s="97">
        <v>5531.6585722016916</v>
      </c>
      <c r="AE29" s="97">
        <v>5172.1007650085821</v>
      </c>
      <c r="AF29" s="97">
        <v>4680.7511923327665</v>
      </c>
      <c r="AG29" s="97">
        <v>4048.8497813678432</v>
      </c>
      <c r="AH29" s="97">
        <v>3502.2550608831843</v>
      </c>
      <c r="AI29" s="97">
        <v>3029.4506276639545</v>
      </c>
      <c r="AJ29" s="97">
        <v>2620.4747929293208</v>
      </c>
      <c r="AK29" s="97">
        <v>2266.7106958838626</v>
      </c>
      <c r="AL29" s="97">
        <v>1960.7047519395412</v>
      </c>
      <c r="AM29" s="97">
        <v>1519.5461827531444</v>
      </c>
      <c r="AN29" s="97">
        <v>949.71636422071526</v>
      </c>
      <c r="AO29" s="97">
        <v>403.62945479380397</v>
      </c>
      <c r="AP29" s="97">
        <v>0</v>
      </c>
    </row>
    <row r="30" spans="1:42" x14ac:dyDescent="0.3">
      <c r="A30" s="100">
        <v>6</v>
      </c>
      <c r="B30" s="100" t="s">
        <v>650</v>
      </c>
      <c r="C30" s="100" t="s">
        <v>651</v>
      </c>
      <c r="D30" s="100">
        <v>4</v>
      </c>
      <c r="E30" s="100" t="s">
        <v>457</v>
      </c>
      <c r="F30" s="100"/>
      <c r="G30" s="100"/>
      <c r="H30" s="100" t="s">
        <v>488</v>
      </c>
      <c r="I30" s="100">
        <v>0</v>
      </c>
      <c r="J30" s="100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</row>
    <row r="31" spans="1:42" x14ac:dyDescent="0.3">
      <c r="A31" s="100">
        <v>6</v>
      </c>
      <c r="B31" s="100" t="s">
        <v>650</v>
      </c>
      <c r="C31" s="100" t="s">
        <v>651</v>
      </c>
      <c r="D31" s="100">
        <v>5</v>
      </c>
      <c r="E31" s="100" t="s">
        <v>459</v>
      </c>
      <c r="F31" s="100"/>
      <c r="G31" s="100"/>
      <c r="H31" s="100" t="s">
        <v>488</v>
      </c>
      <c r="I31" s="100">
        <v>0</v>
      </c>
      <c r="J31" s="100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</row>
    <row r="32" spans="1:42" x14ac:dyDescent="0.3">
      <c r="A32" s="102">
        <v>7</v>
      </c>
      <c r="B32" s="102" t="s">
        <v>652</v>
      </c>
      <c r="C32" s="102" t="s">
        <v>653</v>
      </c>
      <c r="D32" s="102">
        <v>1</v>
      </c>
      <c r="E32" s="102" t="s">
        <v>453</v>
      </c>
      <c r="F32" s="102" t="s">
        <v>474</v>
      </c>
      <c r="G32" s="102" t="s">
        <v>475</v>
      </c>
      <c r="H32" s="102" t="s">
        <v>481</v>
      </c>
      <c r="I32" s="102">
        <v>0</v>
      </c>
      <c r="J32" s="102">
        <v>23065.81</v>
      </c>
      <c r="K32" s="97">
        <v>0.94881398299999997</v>
      </c>
      <c r="L32" s="97">
        <v>0.89762796499999997</v>
      </c>
      <c r="M32" s="97">
        <v>0.86516853900000001</v>
      </c>
      <c r="N32" s="97">
        <v>0.83270911400000003</v>
      </c>
      <c r="O32" s="97">
        <v>0.80774032500000004</v>
      </c>
      <c r="P32" s="97">
        <v>0.78152309600000003</v>
      </c>
      <c r="Q32" s="97">
        <v>0.76279650399999999</v>
      </c>
      <c r="R32" s="97">
        <v>0.74282147300000001</v>
      </c>
      <c r="S32" s="97">
        <v>0.72409488099999997</v>
      </c>
      <c r="T32" s="97">
        <v>0.70536829000000001</v>
      </c>
      <c r="U32" s="97">
        <v>0.68539325799999995</v>
      </c>
      <c r="V32" s="97">
        <v>0.66666666699999999</v>
      </c>
      <c r="W32" s="97">
        <v>0.66167290899999998</v>
      </c>
      <c r="X32" s="97">
        <v>0.65543071200000003</v>
      </c>
      <c r="Y32" s="97">
        <v>0.65043695400000001</v>
      </c>
      <c r="Z32" s="97">
        <v>0.645443196</v>
      </c>
      <c r="AA32" s="97">
        <v>0.64044943799999998</v>
      </c>
      <c r="AB32" s="97">
        <v>0.63420724100000003</v>
      </c>
      <c r="AC32" s="97">
        <v>0.62921348300000002</v>
      </c>
      <c r="AD32" s="97">
        <v>0.624219725</v>
      </c>
      <c r="AE32" s="97">
        <v>0.61922596799999996</v>
      </c>
      <c r="AF32" s="97">
        <v>0.61423220999999995</v>
      </c>
      <c r="AG32" s="97">
        <v>0.60799001200000002</v>
      </c>
      <c r="AH32" s="97">
        <v>0.60299625499999998</v>
      </c>
      <c r="AI32" s="97">
        <v>0.59800249699999997</v>
      </c>
      <c r="AJ32" s="97">
        <v>0.59300873899999995</v>
      </c>
      <c r="AK32" s="97">
        <v>0.586766542</v>
      </c>
      <c r="AL32" s="97">
        <v>0.58177278399999999</v>
      </c>
      <c r="AM32" s="97">
        <v>0.57677902599999997</v>
      </c>
      <c r="AN32" s="97">
        <v>0.57178526799999996</v>
      </c>
      <c r="AO32" s="97">
        <v>0.56679151100000003</v>
      </c>
      <c r="AP32" s="97">
        <v>0.56054931299999999</v>
      </c>
    </row>
    <row r="33" spans="1:42" x14ac:dyDescent="0.3">
      <c r="A33" s="102">
        <v>7</v>
      </c>
      <c r="B33" s="102" t="s">
        <v>652</v>
      </c>
      <c r="C33" s="102" t="s">
        <v>653</v>
      </c>
      <c r="D33" s="102">
        <v>2</v>
      </c>
      <c r="E33" s="102" t="s">
        <v>454</v>
      </c>
      <c r="F33" s="102" t="s">
        <v>477</v>
      </c>
      <c r="G33" s="102" t="s">
        <v>477</v>
      </c>
      <c r="H33" s="102" t="s">
        <v>480</v>
      </c>
      <c r="I33" s="102">
        <v>0</v>
      </c>
      <c r="J33" s="102">
        <v>16.275600000000001</v>
      </c>
      <c r="K33" s="97">
        <v>16.275600000000001</v>
      </c>
      <c r="L33" s="97">
        <v>16.275600000000001</v>
      </c>
      <c r="M33" s="97">
        <v>16.275600000000001</v>
      </c>
      <c r="N33" s="97">
        <v>16.275600000000001</v>
      </c>
      <c r="O33" s="97">
        <v>16.275600000000001</v>
      </c>
      <c r="P33" s="97">
        <v>16.275600000000001</v>
      </c>
      <c r="Q33" s="97">
        <v>16.275600000000001</v>
      </c>
      <c r="R33" s="97">
        <v>16.275600000000001</v>
      </c>
      <c r="S33" s="97">
        <v>16.275600000000001</v>
      </c>
      <c r="T33" s="97">
        <v>16.275600000000001</v>
      </c>
      <c r="U33" s="97">
        <v>16.275600000000001</v>
      </c>
      <c r="V33" s="97">
        <v>16.275600000000001</v>
      </c>
      <c r="W33" s="97">
        <v>16.275600000000001</v>
      </c>
      <c r="X33" s="97">
        <v>16.275600000000001</v>
      </c>
      <c r="Y33" s="97">
        <v>16.275600000000001</v>
      </c>
      <c r="Z33" s="97">
        <v>16.275600000000001</v>
      </c>
      <c r="AA33" s="97">
        <v>16.275600000000001</v>
      </c>
      <c r="AB33" s="97">
        <v>16.275600000000001</v>
      </c>
      <c r="AC33" s="97">
        <v>16.275600000000001</v>
      </c>
      <c r="AD33" s="97">
        <v>16.275600000000001</v>
      </c>
      <c r="AE33" s="97">
        <v>16.275600000000001</v>
      </c>
      <c r="AF33" s="97">
        <v>16.275600000000001</v>
      </c>
      <c r="AG33" s="97">
        <v>16.275600000000001</v>
      </c>
      <c r="AH33" s="97">
        <v>16.275600000000001</v>
      </c>
      <c r="AI33" s="97">
        <v>16.275600000000001</v>
      </c>
      <c r="AJ33" s="97">
        <v>16.275600000000001</v>
      </c>
      <c r="AK33" s="97">
        <v>16.275600000000001</v>
      </c>
      <c r="AL33" s="97">
        <v>16.275600000000001</v>
      </c>
      <c r="AM33" s="97">
        <v>16.275600000000001</v>
      </c>
      <c r="AN33" s="97">
        <v>16.275600000000001</v>
      </c>
      <c r="AO33" s="97">
        <v>16.275600000000001</v>
      </c>
      <c r="AP33" s="97">
        <v>16.275600000000001</v>
      </c>
    </row>
    <row r="34" spans="1:42" x14ac:dyDescent="0.3">
      <c r="A34" s="98">
        <v>7</v>
      </c>
      <c r="B34" s="102" t="s">
        <v>652</v>
      </c>
      <c r="C34" s="98" t="s">
        <v>653</v>
      </c>
      <c r="D34" s="102">
        <v>3</v>
      </c>
      <c r="E34" s="102" t="s">
        <v>456</v>
      </c>
      <c r="F34" s="98" t="s">
        <v>478</v>
      </c>
      <c r="G34" s="102" t="s">
        <v>479</v>
      </c>
      <c r="H34" s="102" t="s">
        <v>488</v>
      </c>
      <c r="I34" s="102">
        <v>0</v>
      </c>
      <c r="J34" s="102"/>
      <c r="K34" s="97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</row>
    <row r="35" spans="1:42" x14ac:dyDescent="0.3">
      <c r="A35" s="98">
        <v>7</v>
      </c>
      <c r="B35" s="98" t="s">
        <v>652</v>
      </c>
      <c r="C35" s="98" t="s">
        <v>653</v>
      </c>
      <c r="D35" s="98">
        <v>4</v>
      </c>
      <c r="E35" s="98" t="s">
        <v>457</v>
      </c>
      <c r="F35" s="98"/>
      <c r="G35" s="98"/>
      <c r="H35" s="98" t="s">
        <v>488</v>
      </c>
      <c r="I35" s="98">
        <v>0</v>
      </c>
      <c r="J35" s="98"/>
      <c r="K35" s="97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</row>
    <row r="36" spans="1:42" x14ac:dyDescent="0.3">
      <c r="A36" s="98">
        <v>7</v>
      </c>
      <c r="B36" s="98" t="s">
        <v>652</v>
      </c>
      <c r="C36" s="98" t="s">
        <v>653</v>
      </c>
      <c r="D36" s="98">
        <v>5</v>
      </c>
      <c r="E36" s="98" t="s">
        <v>459</v>
      </c>
      <c r="F36" s="98"/>
      <c r="G36" s="98"/>
      <c r="H36" s="98" t="s">
        <v>488</v>
      </c>
      <c r="I36" s="98">
        <v>0</v>
      </c>
      <c r="J36" s="98"/>
      <c r="K36" s="97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</row>
    <row r="37" spans="1:42" x14ac:dyDescent="0.3">
      <c r="A37" s="100">
        <v>8</v>
      </c>
      <c r="B37" s="100" t="s">
        <v>212</v>
      </c>
      <c r="C37" s="100" t="s">
        <v>428</v>
      </c>
      <c r="D37" s="100">
        <v>1</v>
      </c>
      <c r="E37" s="100" t="s">
        <v>453</v>
      </c>
      <c r="F37" s="100" t="s">
        <v>474</v>
      </c>
      <c r="G37" s="100" t="s">
        <v>475</v>
      </c>
      <c r="H37" s="100" t="s">
        <v>476</v>
      </c>
      <c r="I37" s="100">
        <v>0</v>
      </c>
      <c r="J37" s="100">
        <v>1153.47</v>
      </c>
      <c r="K37" s="97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</row>
    <row r="38" spans="1:42" x14ac:dyDescent="0.3">
      <c r="A38" s="100">
        <v>8</v>
      </c>
      <c r="B38" s="100" t="s">
        <v>212</v>
      </c>
      <c r="C38" s="100" t="s">
        <v>428</v>
      </c>
      <c r="D38" s="100">
        <v>2</v>
      </c>
      <c r="E38" s="100" t="s">
        <v>454</v>
      </c>
      <c r="F38" s="100" t="s">
        <v>477</v>
      </c>
      <c r="G38" s="100" t="s">
        <v>477</v>
      </c>
      <c r="H38" s="100" t="s">
        <v>480</v>
      </c>
      <c r="I38" s="100">
        <v>0</v>
      </c>
      <c r="J38" s="100">
        <v>5.41</v>
      </c>
      <c r="K38" s="97">
        <v>5.41</v>
      </c>
      <c r="L38" s="97">
        <v>5.41</v>
      </c>
      <c r="M38" s="97">
        <v>5.41</v>
      </c>
      <c r="N38" s="97">
        <v>5.41</v>
      </c>
      <c r="O38" s="97">
        <v>5.41</v>
      </c>
      <c r="P38" s="97">
        <v>5.41</v>
      </c>
      <c r="Q38" s="97">
        <v>5.41</v>
      </c>
      <c r="R38" s="97">
        <v>5.41</v>
      </c>
      <c r="S38" s="97">
        <v>5.41</v>
      </c>
      <c r="T38" s="97">
        <v>5.41</v>
      </c>
      <c r="U38" s="97">
        <v>5.41</v>
      </c>
      <c r="V38" s="97">
        <v>5.41</v>
      </c>
      <c r="W38" s="97">
        <v>5.41</v>
      </c>
      <c r="X38" s="97">
        <v>5.41</v>
      </c>
      <c r="Y38" s="97">
        <v>5.41</v>
      </c>
      <c r="Z38" s="97">
        <v>5.41</v>
      </c>
      <c r="AA38" s="97">
        <v>5.41</v>
      </c>
      <c r="AB38" s="97">
        <v>5.41</v>
      </c>
      <c r="AC38" s="97">
        <v>5.41</v>
      </c>
      <c r="AD38" s="97">
        <v>5.41</v>
      </c>
      <c r="AE38" s="97">
        <v>5.41</v>
      </c>
      <c r="AF38" s="97">
        <v>5.41</v>
      </c>
      <c r="AG38" s="97">
        <v>5.41</v>
      </c>
      <c r="AH38" s="97">
        <v>5.41</v>
      </c>
      <c r="AI38" s="97">
        <v>5.41</v>
      </c>
      <c r="AJ38" s="97">
        <v>5.41</v>
      </c>
      <c r="AK38" s="97">
        <v>5.41</v>
      </c>
      <c r="AL38" s="97">
        <v>5.41</v>
      </c>
      <c r="AM38" s="97">
        <v>5.41</v>
      </c>
      <c r="AN38" s="97">
        <v>5.41</v>
      </c>
      <c r="AO38" s="97">
        <v>5.41</v>
      </c>
      <c r="AP38" s="97">
        <v>5.41</v>
      </c>
    </row>
    <row r="39" spans="1:42" x14ac:dyDescent="0.3">
      <c r="A39" s="100">
        <v>8</v>
      </c>
      <c r="B39" s="100" t="s">
        <v>212</v>
      </c>
      <c r="C39" s="100" t="s">
        <v>428</v>
      </c>
      <c r="D39" s="100">
        <v>3</v>
      </c>
      <c r="E39" s="100" t="s">
        <v>456</v>
      </c>
      <c r="F39" s="100" t="s">
        <v>478</v>
      </c>
      <c r="G39" s="100" t="s">
        <v>479</v>
      </c>
      <c r="H39" s="100" t="s">
        <v>480</v>
      </c>
      <c r="I39" s="100">
        <v>0</v>
      </c>
      <c r="J39" s="100">
        <v>840312</v>
      </c>
      <c r="K39" s="97">
        <v>819092</v>
      </c>
      <c r="L39" s="97">
        <v>790423.78</v>
      </c>
      <c r="M39" s="97">
        <v>762758.94770000002</v>
      </c>
      <c r="N39" s="97">
        <v>736062.38453050004</v>
      </c>
      <c r="O39" s="97">
        <v>710300.20107193256</v>
      </c>
      <c r="P39" s="97">
        <v>685439.69403441495</v>
      </c>
      <c r="Q39" s="97">
        <v>661449.30474321044</v>
      </c>
      <c r="R39" s="97">
        <v>638298.57907719805</v>
      </c>
      <c r="S39" s="97">
        <v>615958.12880949606</v>
      </c>
      <c r="T39" s="97">
        <v>594399.59430116368</v>
      </c>
      <c r="U39" s="97">
        <v>573595.60850062291</v>
      </c>
      <c r="V39" s="97">
        <v>553519.76220310107</v>
      </c>
      <c r="W39" s="97">
        <v>534146.57052599255</v>
      </c>
      <c r="X39" s="97">
        <v>515451.44055758277</v>
      </c>
      <c r="Y39" s="97">
        <v>497410.64013806736</v>
      </c>
      <c r="Z39" s="97">
        <v>480001.26773323497</v>
      </c>
      <c r="AA39" s="97">
        <v>463201.22336257173</v>
      </c>
      <c r="AB39" s="97">
        <v>446989.18054488173</v>
      </c>
      <c r="AC39" s="97">
        <v>431344.55922581087</v>
      </c>
      <c r="AD39" s="97">
        <v>416247.49965290749</v>
      </c>
      <c r="AE39" s="97">
        <v>389191.41217546852</v>
      </c>
      <c r="AF39" s="97">
        <v>352218.22801879904</v>
      </c>
      <c r="AG39" s="97">
        <v>304668.76723626116</v>
      </c>
      <c r="AH39" s="97">
        <v>263538.48365936591</v>
      </c>
      <c r="AI39" s="97">
        <v>227960.7883653515</v>
      </c>
      <c r="AJ39" s="97">
        <v>197186.08193602905</v>
      </c>
      <c r="AK39" s="97">
        <v>170565.96087466512</v>
      </c>
      <c r="AL39" s="97">
        <v>147539.55615658534</v>
      </c>
      <c r="AM39" s="97">
        <v>114343.15602135364</v>
      </c>
      <c r="AN39" s="97">
        <v>71464.472513346031</v>
      </c>
      <c r="AO39" s="97">
        <v>30372.400818172064</v>
      </c>
      <c r="AP39" s="97">
        <v>0</v>
      </c>
    </row>
    <row r="40" spans="1:42" x14ac:dyDescent="0.3">
      <c r="A40" s="100">
        <v>8</v>
      </c>
      <c r="B40" s="100" t="s">
        <v>212</v>
      </c>
      <c r="C40" s="100" t="s">
        <v>428</v>
      </c>
      <c r="D40" s="100">
        <v>4</v>
      </c>
      <c r="E40" s="100" t="s">
        <v>457</v>
      </c>
      <c r="F40" s="100"/>
      <c r="G40" s="100"/>
      <c r="H40" s="100" t="s">
        <v>488</v>
      </c>
      <c r="I40" s="100">
        <v>0</v>
      </c>
      <c r="J40" s="100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</row>
    <row r="41" spans="1:42" x14ac:dyDescent="0.3">
      <c r="A41" s="100">
        <v>8</v>
      </c>
      <c r="B41" s="100" t="s">
        <v>212</v>
      </c>
      <c r="C41" s="100" t="s">
        <v>428</v>
      </c>
      <c r="D41" s="100">
        <v>5</v>
      </c>
      <c r="E41" s="100" t="s">
        <v>459</v>
      </c>
      <c r="F41" s="100"/>
      <c r="G41" s="100"/>
      <c r="H41" s="100" t="s">
        <v>488</v>
      </c>
      <c r="I41" s="100">
        <v>0</v>
      </c>
      <c r="J41" s="100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</row>
    <row r="42" spans="1:42" x14ac:dyDescent="0.3">
      <c r="A42" s="102">
        <v>9</v>
      </c>
      <c r="B42" s="102" t="s">
        <v>213</v>
      </c>
      <c r="C42" s="102" t="s">
        <v>429</v>
      </c>
      <c r="D42" s="102">
        <v>1</v>
      </c>
      <c r="E42" s="102" t="s">
        <v>453</v>
      </c>
      <c r="F42" s="102" t="s">
        <v>474</v>
      </c>
      <c r="G42" s="102" t="s">
        <v>475</v>
      </c>
      <c r="H42" s="102" t="s">
        <v>476</v>
      </c>
      <c r="I42" s="102">
        <v>0</v>
      </c>
      <c r="J42" s="102">
        <v>742.13</v>
      </c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</row>
    <row r="43" spans="1:42" x14ac:dyDescent="0.3">
      <c r="A43" s="102">
        <v>9</v>
      </c>
      <c r="B43" s="102" t="s">
        <v>213</v>
      </c>
      <c r="C43" s="102" t="s">
        <v>429</v>
      </c>
      <c r="D43" s="102">
        <v>2</v>
      </c>
      <c r="E43" s="102" t="s">
        <v>454</v>
      </c>
      <c r="F43" s="102" t="s">
        <v>477</v>
      </c>
      <c r="G43" s="102" t="s">
        <v>477</v>
      </c>
      <c r="H43" s="102" t="s">
        <v>480</v>
      </c>
      <c r="I43" s="102">
        <v>0</v>
      </c>
      <c r="J43" s="102">
        <v>1.7853000000000001</v>
      </c>
      <c r="K43" s="97">
        <v>1.7853000000000001</v>
      </c>
      <c r="L43" s="97">
        <v>1.7853000000000001</v>
      </c>
      <c r="M43" s="97">
        <v>1.7853000000000001</v>
      </c>
      <c r="N43" s="97">
        <v>1.7853000000000001</v>
      </c>
      <c r="O43" s="97">
        <v>1.7853000000000001</v>
      </c>
      <c r="P43" s="97">
        <v>1.7853000000000001</v>
      </c>
      <c r="Q43" s="97">
        <v>1.7853000000000001</v>
      </c>
      <c r="R43" s="97">
        <v>1.7853000000000001</v>
      </c>
      <c r="S43" s="97">
        <v>1.7853000000000001</v>
      </c>
      <c r="T43" s="97">
        <v>1.7853000000000001</v>
      </c>
      <c r="U43" s="97">
        <v>1.7853000000000001</v>
      </c>
      <c r="V43" s="97">
        <v>1.7853000000000001</v>
      </c>
      <c r="W43" s="97">
        <v>1.7853000000000001</v>
      </c>
      <c r="X43" s="97">
        <v>1.7853000000000001</v>
      </c>
      <c r="Y43" s="97">
        <v>1.7853000000000001</v>
      </c>
      <c r="Z43" s="97">
        <v>1.7853000000000001</v>
      </c>
      <c r="AA43" s="97">
        <v>1.7853000000000001</v>
      </c>
      <c r="AB43" s="97">
        <v>1.7853000000000001</v>
      </c>
      <c r="AC43" s="97">
        <v>1.7853000000000001</v>
      </c>
      <c r="AD43" s="97">
        <v>1.7853000000000001</v>
      </c>
      <c r="AE43" s="97">
        <v>1.7853000000000001</v>
      </c>
      <c r="AF43" s="97">
        <v>1.7853000000000001</v>
      </c>
      <c r="AG43" s="97">
        <v>1.7853000000000001</v>
      </c>
      <c r="AH43" s="97">
        <v>1.7853000000000001</v>
      </c>
      <c r="AI43" s="97">
        <v>1.7853000000000001</v>
      </c>
      <c r="AJ43" s="97">
        <v>1.7853000000000001</v>
      </c>
      <c r="AK43" s="97">
        <v>1.7853000000000001</v>
      </c>
      <c r="AL43" s="97">
        <v>1.7853000000000001</v>
      </c>
      <c r="AM43" s="97">
        <v>1.7853000000000001</v>
      </c>
      <c r="AN43" s="97">
        <v>1.7853000000000001</v>
      </c>
      <c r="AO43" s="97">
        <v>1.7853000000000001</v>
      </c>
      <c r="AP43" s="97">
        <v>1.7853000000000001</v>
      </c>
    </row>
    <row r="44" spans="1:42" x14ac:dyDescent="0.3">
      <c r="A44" s="98">
        <v>9</v>
      </c>
      <c r="B44" s="102" t="s">
        <v>213</v>
      </c>
      <c r="C44" s="98" t="s">
        <v>429</v>
      </c>
      <c r="D44" s="102">
        <v>3</v>
      </c>
      <c r="E44" s="102" t="s">
        <v>456</v>
      </c>
      <c r="F44" s="98" t="s">
        <v>478</v>
      </c>
      <c r="G44" s="102" t="s">
        <v>479</v>
      </c>
      <c r="H44" s="102" t="s">
        <v>488</v>
      </c>
      <c r="I44" s="102">
        <v>0</v>
      </c>
      <c r="J44" s="102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</row>
    <row r="45" spans="1:42" x14ac:dyDescent="0.3">
      <c r="A45" s="98">
        <v>9</v>
      </c>
      <c r="B45" s="98" t="s">
        <v>213</v>
      </c>
      <c r="C45" s="98" t="s">
        <v>429</v>
      </c>
      <c r="D45" s="98">
        <v>4</v>
      </c>
      <c r="E45" s="98" t="s">
        <v>457</v>
      </c>
      <c r="F45" s="98"/>
      <c r="G45" s="98"/>
      <c r="H45" s="98" t="s">
        <v>488</v>
      </c>
      <c r="I45" s="98">
        <v>0</v>
      </c>
      <c r="J45" s="98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</row>
    <row r="46" spans="1:42" x14ac:dyDescent="0.3">
      <c r="A46" s="98">
        <v>9</v>
      </c>
      <c r="B46" s="98" t="s">
        <v>213</v>
      </c>
      <c r="C46" s="98" t="s">
        <v>429</v>
      </c>
      <c r="D46" s="98">
        <v>5</v>
      </c>
      <c r="E46" s="98" t="s">
        <v>459</v>
      </c>
      <c r="F46" s="98"/>
      <c r="G46" s="98"/>
      <c r="H46" s="98" t="s">
        <v>488</v>
      </c>
      <c r="I46" s="98">
        <v>0</v>
      </c>
      <c r="J46" s="98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</row>
    <row r="47" spans="1:42" x14ac:dyDescent="0.3">
      <c r="A47" s="100">
        <v>10</v>
      </c>
      <c r="B47" s="100" t="s">
        <v>654</v>
      </c>
      <c r="C47" s="100" t="s">
        <v>655</v>
      </c>
      <c r="D47" s="100">
        <v>1</v>
      </c>
      <c r="E47" s="100" t="s">
        <v>453</v>
      </c>
      <c r="F47" s="100" t="s">
        <v>474</v>
      </c>
      <c r="G47" s="100" t="s">
        <v>475</v>
      </c>
      <c r="H47" s="100" t="s">
        <v>476</v>
      </c>
      <c r="I47" s="100">
        <v>0</v>
      </c>
      <c r="J47" s="100">
        <v>19680.97</v>
      </c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</row>
    <row r="48" spans="1:42" x14ac:dyDescent="0.3">
      <c r="A48" s="100">
        <v>10</v>
      </c>
      <c r="B48" s="100" t="s">
        <v>654</v>
      </c>
      <c r="C48" s="100" t="s">
        <v>655</v>
      </c>
      <c r="D48" s="100">
        <v>2</v>
      </c>
      <c r="E48" s="100" t="s">
        <v>454</v>
      </c>
      <c r="F48" s="100" t="s">
        <v>477</v>
      </c>
      <c r="G48" s="100" t="s">
        <v>477</v>
      </c>
      <c r="H48" s="100" t="s">
        <v>480</v>
      </c>
      <c r="I48" s="100">
        <v>0</v>
      </c>
      <c r="J48" s="100">
        <v>61.65</v>
      </c>
      <c r="K48" s="97">
        <v>61.65</v>
      </c>
      <c r="L48" s="97">
        <v>61.65</v>
      </c>
      <c r="M48" s="97">
        <v>61.65</v>
      </c>
      <c r="N48" s="97">
        <v>61.65</v>
      </c>
      <c r="O48" s="97">
        <v>61.65</v>
      </c>
      <c r="P48" s="97">
        <v>61.65</v>
      </c>
      <c r="Q48" s="97">
        <v>61.65</v>
      </c>
      <c r="R48" s="97">
        <v>61.65</v>
      </c>
      <c r="S48" s="97">
        <v>61.65</v>
      </c>
      <c r="T48" s="97">
        <v>61.65</v>
      </c>
      <c r="U48" s="97">
        <v>61.65</v>
      </c>
      <c r="V48" s="97">
        <v>61.65</v>
      </c>
      <c r="W48" s="97">
        <v>61.65</v>
      </c>
      <c r="X48" s="97">
        <v>61.65</v>
      </c>
      <c r="Y48" s="97">
        <v>61.65</v>
      </c>
      <c r="Z48" s="97">
        <v>61.65</v>
      </c>
      <c r="AA48" s="97">
        <v>61.65</v>
      </c>
      <c r="AB48" s="97">
        <v>61.65</v>
      </c>
      <c r="AC48" s="97">
        <v>61.65</v>
      </c>
      <c r="AD48" s="97">
        <v>61.65</v>
      </c>
      <c r="AE48" s="97">
        <v>61.65</v>
      </c>
      <c r="AF48" s="97">
        <v>61.65</v>
      </c>
      <c r="AG48" s="97">
        <v>61.65</v>
      </c>
      <c r="AH48" s="97">
        <v>61.65</v>
      </c>
      <c r="AI48" s="97">
        <v>61.65</v>
      </c>
      <c r="AJ48" s="97">
        <v>61.65</v>
      </c>
      <c r="AK48" s="97">
        <v>61.65</v>
      </c>
      <c r="AL48" s="97">
        <v>61.65</v>
      </c>
      <c r="AM48" s="97">
        <v>61.65</v>
      </c>
      <c r="AN48" s="97">
        <v>61.65</v>
      </c>
      <c r="AO48" s="97">
        <v>61.65</v>
      </c>
      <c r="AP48" s="97">
        <v>61.65</v>
      </c>
    </row>
    <row r="49" spans="1:42" x14ac:dyDescent="0.3">
      <c r="A49" s="100">
        <v>10</v>
      </c>
      <c r="B49" s="100" t="s">
        <v>654</v>
      </c>
      <c r="C49" s="100" t="s">
        <v>655</v>
      </c>
      <c r="D49" s="100">
        <v>3</v>
      </c>
      <c r="E49" s="100" t="s">
        <v>456</v>
      </c>
      <c r="F49" s="100" t="s">
        <v>478</v>
      </c>
      <c r="G49" s="100" t="s">
        <v>479</v>
      </c>
      <c r="H49" s="100" t="s">
        <v>480</v>
      </c>
      <c r="I49" s="100">
        <v>0</v>
      </c>
      <c r="J49" s="100">
        <v>409780</v>
      </c>
      <c r="K49" s="97">
        <v>392613.14499999996</v>
      </c>
      <c r="L49" s="97">
        <v>378871.68492499995</v>
      </c>
      <c r="M49" s="97">
        <v>365611.17595262494</v>
      </c>
      <c r="N49" s="97">
        <v>352814.78479428304</v>
      </c>
      <c r="O49" s="97">
        <v>340466.2673264831</v>
      </c>
      <c r="P49" s="97">
        <v>328549.94797005615</v>
      </c>
      <c r="Q49" s="97">
        <v>317050.69979110418</v>
      </c>
      <c r="R49" s="97">
        <v>305953.92529841553</v>
      </c>
      <c r="S49" s="97">
        <v>295245.53791297099</v>
      </c>
      <c r="T49" s="97">
        <v>284911.94408601697</v>
      </c>
      <c r="U49" s="97">
        <v>274940.02604300639</v>
      </c>
      <c r="V49" s="97">
        <v>265317.12513150118</v>
      </c>
      <c r="W49" s="97">
        <v>256031.02575189862</v>
      </c>
      <c r="X49" s="97">
        <v>247069.93985058216</v>
      </c>
      <c r="Y49" s="97">
        <v>238422.49195581177</v>
      </c>
      <c r="Z49" s="97">
        <v>230077.70473735835</v>
      </c>
      <c r="AA49" s="97">
        <v>222024.98507155079</v>
      </c>
      <c r="AB49" s="97">
        <v>214254.11059404651</v>
      </c>
      <c r="AC49" s="97">
        <v>206755.21672325488</v>
      </c>
      <c r="AD49" s="97">
        <v>199518.78413794097</v>
      </c>
      <c r="AE49" s="97">
        <v>186550.06316897483</v>
      </c>
      <c r="AF49" s="97">
        <v>168827.80716792223</v>
      </c>
      <c r="AG49" s="97">
        <v>146036.05320025273</v>
      </c>
      <c r="AH49" s="97">
        <v>126321.18601821861</v>
      </c>
      <c r="AI49" s="97">
        <v>109267.82590575909</v>
      </c>
      <c r="AJ49" s="97">
        <v>94516.669408481612</v>
      </c>
      <c r="AK49" s="97">
        <v>81756.919038336593</v>
      </c>
      <c r="AL49" s="97">
        <v>70719.734968161152</v>
      </c>
      <c r="AM49" s="97">
        <v>54807.794600324894</v>
      </c>
      <c r="AN49" s="97">
        <v>34254.871625203057</v>
      </c>
      <c r="AO49" s="97">
        <v>14558.320440711299</v>
      </c>
      <c r="AP49" s="97">
        <v>0</v>
      </c>
    </row>
    <row r="50" spans="1:42" x14ac:dyDescent="0.3">
      <c r="A50" s="100">
        <v>10</v>
      </c>
      <c r="B50" s="100" t="s">
        <v>654</v>
      </c>
      <c r="C50" s="100" t="s">
        <v>655</v>
      </c>
      <c r="D50" s="100">
        <v>4</v>
      </c>
      <c r="E50" s="100" t="s">
        <v>457</v>
      </c>
      <c r="F50" s="100"/>
      <c r="G50" s="100"/>
      <c r="H50" s="100" t="s">
        <v>488</v>
      </c>
      <c r="I50" s="100">
        <v>0</v>
      </c>
      <c r="J50" s="100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</row>
    <row r="51" spans="1:42" x14ac:dyDescent="0.3">
      <c r="A51" s="100">
        <v>10</v>
      </c>
      <c r="B51" s="100" t="s">
        <v>654</v>
      </c>
      <c r="C51" s="100" t="s">
        <v>655</v>
      </c>
      <c r="D51" s="100">
        <v>5</v>
      </c>
      <c r="E51" s="100" t="s">
        <v>459</v>
      </c>
      <c r="F51" s="100"/>
      <c r="G51" s="100"/>
      <c r="H51" s="100" t="s">
        <v>488</v>
      </c>
      <c r="I51" s="100">
        <v>0</v>
      </c>
      <c r="J51" s="100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</row>
    <row r="52" spans="1:42" x14ac:dyDescent="0.3">
      <c r="A52" s="102">
        <v>11</v>
      </c>
      <c r="B52" s="102" t="s">
        <v>656</v>
      </c>
      <c r="C52" s="102" t="s">
        <v>657</v>
      </c>
      <c r="D52" s="102">
        <v>1</v>
      </c>
      <c r="E52" s="102" t="s">
        <v>453</v>
      </c>
      <c r="F52" s="102" t="s">
        <v>474</v>
      </c>
      <c r="G52" s="102" t="s">
        <v>475</v>
      </c>
      <c r="H52" s="102" t="s">
        <v>476</v>
      </c>
      <c r="I52" s="102">
        <v>0</v>
      </c>
      <c r="J52" s="102">
        <v>19680.97</v>
      </c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</row>
    <row r="53" spans="1:42" x14ac:dyDescent="0.3">
      <c r="A53" s="102">
        <v>11</v>
      </c>
      <c r="B53" s="102" t="s">
        <v>656</v>
      </c>
      <c r="C53" s="102" t="s">
        <v>657</v>
      </c>
      <c r="D53" s="102">
        <v>2</v>
      </c>
      <c r="E53" s="102" t="s">
        <v>454</v>
      </c>
      <c r="F53" s="102" t="s">
        <v>477</v>
      </c>
      <c r="G53" s="102" t="s">
        <v>477</v>
      </c>
      <c r="H53" s="102" t="s">
        <v>480</v>
      </c>
      <c r="I53" s="102">
        <v>0</v>
      </c>
      <c r="J53" s="102">
        <v>61.65</v>
      </c>
      <c r="K53" s="97">
        <v>61.65</v>
      </c>
      <c r="L53" s="97">
        <v>61.65</v>
      </c>
      <c r="M53" s="97">
        <v>61.65</v>
      </c>
      <c r="N53" s="97">
        <v>61.65</v>
      </c>
      <c r="O53" s="97">
        <v>61.65</v>
      </c>
      <c r="P53" s="97">
        <v>61.65</v>
      </c>
      <c r="Q53" s="97">
        <v>61.65</v>
      </c>
      <c r="R53" s="97">
        <v>61.65</v>
      </c>
      <c r="S53" s="97">
        <v>61.65</v>
      </c>
      <c r="T53" s="97">
        <v>61.65</v>
      </c>
      <c r="U53" s="97">
        <v>61.65</v>
      </c>
      <c r="V53" s="97">
        <v>61.65</v>
      </c>
      <c r="W53" s="97">
        <v>61.65</v>
      </c>
      <c r="X53" s="97">
        <v>61.65</v>
      </c>
      <c r="Y53" s="97">
        <v>61.65</v>
      </c>
      <c r="Z53" s="97">
        <v>61.65</v>
      </c>
      <c r="AA53" s="97">
        <v>61.65</v>
      </c>
      <c r="AB53" s="97">
        <v>61.65</v>
      </c>
      <c r="AC53" s="97">
        <v>61.65</v>
      </c>
      <c r="AD53" s="97">
        <v>61.65</v>
      </c>
      <c r="AE53" s="97">
        <v>61.65</v>
      </c>
      <c r="AF53" s="97">
        <v>61.65</v>
      </c>
      <c r="AG53" s="97">
        <v>61.65</v>
      </c>
      <c r="AH53" s="97">
        <v>61.65</v>
      </c>
      <c r="AI53" s="97">
        <v>61.65</v>
      </c>
      <c r="AJ53" s="97">
        <v>61.65</v>
      </c>
      <c r="AK53" s="97">
        <v>61.65</v>
      </c>
      <c r="AL53" s="97">
        <v>61.65</v>
      </c>
      <c r="AM53" s="97">
        <v>61.65</v>
      </c>
      <c r="AN53" s="97">
        <v>61.65</v>
      </c>
      <c r="AO53" s="97">
        <v>61.65</v>
      </c>
      <c r="AP53" s="97">
        <v>61.65</v>
      </c>
    </row>
    <row r="54" spans="1:42" x14ac:dyDescent="0.3">
      <c r="A54" s="98">
        <v>11</v>
      </c>
      <c r="B54" s="102" t="s">
        <v>656</v>
      </c>
      <c r="C54" s="98" t="s">
        <v>657</v>
      </c>
      <c r="D54" s="102">
        <v>3</v>
      </c>
      <c r="E54" s="102" t="s">
        <v>456</v>
      </c>
      <c r="F54" s="98" t="s">
        <v>478</v>
      </c>
      <c r="G54" s="102" t="s">
        <v>479</v>
      </c>
      <c r="H54" s="102" t="s">
        <v>480</v>
      </c>
      <c r="I54" s="102">
        <v>0</v>
      </c>
      <c r="J54" s="102">
        <v>169766</v>
      </c>
      <c r="K54" s="97">
        <v>163824.19</v>
      </c>
      <c r="L54" s="97">
        <v>158090.34335000001</v>
      </c>
      <c r="M54" s="97">
        <v>152557.18133275001</v>
      </c>
      <c r="N54" s="97">
        <v>147217.67998610376</v>
      </c>
      <c r="O54" s="97">
        <v>142065.06118659012</v>
      </c>
      <c r="P54" s="97">
        <v>137092.78404505947</v>
      </c>
      <c r="Q54" s="97">
        <v>132294.53660348238</v>
      </c>
      <c r="R54" s="97">
        <v>127664.2278223605</v>
      </c>
      <c r="S54" s="97">
        <v>123195.97984857787</v>
      </c>
      <c r="T54" s="97">
        <v>118884.12055387764</v>
      </c>
      <c r="U54" s="97">
        <v>114723.17633449192</v>
      </c>
      <c r="V54" s="97">
        <v>110707.8651627847</v>
      </c>
      <c r="W54" s="97">
        <v>106833.08988208722</v>
      </c>
      <c r="X54" s="97">
        <v>103093.93173621417</v>
      </c>
      <c r="Y54" s="97">
        <v>99485.644125446677</v>
      </c>
      <c r="Z54" s="97">
        <v>96003.646581056048</v>
      </c>
      <c r="AA54" s="97">
        <v>92643.518950719081</v>
      </c>
      <c r="AB54" s="97">
        <v>89400.995787443913</v>
      </c>
      <c r="AC54" s="97">
        <v>86271.960934883376</v>
      </c>
      <c r="AD54" s="97">
        <v>83252.442302162453</v>
      </c>
      <c r="AE54" s="97">
        <v>77841.033552521898</v>
      </c>
      <c r="AF54" s="97">
        <v>70446.135365032314</v>
      </c>
      <c r="AG54" s="97">
        <v>60935.907090752953</v>
      </c>
      <c r="AH54" s="97">
        <v>52709.559633501303</v>
      </c>
      <c r="AI54" s="97">
        <v>45593.76908297863</v>
      </c>
      <c r="AJ54" s="97">
        <v>39438.610256776512</v>
      </c>
      <c r="AK54" s="97">
        <v>34114.39787211168</v>
      </c>
      <c r="AL54" s="97">
        <v>29508.954159376604</v>
      </c>
      <c r="AM54" s="97">
        <v>22869.439473516868</v>
      </c>
      <c r="AN54" s="97">
        <v>14293.399670948042</v>
      </c>
      <c r="AO54" s="97">
        <v>6074.6948601529175</v>
      </c>
      <c r="AP54" s="97">
        <v>0</v>
      </c>
    </row>
    <row r="55" spans="1:42" x14ac:dyDescent="0.3">
      <c r="A55" s="98">
        <v>11</v>
      </c>
      <c r="B55" s="98" t="s">
        <v>656</v>
      </c>
      <c r="C55" s="98" t="s">
        <v>657</v>
      </c>
      <c r="D55" s="98">
        <v>4</v>
      </c>
      <c r="E55" s="98" t="s">
        <v>457</v>
      </c>
      <c r="F55" s="98"/>
      <c r="G55" s="98"/>
      <c r="H55" s="98" t="s">
        <v>488</v>
      </c>
      <c r="I55" s="98">
        <v>0</v>
      </c>
      <c r="J55" s="98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</row>
    <row r="56" spans="1:42" x14ac:dyDescent="0.3">
      <c r="A56" s="98">
        <v>11</v>
      </c>
      <c r="B56" s="98" t="s">
        <v>656</v>
      </c>
      <c r="C56" s="98" t="s">
        <v>657</v>
      </c>
      <c r="D56" s="98">
        <v>5</v>
      </c>
      <c r="E56" s="98" t="s">
        <v>459</v>
      </c>
      <c r="F56" s="98"/>
      <c r="G56" s="98"/>
      <c r="H56" s="98" t="s">
        <v>488</v>
      </c>
      <c r="I56" s="98">
        <v>0</v>
      </c>
      <c r="J56" s="98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</row>
    <row r="57" spans="1:42" x14ac:dyDescent="0.3">
      <c r="A57" s="100">
        <v>12</v>
      </c>
      <c r="B57" s="100" t="s">
        <v>658</v>
      </c>
      <c r="C57" s="100" t="s">
        <v>659</v>
      </c>
      <c r="D57" s="100">
        <v>1</v>
      </c>
      <c r="E57" s="100" t="s">
        <v>453</v>
      </c>
      <c r="F57" s="100" t="s">
        <v>676</v>
      </c>
      <c r="G57" s="100" t="s">
        <v>475</v>
      </c>
      <c r="H57" s="100" t="s">
        <v>481</v>
      </c>
      <c r="I57" s="100">
        <v>0</v>
      </c>
      <c r="J57" s="100">
        <v>2</v>
      </c>
      <c r="K57" s="97">
        <v>0.95544531300000002</v>
      </c>
      <c r="L57" s="97">
        <v>0.91089062600000004</v>
      </c>
      <c r="M57" s="97">
        <v>0.86633593900000005</v>
      </c>
      <c r="N57" s="97">
        <v>0.82178125300000004</v>
      </c>
      <c r="O57" s="97">
        <v>0.80693104500000001</v>
      </c>
      <c r="P57" s="97">
        <v>0.79207880500000005</v>
      </c>
      <c r="Q57" s="97">
        <v>0.77227785199999999</v>
      </c>
      <c r="R57" s="97">
        <v>0.75247486500000005</v>
      </c>
      <c r="S57" s="97">
        <v>0.73267187899999997</v>
      </c>
      <c r="T57" s="97">
        <v>0.71287092500000004</v>
      </c>
      <c r="U57" s="97">
        <v>0.70296943199999995</v>
      </c>
      <c r="V57" s="97">
        <v>0.69306793899999997</v>
      </c>
      <c r="W57" s="97">
        <v>0.69140549600000001</v>
      </c>
      <c r="X57" s="97">
        <v>0.68974305300000005</v>
      </c>
      <c r="Y57" s="97">
        <v>0.68807857800000005</v>
      </c>
      <c r="Z57" s="97">
        <v>0.68641613499999998</v>
      </c>
      <c r="AA57" s="97">
        <v>0.68475165999999998</v>
      </c>
      <c r="AB57" s="97">
        <v>0.68308921700000003</v>
      </c>
      <c r="AC57" s="97">
        <v>0.68142474200000003</v>
      </c>
      <c r="AD57" s="97">
        <v>0.67976229899999996</v>
      </c>
      <c r="AE57" s="97">
        <v>0.67809782399999996</v>
      </c>
      <c r="AF57" s="97">
        <v>0.676435381</v>
      </c>
      <c r="AG57" s="97">
        <v>0.674770906</v>
      </c>
      <c r="AH57" s="97">
        <v>0.67310846300000005</v>
      </c>
      <c r="AI57" s="97">
        <v>0.67144601999999998</v>
      </c>
      <c r="AJ57" s="97">
        <v>0.66978154499999998</v>
      </c>
      <c r="AK57" s="97">
        <v>0.66811910200000002</v>
      </c>
      <c r="AL57" s="97">
        <v>0.66645462700000002</v>
      </c>
      <c r="AM57" s="97">
        <v>0.66479218399999995</v>
      </c>
      <c r="AN57" s="97">
        <v>0.66312770899999995</v>
      </c>
      <c r="AO57" s="97">
        <v>0.66146526699999997</v>
      </c>
      <c r="AP57" s="97">
        <v>0.659800791</v>
      </c>
    </row>
    <row r="58" spans="1:42" x14ac:dyDescent="0.3">
      <c r="A58" s="100">
        <v>12</v>
      </c>
      <c r="B58" s="100" t="s">
        <v>658</v>
      </c>
      <c r="C58" s="100" t="s">
        <v>659</v>
      </c>
      <c r="D58" s="100">
        <v>2</v>
      </c>
      <c r="E58" s="100" t="s">
        <v>454</v>
      </c>
      <c r="F58" s="100" t="s">
        <v>477</v>
      </c>
      <c r="G58" s="100" t="s">
        <v>477</v>
      </c>
      <c r="H58" s="100" t="s">
        <v>480</v>
      </c>
      <c r="I58" s="100">
        <v>0</v>
      </c>
      <c r="J58" s="100">
        <v>20.3445</v>
      </c>
      <c r="K58" s="97">
        <v>20.3445</v>
      </c>
      <c r="L58" s="97">
        <v>20.3445</v>
      </c>
      <c r="M58" s="97">
        <v>20.3445</v>
      </c>
      <c r="N58" s="97">
        <v>20.3445</v>
      </c>
      <c r="O58" s="97">
        <v>20.3445</v>
      </c>
      <c r="P58" s="97">
        <v>20.3445</v>
      </c>
      <c r="Q58" s="97">
        <v>20.3445</v>
      </c>
      <c r="R58" s="97">
        <v>20.3445</v>
      </c>
      <c r="S58" s="97">
        <v>20.3445</v>
      </c>
      <c r="T58" s="97">
        <v>20.3445</v>
      </c>
      <c r="U58" s="97">
        <v>20.3445</v>
      </c>
      <c r="V58" s="97">
        <v>20.3445</v>
      </c>
      <c r="W58" s="97">
        <v>20.3445</v>
      </c>
      <c r="X58" s="97">
        <v>20.3445</v>
      </c>
      <c r="Y58" s="97">
        <v>20.3445</v>
      </c>
      <c r="Z58" s="97">
        <v>20.3445</v>
      </c>
      <c r="AA58" s="97">
        <v>20.3445</v>
      </c>
      <c r="AB58" s="97">
        <v>20.3445</v>
      </c>
      <c r="AC58" s="97">
        <v>20.3445</v>
      </c>
      <c r="AD58" s="97">
        <v>20.3445</v>
      </c>
      <c r="AE58" s="97">
        <v>20.3445</v>
      </c>
      <c r="AF58" s="97">
        <v>20.3445</v>
      </c>
      <c r="AG58" s="97">
        <v>20.3445</v>
      </c>
      <c r="AH58" s="97">
        <v>20.3445</v>
      </c>
      <c r="AI58" s="97">
        <v>20.3445</v>
      </c>
      <c r="AJ58" s="97">
        <v>20.3445</v>
      </c>
      <c r="AK58" s="97">
        <v>20.3445</v>
      </c>
      <c r="AL58" s="97">
        <v>20.3445</v>
      </c>
      <c r="AM58" s="97">
        <v>20.3445</v>
      </c>
      <c r="AN58" s="97">
        <v>20.3445</v>
      </c>
      <c r="AO58" s="97">
        <v>20.3445</v>
      </c>
      <c r="AP58" s="97">
        <v>20.3445</v>
      </c>
    </row>
    <row r="59" spans="1:42" x14ac:dyDescent="0.3">
      <c r="A59" s="100">
        <v>12</v>
      </c>
      <c r="B59" s="100" t="s">
        <v>658</v>
      </c>
      <c r="C59" s="100" t="s">
        <v>659</v>
      </c>
      <c r="D59" s="100">
        <v>3</v>
      </c>
      <c r="E59" s="100" t="s">
        <v>456</v>
      </c>
      <c r="F59" s="100" t="s">
        <v>478</v>
      </c>
      <c r="G59" s="101" t="s">
        <v>479</v>
      </c>
      <c r="H59" s="101" t="s">
        <v>488</v>
      </c>
      <c r="I59" s="100">
        <v>0</v>
      </c>
      <c r="J59" s="100"/>
      <c r="K59" s="97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</row>
    <row r="60" spans="1:42" x14ac:dyDescent="0.3">
      <c r="A60" s="100">
        <v>12</v>
      </c>
      <c r="B60" s="100" t="s">
        <v>658</v>
      </c>
      <c r="C60" s="100" t="s">
        <v>659</v>
      </c>
      <c r="D60" s="100">
        <v>4</v>
      </c>
      <c r="E60" s="100" t="s">
        <v>457</v>
      </c>
      <c r="F60" s="101"/>
      <c r="G60" s="101"/>
      <c r="H60" s="101" t="s">
        <v>488</v>
      </c>
      <c r="I60" s="100">
        <v>0</v>
      </c>
      <c r="J60" s="100"/>
      <c r="K60" s="97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</row>
    <row r="61" spans="1:42" x14ac:dyDescent="0.3">
      <c r="A61" s="100">
        <v>12</v>
      </c>
      <c r="B61" s="100" t="s">
        <v>658</v>
      </c>
      <c r="C61" s="100" t="s">
        <v>659</v>
      </c>
      <c r="D61" s="100">
        <v>5</v>
      </c>
      <c r="E61" s="100" t="s">
        <v>459</v>
      </c>
      <c r="F61" s="101"/>
      <c r="G61" s="101"/>
      <c r="H61" s="101" t="s">
        <v>488</v>
      </c>
      <c r="I61" s="100">
        <v>0</v>
      </c>
      <c r="J61" s="100"/>
      <c r="K61" s="97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</row>
    <row r="62" spans="1:42" x14ac:dyDescent="0.3">
      <c r="A62" s="102">
        <v>13</v>
      </c>
      <c r="B62" s="102" t="s">
        <v>214</v>
      </c>
      <c r="C62" s="102" t="s">
        <v>430</v>
      </c>
      <c r="D62" s="102">
        <v>1</v>
      </c>
      <c r="E62" s="102" t="s">
        <v>453</v>
      </c>
      <c r="F62" s="102" t="s">
        <v>474</v>
      </c>
      <c r="G62" s="102" t="s">
        <v>475</v>
      </c>
      <c r="H62" s="102" t="s">
        <v>476</v>
      </c>
      <c r="I62" s="102">
        <v>0</v>
      </c>
      <c r="J62" s="102">
        <v>106586.06</v>
      </c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</row>
    <row r="63" spans="1:42" x14ac:dyDescent="0.3">
      <c r="A63" s="102">
        <v>13</v>
      </c>
      <c r="B63" s="102" t="s">
        <v>214</v>
      </c>
      <c r="C63" s="102" t="s">
        <v>430</v>
      </c>
      <c r="D63" s="102">
        <v>2</v>
      </c>
      <c r="E63" s="102" t="s">
        <v>454</v>
      </c>
      <c r="F63" s="102" t="s">
        <v>477</v>
      </c>
      <c r="G63" s="102" t="s">
        <v>477</v>
      </c>
      <c r="H63" s="102" t="s">
        <v>480</v>
      </c>
      <c r="I63" s="102">
        <v>0</v>
      </c>
      <c r="J63" s="102">
        <v>171.78</v>
      </c>
      <c r="K63" s="97">
        <v>171.78</v>
      </c>
      <c r="L63" s="97">
        <v>171.78</v>
      </c>
      <c r="M63" s="97">
        <v>171.78</v>
      </c>
      <c r="N63" s="97">
        <v>171.78</v>
      </c>
      <c r="O63" s="97">
        <v>171.78</v>
      </c>
      <c r="P63" s="97">
        <v>171.78</v>
      </c>
      <c r="Q63" s="97">
        <v>171.78</v>
      </c>
      <c r="R63" s="97">
        <v>171.78</v>
      </c>
      <c r="S63" s="97">
        <v>171.78</v>
      </c>
      <c r="T63" s="97">
        <v>171.78</v>
      </c>
      <c r="U63" s="97">
        <v>171.78</v>
      </c>
      <c r="V63" s="97">
        <v>171.78</v>
      </c>
      <c r="W63" s="97">
        <v>171.78</v>
      </c>
      <c r="X63" s="97">
        <v>171.78</v>
      </c>
      <c r="Y63" s="97">
        <v>171.78</v>
      </c>
      <c r="Z63" s="97">
        <v>171.78</v>
      </c>
      <c r="AA63" s="97">
        <v>171.78</v>
      </c>
      <c r="AB63" s="97">
        <v>171.78</v>
      </c>
      <c r="AC63" s="97">
        <v>171.78</v>
      </c>
      <c r="AD63" s="97">
        <v>171.78</v>
      </c>
      <c r="AE63" s="97">
        <v>171.78</v>
      </c>
      <c r="AF63" s="97">
        <v>171.78</v>
      </c>
      <c r="AG63" s="97">
        <v>171.78</v>
      </c>
      <c r="AH63" s="97">
        <v>171.78</v>
      </c>
      <c r="AI63" s="97">
        <v>171.78</v>
      </c>
      <c r="AJ63" s="97">
        <v>171.78</v>
      </c>
      <c r="AK63" s="97">
        <v>171.78</v>
      </c>
      <c r="AL63" s="97">
        <v>171.78</v>
      </c>
      <c r="AM63" s="97">
        <v>171.78</v>
      </c>
      <c r="AN63" s="97">
        <v>171.78</v>
      </c>
      <c r="AO63" s="97">
        <v>171.78</v>
      </c>
      <c r="AP63" s="97">
        <v>171.78</v>
      </c>
    </row>
    <row r="64" spans="1:42" x14ac:dyDescent="0.3">
      <c r="A64" s="98">
        <v>13</v>
      </c>
      <c r="B64" s="102" t="s">
        <v>214</v>
      </c>
      <c r="C64" s="98" t="s">
        <v>430</v>
      </c>
      <c r="D64" s="102">
        <v>3</v>
      </c>
      <c r="E64" s="102" t="s">
        <v>456</v>
      </c>
      <c r="F64" s="98" t="s">
        <v>478</v>
      </c>
      <c r="G64" s="102" t="s">
        <v>479</v>
      </c>
      <c r="H64" s="102" t="s">
        <v>480</v>
      </c>
      <c r="I64" s="102">
        <v>0</v>
      </c>
      <c r="J64" s="102">
        <v>32373.000000000004</v>
      </c>
      <c r="K64" s="97">
        <v>31555.500000000004</v>
      </c>
      <c r="L64" s="97">
        <v>30451.057500000003</v>
      </c>
      <c r="M64" s="97">
        <v>29385.270487500002</v>
      </c>
      <c r="N64" s="97">
        <v>28356.786020437499</v>
      </c>
      <c r="O64" s="97">
        <v>27364.298509722186</v>
      </c>
      <c r="P64" s="97">
        <v>26406.548061881909</v>
      </c>
      <c r="Q64" s="97">
        <v>25482.31887971604</v>
      </c>
      <c r="R64" s="97">
        <v>24590.437718925979</v>
      </c>
      <c r="S64" s="97">
        <v>23729.772398763569</v>
      </c>
      <c r="T64" s="97">
        <v>22899.230364806845</v>
      </c>
      <c r="U64" s="97">
        <v>22097.757302038604</v>
      </c>
      <c r="V64" s="97">
        <v>21324.335796467254</v>
      </c>
      <c r="W64" s="97">
        <v>20577.984043590899</v>
      </c>
      <c r="X64" s="97">
        <v>19857.754602065215</v>
      </c>
      <c r="Y64" s="97">
        <v>19162.733190992931</v>
      </c>
      <c r="Z64" s="97">
        <v>18492.037529308178</v>
      </c>
      <c r="AA64" s="97">
        <v>17844.81621578239</v>
      </c>
      <c r="AB64" s="97">
        <v>17220.247648230004</v>
      </c>
      <c r="AC64" s="97">
        <v>16617.538980541955</v>
      </c>
      <c r="AD64" s="97">
        <v>16035.925116222985</v>
      </c>
      <c r="AE64" s="97">
        <v>14993.589983668491</v>
      </c>
      <c r="AF64" s="97">
        <v>13569.198935219985</v>
      </c>
      <c r="AG64" s="97">
        <v>11737.357078965288</v>
      </c>
      <c r="AH64" s="97">
        <v>10152.813873304975</v>
      </c>
      <c r="AI64" s="97">
        <v>8782.1840004088026</v>
      </c>
      <c r="AJ64" s="97">
        <v>7596.5891603536138</v>
      </c>
      <c r="AK64" s="97">
        <v>6571.049623705876</v>
      </c>
      <c r="AL64" s="97">
        <v>5683.9579245055829</v>
      </c>
      <c r="AM64" s="97">
        <v>4405.067391491827</v>
      </c>
      <c r="AN64" s="97">
        <v>2753.1671196823918</v>
      </c>
      <c r="AO64" s="97">
        <v>1170.0960258650164</v>
      </c>
      <c r="AP64" s="97">
        <v>0</v>
      </c>
    </row>
    <row r="65" spans="1:42" x14ac:dyDescent="0.3">
      <c r="A65" s="98">
        <v>13</v>
      </c>
      <c r="B65" s="98" t="s">
        <v>214</v>
      </c>
      <c r="C65" s="98" t="s">
        <v>430</v>
      </c>
      <c r="D65" s="98">
        <v>4</v>
      </c>
      <c r="E65" s="98" t="s">
        <v>457</v>
      </c>
      <c r="F65" s="98"/>
      <c r="G65" s="98"/>
      <c r="H65" s="98" t="s">
        <v>488</v>
      </c>
      <c r="I65" s="98">
        <v>0</v>
      </c>
      <c r="J65" s="98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</row>
    <row r="66" spans="1:42" x14ac:dyDescent="0.3">
      <c r="A66" s="98">
        <v>13</v>
      </c>
      <c r="B66" s="98" t="s">
        <v>214</v>
      </c>
      <c r="C66" s="98" t="s">
        <v>430</v>
      </c>
      <c r="D66" s="98">
        <v>5</v>
      </c>
      <c r="E66" s="98" t="s">
        <v>459</v>
      </c>
      <c r="F66" s="98"/>
      <c r="G66" s="98"/>
      <c r="H66" s="98" t="s">
        <v>488</v>
      </c>
      <c r="I66" s="98">
        <v>0</v>
      </c>
      <c r="J66" s="98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</row>
    <row r="67" spans="1:42" x14ac:dyDescent="0.3">
      <c r="A67" s="100">
        <v>14</v>
      </c>
      <c r="B67" s="100" t="s">
        <v>660</v>
      </c>
      <c r="C67" s="100" t="s">
        <v>661</v>
      </c>
      <c r="D67" s="100">
        <v>1</v>
      </c>
      <c r="E67" s="100" t="s">
        <v>453</v>
      </c>
      <c r="F67" s="100" t="s">
        <v>474</v>
      </c>
      <c r="G67" s="100" t="s">
        <v>475</v>
      </c>
      <c r="H67" s="100" t="s">
        <v>476</v>
      </c>
      <c r="I67" s="100">
        <v>0</v>
      </c>
      <c r="J67" s="100">
        <v>106586.06</v>
      </c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</row>
    <row r="68" spans="1:42" x14ac:dyDescent="0.3">
      <c r="A68" s="100">
        <v>14</v>
      </c>
      <c r="B68" s="100" t="s">
        <v>660</v>
      </c>
      <c r="C68" s="100" t="s">
        <v>661</v>
      </c>
      <c r="D68" s="100">
        <v>2</v>
      </c>
      <c r="E68" s="100" t="s">
        <v>454</v>
      </c>
      <c r="F68" s="100" t="s">
        <v>477</v>
      </c>
      <c r="G68" s="100" t="s">
        <v>477</v>
      </c>
      <c r="H68" s="100" t="s">
        <v>480</v>
      </c>
      <c r="I68" s="100">
        <v>0</v>
      </c>
      <c r="J68" s="100">
        <v>171.78</v>
      </c>
      <c r="K68" s="97">
        <v>171.78</v>
      </c>
      <c r="L68" s="97">
        <v>171.78</v>
      </c>
      <c r="M68" s="97">
        <v>171.78</v>
      </c>
      <c r="N68" s="97">
        <v>171.78</v>
      </c>
      <c r="O68" s="97">
        <v>171.78</v>
      </c>
      <c r="P68" s="97">
        <v>171.78</v>
      </c>
      <c r="Q68" s="97">
        <v>171.78</v>
      </c>
      <c r="R68" s="97">
        <v>171.78</v>
      </c>
      <c r="S68" s="97">
        <v>171.78</v>
      </c>
      <c r="T68" s="97">
        <v>171.78</v>
      </c>
      <c r="U68" s="97">
        <v>171.78</v>
      </c>
      <c r="V68" s="97">
        <v>171.78</v>
      </c>
      <c r="W68" s="97">
        <v>171.78</v>
      </c>
      <c r="X68" s="97">
        <v>171.78</v>
      </c>
      <c r="Y68" s="97">
        <v>171.78</v>
      </c>
      <c r="Z68" s="97">
        <v>171.78</v>
      </c>
      <c r="AA68" s="97">
        <v>171.78</v>
      </c>
      <c r="AB68" s="97">
        <v>171.78</v>
      </c>
      <c r="AC68" s="97">
        <v>171.78</v>
      </c>
      <c r="AD68" s="97">
        <v>171.78</v>
      </c>
      <c r="AE68" s="97">
        <v>171.78</v>
      </c>
      <c r="AF68" s="97">
        <v>171.78</v>
      </c>
      <c r="AG68" s="97">
        <v>171.78</v>
      </c>
      <c r="AH68" s="97">
        <v>171.78</v>
      </c>
      <c r="AI68" s="97">
        <v>171.78</v>
      </c>
      <c r="AJ68" s="97">
        <v>171.78</v>
      </c>
      <c r="AK68" s="97">
        <v>171.78</v>
      </c>
      <c r="AL68" s="97">
        <v>171.78</v>
      </c>
      <c r="AM68" s="97">
        <v>171.78</v>
      </c>
      <c r="AN68" s="97">
        <v>171.78</v>
      </c>
      <c r="AO68" s="97">
        <v>171.78</v>
      </c>
      <c r="AP68" s="97">
        <v>171.78</v>
      </c>
    </row>
    <row r="69" spans="1:42" x14ac:dyDescent="0.3">
      <c r="A69" s="100">
        <v>14</v>
      </c>
      <c r="B69" s="100" t="s">
        <v>660</v>
      </c>
      <c r="C69" s="100" t="s">
        <v>661</v>
      </c>
      <c r="D69" s="100">
        <v>3</v>
      </c>
      <c r="E69" s="100" t="s">
        <v>456</v>
      </c>
      <c r="F69" s="100" t="s">
        <v>478</v>
      </c>
      <c r="G69" s="100" t="s">
        <v>479</v>
      </c>
      <c r="H69" s="100" t="s">
        <v>488</v>
      </c>
      <c r="I69" s="100">
        <v>0</v>
      </c>
      <c r="J69" s="100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</row>
    <row r="70" spans="1:42" x14ac:dyDescent="0.3">
      <c r="A70" s="100">
        <v>14</v>
      </c>
      <c r="B70" s="100" t="s">
        <v>660</v>
      </c>
      <c r="C70" s="100" t="s">
        <v>661</v>
      </c>
      <c r="D70" s="100">
        <v>4</v>
      </c>
      <c r="E70" s="100" t="s">
        <v>457</v>
      </c>
      <c r="F70" s="100"/>
      <c r="G70" s="100"/>
      <c r="H70" s="100" t="s">
        <v>488</v>
      </c>
      <c r="I70" s="100">
        <v>0</v>
      </c>
      <c r="J70" s="100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</row>
    <row r="71" spans="1:42" x14ac:dyDescent="0.3">
      <c r="A71" s="100">
        <v>14</v>
      </c>
      <c r="B71" s="100" t="s">
        <v>660</v>
      </c>
      <c r="C71" s="100" t="s">
        <v>661</v>
      </c>
      <c r="D71" s="100">
        <v>5</v>
      </c>
      <c r="E71" s="100" t="s">
        <v>459</v>
      </c>
      <c r="F71" s="100"/>
      <c r="G71" s="100"/>
      <c r="H71" s="100" t="s">
        <v>488</v>
      </c>
      <c r="I71" s="100">
        <v>0</v>
      </c>
      <c r="J71" s="100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</row>
    <row r="72" spans="1:42" x14ac:dyDescent="0.3">
      <c r="A72" s="102">
        <v>15</v>
      </c>
      <c r="B72" s="102" t="s">
        <v>215</v>
      </c>
      <c r="C72" s="102" t="s">
        <v>431</v>
      </c>
      <c r="D72" s="102">
        <v>1</v>
      </c>
      <c r="E72" s="102" t="s">
        <v>453</v>
      </c>
      <c r="F72" s="102" t="s">
        <v>483</v>
      </c>
      <c r="G72" s="102" t="s">
        <v>475</v>
      </c>
      <c r="H72" s="102" t="s">
        <v>481</v>
      </c>
      <c r="I72" s="102">
        <v>0</v>
      </c>
      <c r="J72" s="102">
        <v>1.917328626</v>
      </c>
      <c r="K72" s="97">
        <v>0.95550099700000002</v>
      </c>
      <c r="L72" s="97">
        <v>0.91084854999999998</v>
      </c>
      <c r="M72" s="97">
        <v>0.866349547</v>
      </c>
      <c r="N72" s="97">
        <v>0.82185054499999999</v>
      </c>
      <c r="O72" s="97">
        <v>0.80696639599999997</v>
      </c>
      <c r="P72" s="97">
        <v>0.79208224599999999</v>
      </c>
      <c r="Q72" s="97">
        <v>0.77228786299999996</v>
      </c>
      <c r="R72" s="97">
        <v>0.75249347899999997</v>
      </c>
      <c r="S72" s="97">
        <v>0.73269909499999997</v>
      </c>
      <c r="T72" s="97">
        <v>0.71290471099999997</v>
      </c>
      <c r="U72" s="97">
        <v>0.70293079599999997</v>
      </c>
      <c r="V72" s="97">
        <v>0.69311032699999997</v>
      </c>
      <c r="W72" s="97">
        <v>0.69142243400000003</v>
      </c>
      <c r="X72" s="97">
        <v>0.68973454000000001</v>
      </c>
      <c r="Y72" s="97">
        <v>0.68804664699999996</v>
      </c>
      <c r="Z72" s="97">
        <v>0.68635875400000002</v>
      </c>
      <c r="AA72" s="97">
        <v>0.68482430599999999</v>
      </c>
      <c r="AB72" s="97">
        <v>0.68313641199999997</v>
      </c>
      <c r="AC72" s="97">
        <v>0.68144851900000003</v>
      </c>
      <c r="AD72" s="97">
        <v>0.67976062599999998</v>
      </c>
      <c r="AE72" s="97">
        <v>0.67807273300000004</v>
      </c>
      <c r="AF72" s="97">
        <v>0.67638483999999999</v>
      </c>
      <c r="AG72" s="97">
        <v>0.67485039099999999</v>
      </c>
      <c r="AH72" s="97">
        <v>0.67316249800000005</v>
      </c>
      <c r="AI72" s="97">
        <v>0.671474605</v>
      </c>
      <c r="AJ72" s="97">
        <v>0.66978671199999995</v>
      </c>
      <c r="AK72" s="97">
        <v>0.66809881800000004</v>
      </c>
      <c r="AL72" s="97">
        <v>0.66641092499999999</v>
      </c>
      <c r="AM72" s="97">
        <v>0.66487647699999997</v>
      </c>
      <c r="AN72" s="97">
        <v>0.66318858400000003</v>
      </c>
      <c r="AO72" s="97">
        <v>0.66150069099999997</v>
      </c>
      <c r="AP72" s="97">
        <v>0.65981279699999995</v>
      </c>
    </row>
    <row r="73" spans="1:42" x14ac:dyDescent="0.3">
      <c r="A73" s="102">
        <v>15</v>
      </c>
      <c r="B73" s="102" t="s">
        <v>215</v>
      </c>
      <c r="C73" s="102" t="s">
        <v>431</v>
      </c>
      <c r="D73" s="102">
        <v>2</v>
      </c>
      <c r="E73" s="102" t="s">
        <v>454</v>
      </c>
      <c r="F73" s="102" t="s">
        <v>477</v>
      </c>
      <c r="G73" s="102" t="s">
        <v>477</v>
      </c>
      <c r="H73" s="102" t="s">
        <v>480</v>
      </c>
      <c r="I73" s="102">
        <v>0</v>
      </c>
      <c r="J73" s="102">
        <v>56.687399999999997</v>
      </c>
      <c r="K73" s="97">
        <v>56.687399999999997</v>
      </c>
      <c r="L73" s="97">
        <v>56.687399999999997</v>
      </c>
      <c r="M73" s="97">
        <v>56.687399999999997</v>
      </c>
      <c r="N73" s="97">
        <v>56.687399999999997</v>
      </c>
      <c r="O73" s="97">
        <v>56.687399999999997</v>
      </c>
      <c r="P73" s="97">
        <v>56.687399999999997</v>
      </c>
      <c r="Q73" s="97">
        <v>56.687399999999997</v>
      </c>
      <c r="R73" s="97">
        <v>56.687399999999997</v>
      </c>
      <c r="S73" s="97">
        <v>56.687399999999997</v>
      </c>
      <c r="T73" s="97">
        <v>56.687399999999997</v>
      </c>
      <c r="U73" s="97">
        <v>56.687399999999997</v>
      </c>
      <c r="V73" s="97">
        <v>56.687399999999997</v>
      </c>
      <c r="W73" s="97">
        <v>56.687399999999997</v>
      </c>
      <c r="X73" s="97">
        <v>56.687399999999997</v>
      </c>
      <c r="Y73" s="97">
        <v>56.687399999999997</v>
      </c>
      <c r="Z73" s="97">
        <v>56.687399999999997</v>
      </c>
      <c r="AA73" s="97">
        <v>56.687399999999997</v>
      </c>
      <c r="AB73" s="97">
        <v>56.687399999999997</v>
      </c>
      <c r="AC73" s="97">
        <v>56.687399999999997</v>
      </c>
      <c r="AD73" s="97">
        <v>56.687399999999997</v>
      </c>
      <c r="AE73" s="97">
        <v>56.687399999999997</v>
      </c>
      <c r="AF73" s="97">
        <v>56.687399999999997</v>
      </c>
      <c r="AG73" s="97">
        <v>56.687399999999997</v>
      </c>
      <c r="AH73" s="97">
        <v>56.687399999999997</v>
      </c>
      <c r="AI73" s="97">
        <v>56.687399999999997</v>
      </c>
      <c r="AJ73" s="97">
        <v>56.687399999999997</v>
      </c>
      <c r="AK73" s="97">
        <v>56.687399999999997</v>
      </c>
      <c r="AL73" s="97">
        <v>56.687399999999997</v>
      </c>
      <c r="AM73" s="97">
        <v>56.687399999999997</v>
      </c>
      <c r="AN73" s="97">
        <v>56.687399999999997</v>
      </c>
      <c r="AO73" s="97">
        <v>56.687399999999997</v>
      </c>
      <c r="AP73" s="97">
        <v>56.687399999999997</v>
      </c>
    </row>
    <row r="74" spans="1:42" x14ac:dyDescent="0.3">
      <c r="A74" s="98">
        <v>15</v>
      </c>
      <c r="B74" s="102" t="s">
        <v>215</v>
      </c>
      <c r="C74" s="98" t="s">
        <v>431</v>
      </c>
      <c r="D74" s="102">
        <v>3</v>
      </c>
      <c r="E74" s="102" t="s">
        <v>456</v>
      </c>
      <c r="F74" s="98" t="s">
        <v>478</v>
      </c>
      <c r="G74" s="102" t="s">
        <v>479</v>
      </c>
      <c r="H74" s="102" t="s">
        <v>488</v>
      </c>
      <c r="I74" s="102">
        <v>0</v>
      </c>
      <c r="J74" s="102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</row>
    <row r="75" spans="1:42" x14ac:dyDescent="0.3">
      <c r="A75" s="98">
        <v>15</v>
      </c>
      <c r="B75" s="98" t="s">
        <v>215</v>
      </c>
      <c r="C75" s="98" t="s">
        <v>431</v>
      </c>
      <c r="D75" s="98">
        <v>4</v>
      </c>
      <c r="E75" s="98" t="s">
        <v>457</v>
      </c>
      <c r="F75" s="98"/>
      <c r="G75" s="98"/>
      <c r="H75" s="98" t="s">
        <v>488</v>
      </c>
      <c r="I75" s="98">
        <v>0</v>
      </c>
      <c r="J75" s="98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</row>
    <row r="76" spans="1:42" x14ac:dyDescent="0.3">
      <c r="A76" s="98">
        <v>15</v>
      </c>
      <c r="B76" s="98" t="s">
        <v>215</v>
      </c>
      <c r="C76" s="98" t="s">
        <v>431</v>
      </c>
      <c r="D76" s="98">
        <v>5</v>
      </c>
      <c r="E76" s="98" t="s">
        <v>459</v>
      </c>
      <c r="F76" s="98"/>
      <c r="G76" s="98"/>
      <c r="H76" s="98" t="s">
        <v>488</v>
      </c>
      <c r="I76" s="98">
        <v>0</v>
      </c>
      <c r="J76" s="98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</row>
    <row r="77" spans="1:42" x14ac:dyDescent="0.3">
      <c r="A77" s="100">
        <v>16</v>
      </c>
      <c r="B77" s="100" t="s">
        <v>216</v>
      </c>
      <c r="C77" s="100" t="s">
        <v>432</v>
      </c>
      <c r="D77" s="100">
        <v>1</v>
      </c>
      <c r="E77" s="100" t="s">
        <v>453</v>
      </c>
      <c r="F77" s="100" t="s">
        <v>483</v>
      </c>
      <c r="G77" s="100" t="s">
        <v>475</v>
      </c>
      <c r="H77" s="100" t="s">
        <v>481</v>
      </c>
      <c r="I77" s="100">
        <v>0</v>
      </c>
      <c r="J77" s="100">
        <v>3.75</v>
      </c>
      <c r="K77" s="97">
        <v>0.99380246299999997</v>
      </c>
      <c r="L77" s="97">
        <v>0.98752647699999996</v>
      </c>
      <c r="M77" s="97">
        <v>0.98132894000000004</v>
      </c>
      <c r="N77" s="97">
        <v>0.97513140300000001</v>
      </c>
      <c r="O77" s="97">
        <v>0.968855417</v>
      </c>
      <c r="P77" s="97">
        <v>0.96265787999999997</v>
      </c>
      <c r="Q77" s="97">
        <v>0.95638189399999995</v>
      </c>
      <c r="R77" s="97">
        <v>0.95018435700000003</v>
      </c>
      <c r="S77" s="97">
        <v>0.94398682</v>
      </c>
      <c r="T77" s="97">
        <v>0.93771083399999999</v>
      </c>
      <c r="U77" s="97">
        <v>0.93151329699999996</v>
      </c>
      <c r="V77" s="97">
        <v>0.92531576100000001</v>
      </c>
      <c r="W77" s="97">
        <v>0.91903977400000003</v>
      </c>
      <c r="X77" s="97">
        <v>0.912842237</v>
      </c>
      <c r="Y77" s="97">
        <v>0.90664470100000005</v>
      </c>
      <c r="Z77" s="97">
        <v>0.90036871399999996</v>
      </c>
      <c r="AA77" s="97">
        <v>0.89417117800000001</v>
      </c>
      <c r="AB77" s="97">
        <v>0.88797364099999998</v>
      </c>
      <c r="AC77" s="97">
        <v>0.881697654</v>
      </c>
      <c r="AD77" s="97">
        <v>0.87550011800000005</v>
      </c>
      <c r="AE77" s="97">
        <v>0.86930258100000002</v>
      </c>
      <c r="AF77" s="97">
        <v>0.86302659400000004</v>
      </c>
      <c r="AG77" s="97">
        <v>0.85682905799999998</v>
      </c>
      <c r="AH77" s="97">
        <v>0.85055307099999999</v>
      </c>
      <c r="AI77" s="97">
        <v>0.84435553500000005</v>
      </c>
      <c r="AJ77" s="97">
        <v>0.83815799800000002</v>
      </c>
      <c r="AK77" s="97">
        <v>0.83188201100000003</v>
      </c>
      <c r="AL77" s="97">
        <v>0.82568447499999997</v>
      </c>
      <c r="AM77" s="97">
        <v>0.81948693800000005</v>
      </c>
      <c r="AN77" s="97">
        <v>0.81321095200000004</v>
      </c>
      <c r="AO77" s="97">
        <v>0.80701341500000001</v>
      </c>
      <c r="AP77" s="97">
        <v>0.80081587799999998</v>
      </c>
    </row>
    <row r="78" spans="1:42" x14ac:dyDescent="0.3">
      <c r="A78" s="100">
        <v>16</v>
      </c>
      <c r="B78" s="100" t="s">
        <v>216</v>
      </c>
      <c r="C78" s="100" t="s">
        <v>432</v>
      </c>
      <c r="D78" s="100">
        <v>2</v>
      </c>
      <c r="E78" s="100" t="s">
        <v>454</v>
      </c>
      <c r="F78" s="100" t="s">
        <v>477</v>
      </c>
      <c r="G78" s="100" t="s">
        <v>477</v>
      </c>
      <c r="H78" s="100" t="s">
        <v>480</v>
      </c>
      <c r="I78" s="100">
        <v>0</v>
      </c>
      <c r="J78" s="100">
        <v>56.687399999999997</v>
      </c>
      <c r="K78" s="97">
        <v>56.687399999999997</v>
      </c>
      <c r="L78" s="97">
        <v>56.687399999999997</v>
      </c>
      <c r="M78" s="97">
        <v>56.687399999999997</v>
      </c>
      <c r="N78" s="97">
        <v>56.687399999999997</v>
      </c>
      <c r="O78" s="97">
        <v>56.687399999999997</v>
      </c>
      <c r="P78" s="97">
        <v>56.687399999999997</v>
      </c>
      <c r="Q78" s="97">
        <v>56.687399999999997</v>
      </c>
      <c r="R78" s="97">
        <v>56.687399999999997</v>
      </c>
      <c r="S78" s="97">
        <v>56.687399999999997</v>
      </c>
      <c r="T78" s="97">
        <v>56.687399999999997</v>
      </c>
      <c r="U78" s="97">
        <v>56.687399999999997</v>
      </c>
      <c r="V78" s="97">
        <v>56.687399999999997</v>
      </c>
      <c r="W78" s="97">
        <v>56.687399999999997</v>
      </c>
      <c r="X78" s="97">
        <v>56.687399999999997</v>
      </c>
      <c r="Y78" s="97">
        <v>56.687399999999997</v>
      </c>
      <c r="Z78" s="97">
        <v>56.687399999999997</v>
      </c>
      <c r="AA78" s="97">
        <v>56.687399999999997</v>
      </c>
      <c r="AB78" s="97">
        <v>56.687399999999997</v>
      </c>
      <c r="AC78" s="97">
        <v>56.687399999999997</v>
      </c>
      <c r="AD78" s="97">
        <v>56.687399999999997</v>
      </c>
      <c r="AE78" s="97">
        <v>56.687399999999997</v>
      </c>
      <c r="AF78" s="97">
        <v>56.687399999999997</v>
      </c>
      <c r="AG78" s="97">
        <v>56.687399999999997</v>
      </c>
      <c r="AH78" s="97">
        <v>56.687399999999997</v>
      </c>
      <c r="AI78" s="97">
        <v>56.687399999999997</v>
      </c>
      <c r="AJ78" s="97">
        <v>56.687399999999997</v>
      </c>
      <c r="AK78" s="97">
        <v>56.687399999999997</v>
      </c>
      <c r="AL78" s="97">
        <v>56.687399999999997</v>
      </c>
      <c r="AM78" s="97">
        <v>56.687399999999997</v>
      </c>
      <c r="AN78" s="97">
        <v>56.687399999999997</v>
      </c>
      <c r="AO78" s="97">
        <v>56.687399999999997</v>
      </c>
      <c r="AP78" s="97">
        <v>56.687399999999997</v>
      </c>
    </row>
    <row r="79" spans="1:42" x14ac:dyDescent="0.3">
      <c r="A79" s="100">
        <v>16</v>
      </c>
      <c r="B79" s="100" t="s">
        <v>216</v>
      </c>
      <c r="C79" s="100" t="s">
        <v>432</v>
      </c>
      <c r="D79" s="100">
        <v>3</v>
      </c>
      <c r="E79" s="100" t="s">
        <v>456</v>
      </c>
      <c r="F79" s="100" t="s">
        <v>478</v>
      </c>
      <c r="G79" s="100" t="s">
        <v>479</v>
      </c>
      <c r="H79" s="100" t="s">
        <v>488</v>
      </c>
      <c r="I79" s="100">
        <v>0</v>
      </c>
      <c r="J79" s="100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</row>
    <row r="80" spans="1:42" x14ac:dyDescent="0.3">
      <c r="A80" s="100">
        <v>16</v>
      </c>
      <c r="B80" s="100" t="s">
        <v>216</v>
      </c>
      <c r="C80" s="100" t="s">
        <v>432</v>
      </c>
      <c r="D80" s="100">
        <v>4</v>
      </c>
      <c r="E80" s="100" t="s">
        <v>457</v>
      </c>
      <c r="F80" s="100"/>
      <c r="G80" s="100"/>
      <c r="H80" s="100" t="s">
        <v>488</v>
      </c>
      <c r="I80" s="100">
        <v>0</v>
      </c>
      <c r="J80" s="100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</row>
    <row r="81" spans="1:42" x14ac:dyDescent="0.3">
      <c r="A81" s="100">
        <v>16</v>
      </c>
      <c r="B81" s="100" t="s">
        <v>216</v>
      </c>
      <c r="C81" s="100" t="s">
        <v>432</v>
      </c>
      <c r="D81" s="100">
        <v>5</v>
      </c>
      <c r="E81" s="100" t="s">
        <v>459</v>
      </c>
      <c r="F81" s="100"/>
      <c r="G81" s="100"/>
      <c r="H81" s="100" t="s">
        <v>488</v>
      </c>
      <c r="I81" s="100">
        <v>0</v>
      </c>
      <c r="J81" s="100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</row>
    <row r="82" spans="1:42" x14ac:dyDescent="0.3">
      <c r="A82" s="102">
        <v>17</v>
      </c>
      <c r="B82" s="102" t="s">
        <v>662</v>
      </c>
      <c r="C82" s="102" t="s">
        <v>663</v>
      </c>
      <c r="D82" s="102">
        <v>1</v>
      </c>
      <c r="E82" s="102" t="s">
        <v>453</v>
      </c>
      <c r="F82" s="102" t="s">
        <v>474</v>
      </c>
      <c r="G82" s="102" t="s">
        <v>475</v>
      </c>
      <c r="H82" s="102" t="s">
        <v>476</v>
      </c>
      <c r="I82" s="102">
        <v>0</v>
      </c>
      <c r="J82" s="102">
        <v>106586.05740000001</v>
      </c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</row>
    <row r="83" spans="1:42" x14ac:dyDescent="0.3">
      <c r="A83" s="102">
        <v>17</v>
      </c>
      <c r="B83" s="102" t="s">
        <v>662</v>
      </c>
      <c r="C83" s="102" t="s">
        <v>663</v>
      </c>
      <c r="D83" s="102">
        <v>2</v>
      </c>
      <c r="E83" s="102" t="s">
        <v>454</v>
      </c>
      <c r="F83" s="102" t="s">
        <v>477</v>
      </c>
      <c r="G83" s="102" t="s">
        <v>477</v>
      </c>
      <c r="H83" s="102" t="s">
        <v>480</v>
      </c>
      <c r="I83" s="102">
        <v>0</v>
      </c>
      <c r="J83" s="102">
        <v>171.78</v>
      </c>
      <c r="K83" s="97">
        <v>171.78</v>
      </c>
      <c r="L83" s="97">
        <v>171.78</v>
      </c>
      <c r="M83" s="97">
        <v>171.78</v>
      </c>
      <c r="N83" s="97">
        <v>171.78</v>
      </c>
      <c r="O83" s="97">
        <v>171.78</v>
      </c>
      <c r="P83" s="97">
        <v>171.78</v>
      </c>
      <c r="Q83" s="97">
        <v>171.78</v>
      </c>
      <c r="R83" s="97">
        <v>171.78</v>
      </c>
      <c r="S83" s="97">
        <v>171.78</v>
      </c>
      <c r="T83" s="97">
        <v>171.78</v>
      </c>
      <c r="U83" s="97">
        <v>171.78</v>
      </c>
      <c r="V83" s="97">
        <v>171.78</v>
      </c>
      <c r="W83" s="97">
        <v>171.78</v>
      </c>
      <c r="X83" s="97">
        <v>171.78</v>
      </c>
      <c r="Y83" s="97">
        <v>171.78</v>
      </c>
      <c r="Z83" s="97">
        <v>171.78</v>
      </c>
      <c r="AA83" s="97">
        <v>171.78</v>
      </c>
      <c r="AB83" s="97">
        <v>171.78</v>
      </c>
      <c r="AC83" s="97">
        <v>171.78</v>
      </c>
      <c r="AD83" s="97">
        <v>171.78</v>
      </c>
      <c r="AE83" s="97">
        <v>171.78</v>
      </c>
      <c r="AF83" s="97">
        <v>171.78</v>
      </c>
      <c r="AG83" s="97">
        <v>171.78</v>
      </c>
      <c r="AH83" s="97">
        <v>171.78</v>
      </c>
      <c r="AI83" s="97">
        <v>171.78</v>
      </c>
      <c r="AJ83" s="97">
        <v>171.78</v>
      </c>
      <c r="AK83" s="97">
        <v>171.78</v>
      </c>
      <c r="AL83" s="97">
        <v>171.78</v>
      </c>
      <c r="AM83" s="97">
        <v>171.78</v>
      </c>
      <c r="AN83" s="97">
        <v>171.78</v>
      </c>
      <c r="AO83" s="97">
        <v>171.78</v>
      </c>
      <c r="AP83" s="97">
        <v>171.78</v>
      </c>
    </row>
    <row r="84" spans="1:42" x14ac:dyDescent="0.3">
      <c r="A84" s="98">
        <v>17</v>
      </c>
      <c r="B84" s="102" t="s">
        <v>662</v>
      </c>
      <c r="C84" s="98" t="s">
        <v>663</v>
      </c>
      <c r="D84" s="102">
        <v>3</v>
      </c>
      <c r="E84" s="102" t="s">
        <v>456</v>
      </c>
      <c r="F84" s="98" t="s">
        <v>478</v>
      </c>
      <c r="G84" s="102" t="s">
        <v>479</v>
      </c>
      <c r="H84" s="102" t="s">
        <v>488</v>
      </c>
      <c r="I84" s="102">
        <v>0</v>
      </c>
      <c r="J84" s="102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</row>
    <row r="85" spans="1:42" x14ac:dyDescent="0.3">
      <c r="A85" s="98">
        <v>17</v>
      </c>
      <c r="B85" s="98" t="s">
        <v>662</v>
      </c>
      <c r="C85" s="98" t="s">
        <v>663</v>
      </c>
      <c r="D85" s="98">
        <v>4</v>
      </c>
      <c r="E85" s="98" t="s">
        <v>457</v>
      </c>
      <c r="F85" s="98"/>
      <c r="G85" s="98"/>
      <c r="H85" s="98" t="s">
        <v>488</v>
      </c>
      <c r="I85" s="98">
        <v>0</v>
      </c>
      <c r="J85" s="98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</row>
    <row r="86" spans="1:42" x14ac:dyDescent="0.3">
      <c r="A86" s="98">
        <v>17</v>
      </c>
      <c r="B86" s="98" t="s">
        <v>662</v>
      </c>
      <c r="C86" s="98" t="s">
        <v>663</v>
      </c>
      <c r="D86" s="98">
        <v>5</v>
      </c>
      <c r="E86" s="98" t="s">
        <v>459</v>
      </c>
      <c r="F86" s="98"/>
      <c r="G86" s="98"/>
      <c r="H86" s="98" t="s">
        <v>488</v>
      </c>
      <c r="I86" s="98">
        <v>0</v>
      </c>
      <c r="J86" s="98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</row>
    <row r="87" spans="1:42" x14ac:dyDescent="0.3">
      <c r="A87" s="100">
        <v>18</v>
      </c>
      <c r="B87" s="100" t="s">
        <v>664</v>
      </c>
      <c r="C87" s="100" t="s">
        <v>665</v>
      </c>
      <c r="D87" s="100">
        <v>1</v>
      </c>
      <c r="E87" s="100" t="s">
        <v>453</v>
      </c>
      <c r="F87" s="100" t="s">
        <v>474</v>
      </c>
      <c r="G87" s="100" t="s">
        <v>475</v>
      </c>
      <c r="H87" s="100" t="s">
        <v>476</v>
      </c>
      <c r="I87" s="100">
        <v>0</v>
      </c>
      <c r="J87" s="100">
        <v>106586.06</v>
      </c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</row>
    <row r="88" spans="1:42" x14ac:dyDescent="0.3">
      <c r="A88" s="100">
        <v>18</v>
      </c>
      <c r="B88" s="100" t="s">
        <v>664</v>
      </c>
      <c r="C88" s="100" t="s">
        <v>665</v>
      </c>
      <c r="D88" s="100">
        <v>2</v>
      </c>
      <c r="E88" s="100" t="s">
        <v>454</v>
      </c>
      <c r="F88" s="100" t="s">
        <v>477</v>
      </c>
      <c r="G88" s="100" t="s">
        <v>477</v>
      </c>
      <c r="H88" s="100" t="s">
        <v>480</v>
      </c>
      <c r="I88" s="100">
        <v>0</v>
      </c>
      <c r="J88" s="100">
        <v>171.78</v>
      </c>
      <c r="K88" s="97">
        <v>171.78</v>
      </c>
      <c r="L88" s="97">
        <v>171.78</v>
      </c>
      <c r="M88" s="97">
        <v>171.78</v>
      </c>
      <c r="N88" s="97">
        <v>171.78</v>
      </c>
      <c r="O88" s="97">
        <v>171.78</v>
      </c>
      <c r="P88" s="97">
        <v>171.78</v>
      </c>
      <c r="Q88" s="97">
        <v>171.78</v>
      </c>
      <c r="R88" s="97">
        <v>171.78</v>
      </c>
      <c r="S88" s="97">
        <v>171.78</v>
      </c>
      <c r="T88" s="97">
        <v>171.78</v>
      </c>
      <c r="U88" s="97">
        <v>171.78</v>
      </c>
      <c r="V88" s="97">
        <v>171.78</v>
      </c>
      <c r="W88" s="97">
        <v>171.78</v>
      </c>
      <c r="X88" s="97">
        <v>171.78</v>
      </c>
      <c r="Y88" s="97">
        <v>171.78</v>
      </c>
      <c r="Z88" s="97">
        <v>171.78</v>
      </c>
      <c r="AA88" s="97">
        <v>171.78</v>
      </c>
      <c r="AB88" s="97">
        <v>171.78</v>
      </c>
      <c r="AC88" s="97">
        <v>171.78</v>
      </c>
      <c r="AD88" s="97">
        <v>171.78</v>
      </c>
      <c r="AE88" s="97">
        <v>171.78</v>
      </c>
      <c r="AF88" s="97">
        <v>171.78</v>
      </c>
      <c r="AG88" s="97">
        <v>171.78</v>
      </c>
      <c r="AH88" s="97">
        <v>171.78</v>
      </c>
      <c r="AI88" s="97">
        <v>171.78</v>
      </c>
      <c r="AJ88" s="97">
        <v>171.78</v>
      </c>
      <c r="AK88" s="97">
        <v>171.78</v>
      </c>
      <c r="AL88" s="97">
        <v>171.78</v>
      </c>
      <c r="AM88" s="97">
        <v>171.78</v>
      </c>
      <c r="AN88" s="97">
        <v>171.78</v>
      </c>
      <c r="AO88" s="97">
        <v>171.78</v>
      </c>
      <c r="AP88" s="97">
        <v>171.78</v>
      </c>
    </row>
    <row r="89" spans="1:42" x14ac:dyDescent="0.3">
      <c r="A89" s="100">
        <v>18</v>
      </c>
      <c r="B89" s="100" t="s">
        <v>664</v>
      </c>
      <c r="C89" s="100" t="s">
        <v>665</v>
      </c>
      <c r="D89" s="100">
        <v>3</v>
      </c>
      <c r="E89" s="100" t="s">
        <v>456</v>
      </c>
      <c r="F89" s="100" t="s">
        <v>478</v>
      </c>
      <c r="G89" s="100" t="s">
        <v>479</v>
      </c>
      <c r="H89" s="100" t="s">
        <v>480</v>
      </c>
      <c r="I89" s="100">
        <v>0</v>
      </c>
      <c r="J89" s="100">
        <v>308682</v>
      </c>
      <c r="K89" s="97">
        <v>297878.13</v>
      </c>
      <c r="L89" s="97">
        <v>287452.39545000001</v>
      </c>
      <c r="M89" s="97">
        <v>277391.56160925003</v>
      </c>
      <c r="N89" s="97">
        <v>267682.85695292626</v>
      </c>
      <c r="O89" s="97">
        <v>258313.95695957384</v>
      </c>
      <c r="P89" s="97">
        <v>249272.96846598876</v>
      </c>
      <c r="Q89" s="97">
        <v>240548.41456967915</v>
      </c>
      <c r="R89" s="97">
        <v>232129.22005974039</v>
      </c>
      <c r="S89" s="97">
        <v>224004.69735764948</v>
      </c>
      <c r="T89" s="97">
        <v>216164.53295013175</v>
      </c>
      <c r="U89" s="97">
        <v>208598.77429687712</v>
      </c>
      <c r="V89" s="97">
        <v>201297.8171964864</v>
      </c>
      <c r="W89" s="97">
        <v>194252.39359460937</v>
      </c>
      <c r="X89" s="97">
        <v>187453.55981879804</v>
      </c>
      <c r="Y89" s="97">
        <v>180892.6852251401</v>
      </c>
      <c r="Z89" s="97">
        <v>174561.44124226019</v>
      </c>
      <c r="AA89" s="97">
        <v>168451.79079878109</v>
      </c>
      <c r="AB89" s="97">
        <v>162555.97812082374</v>
      </c>
      <c r="AC89" s="97">
        <v>156866.51888659492</v>
      </c>
      <c r="AD89" s="97">
        <v>151376.19072556408</v>
      </c>
      <c r="AE89" s="97">
        <v>141536.73832840243</v>
      </c>
      <c r="AF89" s="97">
        <v>128090.7481872042</v>
      </c>
      <c r="AG89" s="97">
        <v>110798.49718193163</v>
      </c>
      <c r="AH89" s="97">
        <v>95840.700062370859</v>
      </c>
      <c r="AI89" s="97">
        <v>82902.205553950786</v>
      </c>
      <c r="AJ89" s="97">
        <v>71710.407804167422</v>
      </c>
      <c r="AK89" s="97">
        <v>62029.502750604821</v>
      </c>
      <c r="AL89" s="97">
        <v>53655.519879273168</v>
      </c>
      <c r="AM89" s="97">
        <v>41583.027906436706</v>
      </c>
      <c r="AN89" s="97">
        <v>25989.392441522941</v>
      </c>
      <c r="AO89" s="97">
        <v>11045.49178764725</v>
      </c>
      <c r="AP89" s="97">
        <v>0</v>
      </c>
    </row>
    <row r="90" spans="1:42" x14ac:dyDescent="0.3">
      <c r="A90" s="100">
        <v>18</v>
      </c>
      <c r="B90" s="100" t="s">
        <v>664</v>
      </c>
      <c r="C90" s="100" t="s">
        <v>665</v>
      </c>
      <c r="D90" s="100">
        <v>4</v>
      </c>
      <c r="E90" s="100" t="s">
        <v>457</v>
      </c>
      <c r="F90" s="100"/>
      <c r="G90" s="100"/>
      <c r="H90" s="100" t="s">
        <v>488</v>
      </c>
      <c r="I90" s="100">
        <v>0</v>
      </c>
      <c r="J90" s="100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</row>
    <row r="91" spans="1:42" x14ac:dyDescent="0.3">
      <c r="A91" s="100">
        <v>18</v>
      </c>
      <c r="B91" s="100" t="s">
        <v>664</v>
      </c>
      <c r="C91" s="100" t="s">
        <v>665</v>
      </c>
      <c r="D91" s="100">
        <v>5</v>
      </c>
      <c r="E91" s="100" t="s">
        <v>459</v>
      </c>
      <c r="F91" s="100"/>
      <c r="G91" s="100"/>
      <c r="H91" s="100" t="s">
        <v>488</v>
      </c>
      <c r="I91" s="100">
        <v>0</v>
      </c>
      <c r="J91" s="100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</row>
    <row r="92" spans="1:42" x14ac:dyDescent="0.3">
      <c r="A92" s="102">
        <v>19</v>
      </c>
      <c r="B92" s="102" t="s">
        <v>666</v>
      </c>
      <c r="C92" s="102" t="s">
        <v>667</v>
      </c>
      <c r="D92" s="102">
        <v>1</v>
      </c>
      <c r="E92" s="102" t="s">
        <v>453</v>
      </c>
      <c r="F92" s="102" t="s">
        <v>677</v>
      </c>
      <c r="G92" s="102" t="s">
        <v>475</v>
      </c>
      <c r="H92" s="102" t="s">
        <v>481</v>
      </c>
      <c r="I92" s="102">
        <v>0</v>
      </c>
      <c r="J92" s="102">
        <v>1.92</v>
      </c>
      <c r="K92" s="97">
        <v>0.95550099700000002</v>
      </c>
      <c r="L92" s="97">
        <v>0.91084854999999998</v>
      </c>
      <c r="M92" s="97">
        <v>0.866349547</v>
      </c>
      <c r="N92" s="97">
        <v>0.82185054499999999</v>
      </c>
      <c r="O92" s="97">
        <v>0.80696639599999997</v>
      </c>
      <c r="P92" s="97">
        <v>0.79208224599999999</v>
      </c>
      <c r="Q92" s="97">
        <v>0.77228786299999996</v>
      </c>
      <c r="R92" s="97">
        <v>0.75249347899999997</v>
      </c>
      <c r="S92" s="97">
        <v>0.73269909499999997</v>
      </c>
      <c r="T92" s="97">
        <v>0.71290471099999997</v>
      </c>
      <c r="U92" s="97">
        <v>0.70293079599999997</v>
      </c>
      <c r="V92" s="97">
        <v>0.69311032699999997</v>
      </c>
      <c r="W92" s="97">
        <v>0.69142243400000003</v>
      </c>
      <c r="X92" s="97">
        <v>0.68973454000000001</v>
      </c>
      <c r="Y92" s="97">
        <v>0.68804664699999996</v>
      </c>
      <c r="Z92" s="97">
        <v>0.68635875400000002</v>
      </c>
      <c r="AA92" s="97">
        <v>0.68482430599999999</v>
      </c>
      <c r="AB92" s="97">
        <v>0.68313641199999997</v>
      </c>
      <c r="AC92" s="97">
        <v>0.68144851900000003</v>
      </c>
      <c r="AD92" s="97">
        <v>0.67976062599999998</v>
      </c>
      <c r="AE92" s="97">
        <v>0.67807273300000004</v>
      </c>
      <c r="AF92" s="97">
        <v>0.67638483999999999</v>
      </c>
      <c r="AG92" s="97">
        <v>0.67485039099999999</v>
      </c>
      <c r="AH92" s="97">
        <v>0.67316249800000005</v>
      </c>
      <c r="AI92" s="97">
        <v>0.671474605</v>
      </c>
      <c r="AJ92" s="97">
        <v>0.66978671199999995</v>
      </c>
      <c r="AK92" s="97">
        <v>0.66809881800000004</v>
      </c>
      <c r="AL92" s="97">
        <v>0.66641092499999999</v>
      </c>
      <c r="AM92" s="97">
        <v>0.66487647699999997</v>
      </c>
      <c r="AN92" s="97">
        <v>0.66318858400000003</v>
      </c>
      <c r="AO92" s="97">
        <v>0.66150069099999997</v>
      </c>
      <c r="AP92" s="97">
        <v>0.65981279699999995</v>
      </c>
    </row>
    <row r="93" spans="1:42" x14ac:dyDescent="0.3">
      <c r="A93" s="102">
        <v>19</v>
      </c>
      <c r="B93" s="102" t="s">
        <v>666</v>
      </c>
      <c r="C93" s="102" t="s">
        <v>667</v>
      </c>
      <c r="D93" s="102">
        <v>2</v>
      </c>
      <c r="E93" s="102" t="s">
        <v>454</v>
      </c>
      <c r="F93" s="102" t="s">
        <v>477</v>
      </c>
      <c r="G93" s="102" t="s">
        <v>477</v>
      </c>
      <c r="H93" s="102" t="s">
        <v>480</v>
      </c>
      <c r="I93" s="102">
        <v>0</v>
      </c>
      <c r="J93" s="102">
        <v>56.687399999999997</v>
      </c>
      <c r="K93" s="97">
        <v>56.687399999999997</v>
      </c>
      <c r="L93" s="97">
        <v>56.687399999999997</v>
      </c>
      <c r="M93" s="97">
        <v>56.687399999999997</v>
      </c>
      <c r="N93" s="97">
        <v>56.687399999999997</v>
      </c>
      <c r="O93" s="97">
        <v>56.687399999999997</v>
      </c>
      <c r="P93" s="97">
        <v>56.687399999999997</v>
      </c>
      <c r="Q93" s="97">
        <v>56.687399999999997</v>
      </c>
      <c r="R93" s="97">
        <v>56.687399999999997</v>
      </c>
      <c r="S93" s="97">
        <v>56.687399999999997</v>
      </c>
      <c r="T93" s="97">
        <v>56.687399999999997</v>
      </c>
      <c r="U93" s="97">
        <v>56.687399999999997</v>
      </c>
      <c r="V93" s="97">
        <v>56.687399999999997</v>
      </c>
      <c r="W93" s="97">
        <v>56.687399999999997</v>
      </c>
      <c r="X93" s="97">
        <v>56.687399999999997</v>
      </c>
      <c r="Y93" s="97">
        <v>56.687399999999997</v>
      </c>
      <c r="Z93" s="97">
        <v>56.687399999999997</v>
      </c>
      <c r="AA93" s="97">
        <v>56.687399999999997</v>
      </c>
      <c r="AB93" s="97">
        <v>56.687399999999997</v>
      </c>
      <c r="AC93" s="97">
        <v>56.687399999999997</v>
      </c>
      <c r="AD93" s="97">
        <v>56.687399999999997</v>
      </c>
      <c r="AE93" s="97">
        <v>56.687399999999997</v>
      </c>
      <c r="AF93" s="97">
        <v>56.687399999999997</v>
      </c>
      <c r="AG93" s="97">
        <v>56.687399999999997</v>
      </c>
      <c r="AH93" s="97">
        <v>56.687399999999997</v>
      </c>
      <c r="AI93" s="97">
        <v>56.687399999999997</v>
      </c>
      <c r="AJ93" s="97">
        <v>56.687399999999997</v>
      </c>
      <c r="AK93" s="97">
        <v>56.687399999999997</v>
      </c>
      <c r="AL93" s="97">
        <v>56.687399999999997</v>
      </c>
      <c r="AM93" s="97">
        <v>56.687399999999997</v>
      </c>
      <c r="AN93" s="97">
        <v>56.687399999999997</v>
      </c>
      <c r="AO93" s="97">
        <v>56.687399999999997</v>
      </c>
      <c r="AP93" s="97">
        <v>56.687399999999997</v>
      </c>
    </row>
    <row r="94" spans="1:42" x14ac:dyDescent="0.3">
      <c r="A94" s="98">
        <v>19</v>
      </c>
      <c r="B94" s="102" t="s">
        <v>666</v>
      </c>
      <c r="C94" s="98" t="s">
        <v>667</v>
      </c>
      <c r="D94" s="102">
        <v>3</v>
      </c>
      <c r="E94" s="102" t="s">
        <v>456</v>
      </c>
      <c r="F94" s="98" t="s">
        <v>478</v>
      </c>
      <c r="G94" s="102" t="s">
        <v>479</v>
      </c>
      <c r="H94" s="102" t="s">
        <v>488</v>
      </c>
      <c r="I94" s="102">
        <v>0</v>
      </c>
      <c r="J94" s="102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</row>
    <row r="95" spans="1:42" x14ac:dyDescent="0.3">
      <c r="A95" s="98">
        <v>19</v>
      </c>
      <c r="B95" s="98" t="s">
        <v>666</v>
      </c>
      <c r="C95" s="98" t="s">
        <v>667</v>
      </c>
      <c r="D95" s="98">
        <v>4</v>
      </c>
      <c r="E95" s="98" t="s">
        <v>457</v>
      </c>
      <c r="F95" s="98"/>
      <c r="G95" s="98"/>
      <c r="H95" s="98" t="s">
        <v>488</v>
      </c>
      <c r="I95" s="98">
        <v>0</v>
      </c>
      <c r="J95" s="98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</row>
    <row r="96" spans="1:42" x14ac:dyDescent="0.3">
      <c r="A96" s="98">
        <v>19</v>
      </c>
      <c r="B96" s="98" t="s">
        <v>666</v>
      </c>
      <c r="C96" s="98" t="s">
        <v>667</v>
      </c>
      <c r="D96" s="98">
        <v>5</v>
      </c>
      <c r="E96" s="98" t="s">
        <v>459</v>
      </c>
      <c r="F96" s="98"/>
      <c r="G96" s="98"/>
      <c r="H96" s="98" t="s">
        <v>488</v>
      </c>
      <c r="I96" s="98">
        <v>0</v>
      </c>
      <c r="J96" s="98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</row>
    <row r="97" spans="1:42" x14ac:dyDescent="0.3">
      <c r="A97" s="100">
        <v>20</v>
      </c>
      <c r="B97" s="100" t="s">
        <v>217</v>
      </c>
      <c r="C97" s="100" t="s">
        <v>433</v>
      </c>
      <c r="D97" s="100">
        <v>1</v>
      </c>
      <c r="E97" s="100" t="s">
        <v>453</v>
      </c>
      <c r="F97" s="100" t="s">
        <v>474</v>
      </c>
      <c r="G97" s="100" t="s">
        <v>475</v>
      </c>
      <c r="H97" s="100" t="s">
        <v>476</v>
      </c>
      <c r="I97" s="100">
        <v>0</v>
      </c>
      <c r="J97" s="100">
        <v>27594.3</v>
      </c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</row>
    <row r="98" spans="1:42" x14ac:dyDescent="0.3">
      <c r="A98" s="100">
        <v>20</v>
      </c>
      <c r="B98" s="100" t="s">
        <v>217</v>
      </c>
      <c r="C98" s="100" t="s">
        <v>433</v>
      </c>
      <c r="D98" s="100">
        <v>2</v>
      </c>
      <c r="E98" s="100" t="s">
        <v>454</v>
      </c>
      <c r="F98" s="100" t="s">
        <v>477</v>
      </c>
      <c r="G98" s="100" t="s">
        <v>477</v>
      </c>
      <c r="H98" s="100" t="s">
        <v>480</v>
      </c>
      <c r="I98" s="100">
        <v>0</v>
      </c>
      <c r="J98" s="100">
        <v>179.16</v>
      </c>
      <c r="K98" s="97">
        <v>179.16</v>
      </c>
      <c r="L98" s="97">
        <v>179.16</v>
      </c>
      <c r="M98" s="97">
        <v>179.16</v>
      </c>
      <c r="N98" s="97">
        <v>179.16</v>
      </c>
      <c r="O98" s="97">
        <v>179.16</v>
      </c>
      <c r="P98" s="97">
        <v>179.16</v>
      </c>
      <c r="Q98" s="97">
        <v>179.16</v>
      </c>
      <c r="R98" s="97">
        <v>179.16</v>
      </c>
      <c r="S98" s="97">
        <v>179.16</v>
      </c>
      <c r="T98" s="97">
        <v>179.16</v>
      </c>
      <c r="U98" s="97">
        <v>179.16</v>
      </c>
      <c r="V98" s="97">
        <v>179.16</v>
      </c>
      <c r="W98" s="97">
        <v>179.16</v>
      </c>
      <c r="X98" s="97">
        <v>179.16</v>
      </c>
      <c r="Y98" s="97">
        <v>179.16</v>
      </c>
      <c r="Z98" s="97">
        <v>179.16</v>
      </c>
      <c r="AA98" s="97">
        <v>179.16</v>
      </c>
      <c r="AB98" s="97">
        <v>179.16</v>
      </c>
      <c r="AC98" s="97">
        <v>179.16</v>
      </c>
      <c r="AD98" s="97">
        <v>179.16</v>
      </c>
      <c r="AE98" s="97">
        <v>179.16</v>
      </c>
      <c r="AF98" s="97">
        <v>179.16</v>
      </c>
      <c r="AG98" s="97">
        <v>179.16</v>
      </c>
      <c r="AH98" s="97">
        <v>179.16</v>
      </c>
      <c r="AI98" s="97">
        <v>179.16</v>
      </c>
      <c r="AJ98" s="97">
        <v>179.16</v>
      </c>
      <c r="AK98" s="97">
        <v>179.16</v>
      </c>
      <c r="AL98" s="97">
        <v>179.16</v>
      </c>
      <c r="AM98" s="97">
        <v>179.16</v>
      </c>
      <c r="AN98" s="97">
        <v>179.16</v>
      </c>
      <c r="AO98" s="97">
        <v>179.16</v>
      </c>
      <c r="AP98" s="97">
        <v>179.16</v>
      </c>
    </row>
    <row r="99" spans="1:42" x14ac:dyDescent="0.3">
      <c r="A99" s="100">
        <v>20</v>
      </c>
      <c r="B99" s="100" t="s">
        <v>217</v>
      </c>
      <c r="C99" s="100" t="s">
        <v>433</v>
      </c>
      <c r="D99" s="100">
        <v>3</v>
      </c>
      <c r="E99" s="100" t="s">
        <v>456</v>
      </c>
      <c r="F99" s="100" t="s">
        <v>478</v>
      </c>
      <c r="G99" s="100" t="s">
        <v>479</v>
      </c>
      <c r="H99" s="100" t="s">
        <v>480</v>
      </c>
      <c r="I99" s="100">
        <v>0</v>
      </c>
      <c r="J99" s="100">
        <v>11280</v>
      </c>
      <c r="K99" s="97">
        <v>10885.199999999999</v>
      </c>
      <c r="L99" s="97">
        <v>10504.217999999999</v>
      </c>
      <c r="M99" s="97">
        <v>10136.570369999999</v>
      </c>
      <c r="N99" s="97">
        <v>9781.790407049999</v>
      </c>
      <c r="O99" s="97">
        <v>9439.4277428032492</v>
      </c>
      <c r="P99" s="97">
        <v>9109.0477718051352</v>
      </c>
      <c r="Q99" s="97">
        <v>8790.2310997919558</v>
      </c>
      <c r="R99" s="97">
        <v>8482.5730112992369</v>
      </c>
      <c r="S99" s="97">
        <v>8185.6829559037633</v>
      </c>
      <c r="T99" s="97">
        <v>7899.1840524471318</v>
      </c>
      <c r="U99" s="97">
        <v>7622.712610611482</v>
      </c>
      <c r="V99" s="97">
        <v>7355.9176692400797</v>
      </c>
      <c r="W99" s="97">
        <v>7098.4605508166769</v>
      </c>
      <c r="X99" s="97">
        <v>6850.014431538093</v>
      </c>
      <c r="Y99" s="97">
        <v>6610.2639264342597</v>
      </c>
      <c r="Z99" s="97">
        <v>6378.9046890090603</v>
      </c>
      <c r="AA99" s="97">
        <v>6155.6430248937431</v>
      </c>
      <c r="AB99" s="97">
        <v>5940.1955190224617</v>
      </c>
      <c r="AC99" s="97">
        <v>5732.2886758566756</v>
      </c>
      <c r="AD99" s="97">
        <v>5531.6585722016916</v>
      </c>
      <c r="AE99" s="97">
        <v>5172.1007650085821</v>
      </c>
      <c r="AF99" s="97">
        <v>4680.7511923327665</v>
      </c>
      <c r="AG99" s="97">
        <v>4048.8497813678432</v>
      </c>
      <c r="AH99" s="97">
        <v>3502.2550608831843</v>
      </c>
      <c r="AI99" s="97">
        <v>3029.4506276639545</v>
      </c>
      <c r="AJ99" s="97">
        <v>2620.4747929293208</v>
      </c>
      <c r="AK99" s="97">
        <v>2266.7106958838626</v>
      </c>
      <c r="AL99" s="97">
        <v>1960.7047519395412</v>
      </c>
      <c r="AM99" s="97">
        <v>1519.5461827531444</v>
      </c>
      <c r="AN99" s="97">
        <v>949.71636422071526</v>
      </c>
      <c r="AO99" s="97">
        <v>403.62945479380397</v>
      </c>
      <c r="AP99" s="97">
        <v>0</v>
      </c>
    </row>
    <row r="100" spans="1:42" x14ac:dyDescent="0.3">
      <c r="A100" s="100">
        <v>20</v>
      </c>
      <c r="B100" s="100" t="s">
        <v>217</v>
      </c>
      <c r="C100" s="100" t="s">
        <v>433</v>
      </c>
      <c r="D100" s="100">
        <v>4</v>
      </c>
      <c r="E100" s="100" t="s">
        <v>457</v>
      </c>
      <c r="F100" s="100"/>
      <c r="G100" s="100"/>
      <c r="H100" s="100" t="s">
        <v>488</v>
      </c>
      <c r="I100" s="100">
        <v>0</v>
      </c>
      <c r="J100" s="100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</row>
    <row r="101" spans="1:42" x14ac:dyDescent="0.3">
      <c r="A101" s="100">
        <v>20</v>
      </c>
      <c r="B101" s="100" t="s">
        <v>217</v>
      </c>
      <c r="C101" s="100" t="s">
        <v>433</v>
      </c>
      <c r="D101" s="100">
        <v>5</v>
      </c>
      <c r="E101" s="100" t="s">
        <v>459</v>
      </c>
      <c r="F101" s="100"/>
      <c r="G101" s="100"/>
      <c r="H101" s="100" t="s">
        <v>488</v>
      </c>
      <c r="I101" s="100">
        <v>0</v>
      </c>
      <c r="J101" s="100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</row>
    <row r="102" spans="1:42" x14ac:dyDescent="0.3">
      <c r="A102" s="102">
        <v>21</v>
      </c>
      <c r="B102" s="102" t="s">
        <v>668</v>
      </c>
      <c r="C102" s="102" t="s">
        <v>669</v>
      </c>
      <c r="D102" s="102">
        <v>1</v>
      </c>
      <c r="E102" s="102" t="s">
        <v>453</v>
      </c>
      <c r="F102" s="102" t="s">
        <v>474</v>
      </c>
      <c r="G102" s="102" t="s">
        <v>475</v>
      </c>
      <c r="H102" s="102" t="s">
        <v>476</v>
      </c>
      <c r="I102" s="102">
        <v>0</v>
      </c>
      <c r="J102" s="102">
        <v>27594.3</v>
      </c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</row>
    <row r="103" spans="1:42" x14ac:dyDescent="0.3">
      <c r="A103" s="102">
        <v>21</v>
      </c>
      <c r="B103" s="102" t="s">
        <v>668</v>
      </c>
      <c r="C103" s="102" t="s">
        <v>669</v>
      </c>
      <c r="D103" s="102">
        <v>2</v>
      </c>
      <c r="E103" s="102" t="s">
        <v>454</v>
      </c>
      <c r="F103" s="102" t="s">
        <v>477</v>
      </c>
      <c r="G103" s="102" t="s">
        <v>477</v>
      </c>
      <c r="H103" s="102" t="s">
        <v>480</v>
      </c>
      <c r="I103" s="102">
        <v>0</v>
      </c>
      <c r="J103" s="102">
        <v>179.16</v>
      </c>
      <c r="K103" s="97">
        <v>179.16</v>
      </c>
      <c r="L103" s="97">
        <v>179.16</v>
      </c>
      <c r="M103" s="97">
        <v>179.16</v>
      </c>
      <c r="N103" s="97">
        <v>179.16</v>
      </c>
      <c r="O103" s="97">
        <v>179.16</v>
      </c>
      <c r="P103" s="97">
        <v>179.16</v>
      </c>
      <c r="Q103" s="97">
        <v>179.16</v>
      </c>
      <c r="R103" s="97">
        <v>179.16</v>
      </c>
      <c r="S103" s="97">
        <v>179.16</v>
      </c>
      <c r="T103" s="97">
        <v>179.16</v>
      </c>
      <c r="U103" s="97">
        <v>179.16</v>
      </c>
      <c r="V103" s="97">
        <v>179.16</v>
      </c>
      <c r="W103" s="97">
        <v>179.16</v>
      </c>
      <c r="X103" s="97">
        <v>179.16</v>
      </c>
      <c r="Y103" s="97">
        <v>179.16</v>
      </c>
      <c r="Z103" s="97">
        <v>179.16</v>
      </c>
      <c r="AA103" s="97">
        <v>179.16</v>
      </c>
      <c r="AB103" s="97">
        <v>179.16</v>
      </c>
      <c r="AC103" s="97">
        <v>179.16</v>
      </c>
      <c r="AD103" s="97">
        <v>179.16</v>
      </c>
      <c r="AE103" s="97">
        <v>179.16</v>
      </c>
      <c r="AF103" s="97">
        <v>179.16</v>
      </c>
      <c r="AG103" s="97">
        <v>179.16</v>
      </c>
      <c r="AH103" s="97">
        <v>179.16</v>
      </c>
      <c r="AI103" s="97">
        <v>179.16</v>
      </c>
      <c r="AJ103" s="97">
        <v>179.16</v>
      </c>
      <c r="AK103" s="97">
        <v>179.16</v>
      </c>
      <c r="AL103" s="97">
        <v>179.16</v>
      </c>
      <c r="AM103" s="97">
        <v>179.16</v>
      </c>
      <c r="AN103" s="97">
        <v>179.16</v>
      </c>
      <c r="AO103" s="97">
        <v>179.16</v>
      </c>
      <c r="AP103" s="97">
        <v>179.16</v>
      </c>
    </row>
    <row r="104" spans="1:42" x14ac:dyDescent="0.3">
      <c r="A104" s="98">
        <v>21</v>
      </c>
      <c r="B104" s="102" t="s">
        <v>668</v>
      </c>
      <c r="C104" s="98" t="s">
        <v>669</v>
      </c>
      <c r="D104" s="102">
        <v>3</v>
      </c>
      <c r="E104" s="102" t="s">
        <v>456</v>
      </c>
      <c r="F104" s="98" t="s">
        <v>478</v>
      </c>
      <c r="G104" s="102" t="s">
        <v>479</v>
      </c>
      <c r="H104" s="102" t="s">
        <v>480</v>
      </c>
      <c r="I104" s="102">
        <v>0</v>
      </c>
      <c r="J104" s="102">
        <v>7332</v>
      </c>
      <c r="K104" s="97">
        <v>7256.8</v>
      </c>
      <c r="L104" s="97">
        <v>7002.8119999999999</v>
      </c>
      <c r="M104" s="97">
        <v>6757.7135799999996</v>
      </c>
      <c r="N104" s="97">
        <v>6521.193604699999</v>
      </c>
      <c r="O104" s="97">
        <v>6292.9518285354989</v>
      </c>
      <c r="P104" s="97">
        <v>6072.6985145367562</v>
      </c>
      <c r="Q104" s="97">
        <v>5860.1540665279699</v>
      </c>
      <c r="R104" s="97">
        <v>5655.048674199491</v>
      </c>
      <c r="S104" s="97">
        <v>5457.1219706025086</v>
      </c>
      <c r="T104" s="97">
        <v>5266.1227016314206</v>
      </c>
      <c r="U104" s="97">
        <v>5081.8084070743207</v>
      </c>
      <c r="V104" s="97">
        <v>4903.9451128267192</v>
      </c>
      <c r="W104" s="97">
        <v>4732.3070338777843</v>
      </c>
      <c r="X104" s="97">
        <v>4566.676287692062</v>
      </c>
      <c r="Y104" s="97">
        <v>4406.8426176228395</v>
      </c>
      <c r="Z104" s="97">
        <v>4252.6031260060399</v>
      </c>
      <c r="AA104" s="97">
        <v>4103.7620165958288</v>
      </c>
      <c r="AB104" s="97">
        <v>3960.1303460149747</v>
      </c>
      <c r="AC104" s="97">
        <v>3821.5257839044507</v>
      </c>
      <c r="AD104" s="97">
        <v>3687.7723814677947</v>
      </c>
      <c r="AE104" s="97">
        <v>3448.0671766723881</v>
      </c>
      <c r="AF104" s="97">
        <v>3120.5007948885113</v>
      </c>
      <c r="AG104" s="97">
        <v>2699.2331875785621</v>
      </c>
      <c r="AH104" s="97">
        <v>2334.8367072554561</v>
      </c>
      <c r="AI104" s="97">
        <v>2019.6337517759696</v>
      </c>
      <c r="AJ104" s="97">
        <v>1746.9831952862137</v>
      </c>
      <c r="AK104" s="97">
        <v>1511.1404639225748</v>
      </c>
      <c r="AL104" s="97">
        <v>1307.1365012930271</v>
      </c>
      <c r="AM104" s="97">
        <v>1013.030788502096</v>
      </c>
      <c r="AN104" s="97">
        <v>633.14424281381002</v>
      </c>
      <c r="AO104" s="97">
        <v>269.08630319586928</v>
      </c>
      <c r="AP104" s="97">
        <v>0</v>
      </c>
    </row>
    <row r="105" spans="1:42" x14ac:dyDescent="0.3">
      <c r="A105" s="98">
        <v>21</v>
      </c>
      <c r="B105" s="98" t="s">
        <v>668</v>
      </c>
      <c r="C105" s="98" t="s">
        <v>669</v>
      </c>
      <c r="D105" s="98">
        <v>4</v>
      </c>
      <c r="E105" s="98" t="s">
        <v>457</v>
      </c>
      <c r="F105" s="98"/>
      <c r="G105" s="98"/>
      <c r="H105" s="98" t="s">
        <v>488</v>
      </c>
      <c r="I105" s="98">
        <v>0</v>
      </c>
      <c r="J105" s="98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</row>
    <row r="106" spans="1:42" x14ac:dyDescent="0.3">
      <c r="A106" s="98">
        <v>21</v>
      </c>
      <c r="B106" s="98" t="s">
        <v>668</v>
      </c>
      <c r="C106" s="98" t="s">
        <v>669</v>
      </c>
      <c r="D106" s="98">
        <v>5</v>
      </c>
      <c r="E106" s="98" t="s">
        <v>459</v>
      </c>
      <c r="F106" s="98"/>
      <c r="G106" s="98"/>
      <c r="H106" s="98" t="s">
        <v>488</v>
      </c>
      <c r="I106" s="98">
        <v>0</v>
      </c>
      <c r="J106" s="98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</row>
    <row r="107" spans="1:42" x14ac:dyDescent="0.3">
      <c r="A107" s="100">
        <v>22</v>
      </c>
      <c r="B107" s="100" t="s">
        <v>218</v>
      </c>
      <c r="C107" s="100" t="s">
        <v>434</v>
      </c>
      <c r="D107" s="100">
        <v>1</v>
      </c>
      <c r="E107" s="100" t="s">
        <v>453</v>
      </c>
      <c r="F107" s="100" t="s">
        <v>484</v>
      </c>
      <c r="G107" s="100" t="s">
        <v>475</v>
      </c>
      <c r="H107" s="100" t="s">
        <v>481</v>
      </c>
      <c r="I107" s="100">
        <v>0</v>
      </c>
      <c r="J107" s="100">
        <v>1.4</v>
      </c>
      <c r="K107" s="97">
        <v>0.955501245</v>
      </c>
      <c r="L107" s="97">
        <v>0.91084803700000005</v>
      </c>
      <c r="M107" s="97">
        <v>0.86634928099999997</v>
      </c>
      <c r="N107" s="97">
        <v>0.82185052599999997</v>
      </c>
      <c r="O107" s="97">
        <v>0.80696672899999999</v>
      </c>
      <c r="P107" s="97">
        <v>0.79208293200000002</v>
      </c>
      <c r="Q107" s="97">
        <v>0.77228753699999997</v>
      </c>
      <c r="R107" s="97">
        <v>0.75249395799999996</v>
      </c>
      <c r="S107" s="97">
        <v>0.73269856300000002</v>
      </c>
      <c r="T107" s="97">
        <v>0.71290498400000002</v>
      </c>
      <c r="U107" s="97">
        <v>0.70293096899999996</v>
      </c>
      <c r="V107" s="97">
        <v>0.69310958899999997</v>
      </c>
      <c r="W107" s="97">
        <v>0.69142151100000004</v>
      </c>
      <c r="X107" s="97">
        <v>0.68973525000000002</v>
      </c>
      <c r="Y107" s="97">
        <v>0.68804717199999998</v>
      </c>
      <c r="Z107" s="97">
        <v>0.68635909399999995</v>
      </c>
      <c r="AA107" s="97">
        <v>0.68482365099999998</v>
      </c>
      <c r="AB107" s="97">
        <v>0.68313557300000005</v>
      </c>
      <c r="AC107" s="97">
        <v>0.68144931200000003</v>
      </c>
      <c r="AD107" s="97">
        <v>0.67976123399999999</v>
      </c>
      <c r="AE107" s="97">
        <v>0.67807315599999995</v>
      </c>
      <c r="AF107" s="97">
        <v>0.67638507800000003</v>
      </c>
      <c r="AG107" s="97">
        <v>0.67484963600000003</v>
      </c>
      <c r="AH107" s="97">
        <v>0.67316155799999999</v>
      </c>
      <c r="AI107" s="97">
        <v>0.67147529699999997</v>
      </c>
      <c r="AJ107" s="97">
        <v>0.66978721900000004</v>
      </c>
      <c r="AK107" s="97">
        <v>0.66809914100000001</v>
      </c>
      <c r="AL107" s="97">
        <v>0.666411062</v>
      </c>
      <c r="AM107" s="97">
        <v>0.66487562</v>
      </c>
      <c r="AN107" s="97">
        <v>0.66318935899999998</v>
      </c>
      <c r="AO107" s="97">
        <v>0.66150128100000005</v>
      </c>
      <c r="AP107" s="97">
        <v>0.65981320300000001</v>
      </c>
    </row>
    <row r="108" spans="1:42" x14ac:dyDescent="0.3">
      <c r="A108" s="100">
        <v>22</v>
      </c>
      <c r="B108" s="100" t="s">
        <v>218</v>
      </c>
      <c r="C108" s="100" t="s">
        <v>434</v>
      </c>
      <c r="D108" s="100">
        <v>2</v>
      </c>
      <c r="E108" s="100" t="s">
        <v>454</v>
      </c>
      <c r="F108" s="100" t="s">
        <v>477</v>
      </c>
      <c r="G108" s="100" t="s">
        <v>477</v>
      </c>
      <c r="H108" s="100" t="s">
        <v>480</v>
      </c>
      <c r="I108" s="100">
        <v>0</v>
      </c>
      <c r="J108" s="100">
        <v>59.122799999999998</v>
      </c>
      <c r="K108" s="97">
        <v>59.122799999999998</v>
      </c>
      <c r="L108" s="97">
        <v>59.122799999999998</v>
      </c>
      <c r="M108" s="97">
        <v>59.122799999999998</v>
      </c>
      <c r="N108" s="97">
        <v>59.122799999999998</v>
      </c>
      <c r="O108" s="97">
        <v>59.122799999999998</v>
      </c>
      <c r="P108" s="97">
        <v>59.122799999999998</v>
      </c>
      <c r="Q108" s="97">
        <v>59.122799999999998</v>
      </c>
      <c r="R108" s="97">
        <v>59.122799999999998</v>
      </c>
      <c r="S108" s="97">
        <v>59.122799999999998</v>
      </c>
      <c r="T108" s="97">
        <v>59.122799999999998</v>
      </c>
      <c r="U108" s="97">
        <v>59.122799999999998</v>
      </c>
      <c r="V108" s="97">
        <v>59.122799999999998</v>
      </c>
      <c r="W108" s="97">
        <v>59.122799999999998</v>
      </c>
      <c r="X108" s="97">
        <v>59.122799999999998</v>
      </c>
      <c r="Y108" s="97">
        <v>59.122799999999998</v>
      </c>
      <c r="Z108" s="97">
        <v>59.122799999999998</v>
      </c>
      <c r="AA108" s="97">
        <v>59.122799999999998</v>
      </c>
      <c r="AB108" s="97">
        <v>59.122799999999998</v>
      </c>
      <c r="AC108" s="97">
        <v>59.122799999999998</v>
      </c>
      <c r="AD108" s="97">
        <v>59.122799999999998</v>
      </c>
      <c r="AE108" s="97">
        <v>59.122799999999998</v>
      </c>
      <c r="AF108" s="97">
        <v>59.122799999999998</v>
      </c>
      <c r="AG108" s="97">
        <v>59.122799999999998</v>
      </c>
      <c r="AH108" s="97">
        <v>59.122799999999998</v>
      </c>
      <c r="AI108" s="97">
        <v>59.122799999999998</v>
      </c>
      <c r="AJ108" s="97">
        <v>59.122799999999998</v>
      </c>
      <c r="AK108" s="97">
        <v>59.122799999999998</v>
      </c>
      <c r="AL108" s="97">
        <v>59.122799999999998</v>
      </c>
      <c r="AM108" s="97">
        <v>59.122799999999998</v>
      </c>
      <c r="AN108" s="97">
        <v>59.122799999999998</v>
      </c>
      <c r="AO108" s="97">
        <v>59.122799999999998</v>
      </c>
      <c r="AP108" s="97">
        <v>59.122799999999998</v>
      </c>
    </row>
    <row r="109" spans="1:42" x14ac:dyDescent="0.3">
      <c r="A109" s="100">
        <v>22</v>
      </c>
      <c r="B109" s="100" t="s">
        <v>218</v>
      </c>
      <c r="C109" s="100" t="s">
        <v>434</v>
      </c>
      <c r="D109" s="100">
        <v>3</v>
      </c>
      <c r="E109" s="100" t="s">
        <v>456</v>
      </c>
      <c r="F109" s="100" t="s">
        <v>478</v>
      </c>
      <c r="G109" s="100" t="s">
        <v>479</v>
      </c>
      <c r="H109" s="100" t="s">
        <v>488</v>
      </c>
      <c r="I109" s="100">
        <v>0</v>
      </c>
      <c r="J109" s="100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</row>
    <row r="110" spans="1:42" x14ac:dyDescent="0.3">
      <c r="A110" s="100">
        <v>22</v>
      </c>
      <c r="B110" s="100" t="s">
        <v>218</v>
      </c>
      <c r="C110" s="100" t="s">
        <v>434</v>
      </c>
      <c r="D110" s="100">
        <v>4</v>
      </c>
      <c r="E110" s="100" t="s">
        <v>457</v>
      </c>
      <c r="F110" s="100"/>
      <c r="G110" s="100"/>
      <c r="H110" s="100" t="s">
        <v>488</v>
      </c>
      <c r="I110" s="100">
        <v>0</v>
      </c>
      <c r="J110" s="100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</row>
    <row r="111" spans="1:42" x14ac:dyDescent="0.3">
      <c r="A111" s="100">
        <v>22</v>
      </c>
      <c r="B111" s="100" t="s">
        <v>218</v>
      </c>
      <c r="C111" s="100" t="s">
        <v>434</v>
      </c>
      <c r="D111" s="100">
        <v>5</v>
      </c>
      <c r="E111" s="100" t="s">
        <v>459</v>
      </c>
      <c r="F111" s="100"/>
      <c r="G111" s="100"/>
      <c r="H111" s="100" t="s">
        <v>488</v>
      </c>
      <c r="I111" s="100">
        <v>0</v>
      </c>
      <c r="J111" s="100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</row>
    <row r="112" spans="1:42" x14ac:dyDescent="0.3">
      <c r="A112" s="102">
        <v>23</v>
      </c>
      <c r="B112" s="102" t="s">
        <v>219</v>
      </c>
      <c r="C112" s="102" t="s">
        <v>435</v>
      </c>
      <c r="D112" s="102">
        <v>1</v>
      </c>
      <c r="E112" s="102" t="s">
        <v>453</v>
      </c>
      <c r="F112" s="102" t="s">
        <v>474</v>
      </c>
      <c r="G112" s="102" t="s">
        <v>475</v>
      </c>
      <c r="H112" s="102" t="s">
        <v>476</v>
      </c>
      <c r="I112" s="102">
        <v>0</v>
      </c>
      <c r="J112" s="102">
        <v>98642.15</v>
      </c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</row>
    <row r="113" spans="1:42" x14ac:dyDescent="0.3">
      <c r="A113" s="102">
        <v>23</v>
      </c>
      <c r="B113" s="102" t="s">
        <v>219</v>
      </c>
      <c r="C113" s="102" t="s">
        <v>435</v>
      </c>
      <c r="D113" s="102">
        <v>2</v>
      </c>
      <c r="E113" s="102" t="s">
        <v>454</v>
      </c>
      <c r="F113" s="102" t="s">
        <v>477</v>
      </c>
      <c r="G113" s="102" t="s">
        <v>477</v>
      </c>
      <c r="H113" s="102" t="s">
        <v>480</v>
      </c>
      <c r="I113" s="102">
        <v>0</v>
      </c>
      <c r="J113" s="102">
        <v>464.79</v>
      </c>
      <c r="K113" s="97">
        <v>464.79</v>
      </c>
      <c r="L113" s="97">
        <v>464.79</v>
      </c>
      <c r="M113" s="97">
        <v>464.79</v>
      </c>
      <c r="N113" s="97">
        <v>464.79</v>
      </c>
      <c r="O113" s="97">
        <v>464.79</v>
      </c>
      <c r="P113" s="97">
        <v>464.79</v>
      </c>
      <c r="Q113" s="97">
        <v>464.79</v>
      </c>
      <c r="R113" s="97">
        <v>464.79</v>
      </c>
      <c r="S113" s="97">
        <v>464.79</v>
      </c>
      <c r="T113" s="97">
        <v>464.79</v>
      </c>
      <c r="U113" s="97">
        <v>464.79</v>
      </c>
      <c r="V113" s="97">
        <v>464.79</v>
      </c>
      <c r="W113" s="97">
        <v>464.79</v>
      </c>
      <c r="X113" s="97">
        <v>464.79</v>
      </c>
      <c r="Y113" s="97">
        <v>464.79</v>
      </c>
      <c r="Z113" s="97">
        <v>464.79</v>
      </c>
      <c r="AA113" s="97">
        <v>464.79</v>
      </c>
      <c r="AB113" s="97">
        <v>464.79</v>
      </c>
      <c r="AC113" s="97">
        <v>464.79</v>
      </c>
      <c r="AD113" s="97">
        <v>464.79</v>
      </c>
      <c r="AE113" s="97">
        <v>464.79</v>
      </c>
      <c r="AF113" s="97">
        <v>464.79</v>
      </c>
      <c r="AG113" s="97">
        <v>464.79</v>
      </c>
      <c r="AH113" s="97">
        <v>464.79</v>
      </c>
      <c r="AI113" s="97">
        <v>464.79</v>
      </c>
      <c r="AJ113" s="97">
        <v>464.79</v>
      </c>
      <c r="AK113" s="97">
        <v>464.79</v>
      </c>
      <c r="AL113" s="97">
        <v>464.79</v>
      </c>
      <c r="AM113" s="97">
        <v>464.79</v>
      </c>
      <c r="AN113" s="97">
        <v>464.79</v>
      </c>
      <c r="AO113" s="97">
        <v>464.79</v>
      </c>
      <c r="AP113" s="97">
        <v>464.79</v>
      </c>
    </row>
    <row r="114" spans="1:42" x14ac:dyDescent="0.3">
      <c r="A114" s="98">
        <v>23</v>
      </c>
      <c r="B114" s="102" t="s">
        <v>219</v>
      </c>
      <c r="C114" s="98" t="s">
        <v>435</v>
      </c>
      <c r="D114" s="102">
        <v>3</v>
      </c>
      <c r="E114" s="102" t="s">
        <v>456</v>
      </c>
      <c r="F114" s="98" t="s">
        <v>478</v>
      </c>
      <c r="G114" s="102" t="s">
        <v>479</v>
      </c>
      <c r="H114" s="102" t="s">
        <v>480</v>
      </c>
      <c r="I114" s="102">
        <v>0</v>
      </c>
      <c r="J114" s="102">
        <v>71082</v>
      </c>
      <c r="K114" s="97">
        <v>69287</v>
      </c>
      <c r="L114" s="97">
        <v>66861.955000000002</v>
      </c>
      <c r="M114" s="97">
        <v>64521.786574999998</v>
      </c>
      <c r="N114" s="97">
        <v>62263.524044874997</v>
      </c>
      <c r="O114" s="97">
        <v>60084.300703304369</v>
      </c>
      <c r="P114" s="97">
        <v>57981.350178688714</v>
      </c>
      <c r="Q114" s="97">
        <v>55952.002922434607</v>
      </c>
      <c r="R114" s="97">
        <v>53993.682820149392</v>
      </c>
      <c r="S114" s="97">
        <v>52103.903921444158</v>
      </c>
      <c r="T114" s="97">
        <v>50280.267284193615</v>
      </c>
      <c r="U114" s="97">
        <v>48520.457929246833</v>
      </c>
      <c r="V114" s="97">
        <v>46822.241901723195</v>
      </c>
      <c r="W114" s="97">
        <v>45183.463435162885</v>
      </c>
      <c r="X114" s="97">
        <v>43602.042214932182</v>
      </c>
      <c r="Y114" s="97">
        <v>42075.970737409552</v>
      </c>
      <c r="Z114" s="97">
        <v>40603.31176160022</v>
      </c>
      <c r="AA114" s="97">
        <v>39182.195849944212</v>
      </c>
      <c r="AB114" s="97">
        <v>37810.818995196161</v>
      </c>
      <c r="AC114" s="97">
        <v>36487.440330364298</v>
      </c>
      <c r="AD114" s="97">
        <v>35210.379918801547</v>
      </c>
      <c r="AE114" s="97">
        <v>32921.705224079451</v>
      </c>
      <c r="AF114" s="97">
        <v>29794.143227791905</v>
      </c>
      <c r="AG114" s="97">
        <v>25771.933892039997</v>
      </c>
      <c r="AH114" s="97">
        <v>22292.722816614598</v>
      </c>
      <c r="AI114" s="97">
        <v>19283.205236371628</v>
      </c>
      <c r="AJ114" s="97">
        <v>16679.972529461458</v>
      </c>
      <c r="AK114" s="97">
        <v>14428.176237984162</v>
      </c>
      <c r="AL114" s="97">
        <v>12480.372445856299</v>
      </c>
      <c r="AM114" s="97">
        <v>9672.2886455386324</v>
      </c>
      <c r="AN114" s="97">
        <v>6045.1804034616453</v>
      </c>
      <c r="AO114" s="97">
        <v>2569.201671471199</v>
      </c>
      <c r="AP114" s="97">
        <v>0</v>
      </c>
    </row>
    <row r="115" spans="1:42" x14ac:dyDescent="0.3">
      <c r="A115" s="98">
        <v>23</v>
      </c>
      <c r="B115" s="98" t="s">
        <v>219</v>
      </c>
      <c r="C115" s="98" t="s">
        <v>435</v>
      </c>
      <c r="D115" s="98">
        <v>4</v>
      </c>
      <c r="E115" s="98" t="s">
        <v>457</v>
      </c>
      <c r="F115" s="98"/>
      <c r="G115" s="98"/>
      <c r="H115" s="98" t="s">
        <v>488</v>
      </c>
      <c r="I115" s="98">
        <v>0</v>
      </c>
      <c r="J115" s="98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</row>
    <row r="116" spans="1:42" x14ac:dyDescent="0.3">
      <c r="A116" s="98">
        <v>23</v>
      </c>
      <c r="B116" s="98" t="s">
        <v>219</v>
      </c>
      <c r="C116" s="98" t="s">
        <v>435</v>
      </c>
      <c r="D116" s="98">
        <v>5</v>
      </c>
      <c r="E116" s="98" t="s">
        <v>459</v>
      </c>
      <c r="F116" s="98"/>
      <c r="G116" s="98"/>
      <c r="H116" s="98" t="s">
        <v>488</v>
      </c>
      <c r="I116" s="98">
        <v>0</v>
      </c>
      <c r="J116" s="98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</row>
    <row r="117" spans="1:42" x14ac:dyDescent="0.3">
      <c r="A117" s="100">
        <v>24</v>
      </c>
      <c r="B117" s="100" t="s">
        <v>220</v>
      </c>
      <c r="C117" s="100" t="s">
        <v>436</v>
      </c>
      <c r="D117" s="100">
        <v>1</v>
      </c>
      <c r="E117" s="100" t="s">
        <v>453</v>
      </c>
      <c r="F117" s="100" t="s">
        <v>486</v>
      </c>
      <c r="G117" s="100" t="s">
        <v>475</v>
      </c>
      <c r="H117" s="100" t="s">
        <v>481</v>
      </c>
      <c r="I117" s="100">
        <v>0</v>
      </c>
      <c r="J117" s="100">
        <v>2.0106999999999999</v>
      </c>
      <c r="K117" s="97">
        <v>0.99709497199999997</v>
      </c>
      <c r="L117" s="97">
        <v>0.994413408</v>
      </c>
      <c r="M117" s="97">
        <v>0.99150837999999997</v>
      </c>
      <c r="N117" s="97">
        <v>0.988826816</v>
      </c>
      <c r="O117" s="97">
        <v>0.98592178799999997</v>
      </c>
      <c r="P117" s="97">
        <v>0.98324022300000002</v>
      </c>
      <c r="Q117" s="97">
        <v>0.98033519599999996</v>
      </c>
      <c r="R117" s="97">
        <v>0.97765363100000002</v>
      </c>
      <c r="S117" s="97">
        <v>0.97474860299999999</v>
      </c>
      <c r="T117" s="97">
        <v>0.97206703900000002</v>
      </c>
      <c r="U117" s="97">
        <v>0.96916201099999999</v>
      </c>
      <c r="V117" s="97">
        <v>0.96648044700000002</v>
      </c>
      <c r="W117" s="97">
        <v>0.96357541899999999</v>
      </c>
      <c r="X117" s="97">
        <v>0.96067039099999996</v>
      </c>
      <c r="Y117" s="97">
        <v>0.95798882699999999</v>
      </c>
      <c r="Z117" s="97">
        <v>0.95508379899999996</v>
      </c>
      <c r="AA117" s="97">
        <v>0.95240223499999999</v>
      </c>
      <c r="AB117" s="97">
        <v>0.94949720699999995</v>
      </c>
      <c r="AC117" s="97">
        <v>0.94681564200000001</v>
      </c>
      <c r="AD117" s="97">
        <v>0.94391061499999995</v>
      </c>
      <c r="AE117" s="97">
        <v>0.94122905000000001</v>
      </c>
      <c r="AF117" s="97">
        <v>0.93832402199999998</v>
      </c>
      <c r="AG117" s="97">
        <v>0.93564245800000001</v>
      </c>
      <c r="AH117" s="97">
        <v>0.93273742999999998</v>
      </c>
      <c r="AI117" s="97">
        <v>0.93005586600000001</v>
      </c>
      <c r="AJ117" s="97">
        <v>0.92715083799999998</v>
      </c>
      <c r="AK117" s="97">
        <v>0.92424580999999995</v>
      </c>
      <c r="AL117" s="97">
        <v>0.92156424599999998</v>
      </c>
      <c r="AM117" s="97">
        <v>0.91865921800000006</v>
      </c>
      <c r="AN117" s="97">
        <v>0.91597765399999997</v>
      </c>
      <c r="AO117" s="97">
        <v>0.91307262600000005</v>
      </c>
      <c r="AP117" s="97">
        <v>0.910391061</v>
      </c>
    </row>
    <row r="118" spans="1:42" x14ac:dyDescent="0.3">
      <c r="A118" s="100">
        <v>24</v>
      </c>
      <c r="B118" s="100" t="s">
        <v>220</v>
      </c>
      <c r="C118" s="100" t="s">
        <v>436</v>
      </c>
      <c r="D118" s="100">
        <v>2</v>
      </c>
      <c r="E118" s="100" t="s">
        <v>454</v>
      </c>
      <c r="F118" s="100" t="s">
        <v>477</v>
      </c>
      <c r="G118" s="100" t="s">
        <v>477</v>
      </c>
      <c r="H118" s="100" t="s">
        <v>480</v>
      </c>
      <c r="I118" s="100">
        <v>0</v>
      </c>
      <c r="J118" s="100">
        <v>153.38069999999999</v>
      </c>
      <c r="K118" s="97">
        <v>153.38069999999999</v>
      </c>
      <c r="L118" s="97">
        <v>153.38069999999999</v>
      </c>
      <c r="M118" s="97">
        <v>153.38069999999999</v>
      </c>
      <c r="N118" s="97">
        <v>153.38069999999999</v>
      </c>
      <c r="O118" s="97">
        <v>153.38069999999999</v>
      </c>
      <c r="P118" s="97">
        <v>153.38069999999999</v>
      </c>
      <c r="Q118" s="97">
        <v>153.38069999999999</v>
      </c>
      <c r="R118" s="97">
        <v>153.38069999999999</v>
      </c>
      <c r="S118" s="97">
        <v>153.38069999999999</v>
      </c>
      <c r="T118" s="97">
        <v>153.38069999999999</v>
      </c>
      <c r="U118" s="97">
        <v>153.38069999999999</v>
      </c>
      <c r="V118" s="97">
        <v>153.38069999999999</v>
      </c>
      <c r="W118" s="97">
        <v>153.38069999999999</v>
      </c>
      <c r="X118" s="97">
        <v>153.38069999999999</v>
      </c>
      <c r="Y118" s="97">
        <v>153.38069999999999</v>
      </c>
      <c r="Z118" s="97">
        <v>153.38069999999999</v>
      </c>
      <c r="AA118" s="97">
        <v>153.38069999999999</v>
      </c>
      <c r="AB118" s="97">
        <v>153.38069999999999</v>
      </c>
      <c r="AC118" s="97">
        <v>153.38069999999999</v>
      </c>
      <c r="AD118" s="97">
        <v>153.38069999999999</v>
      </c>
      <c r="AE118" s="97">
        <v>153.38069999999999</v>
      </c>
      <c r="AF118" s="97">
        <v>153.38069999999999</v>
      </c>
      <c r="AG118" s="97">
        <v>153.38069999999999</v>
      </c>
      <c r="AH118" s="97">
        <v>153.38069999999999</v>
      </c>
      <c r="AI118" s="97">
        <v>153.38069999999999</v>
      </c>
      <c r="AJ118" s="97">
        <v>153.38069999999999</v>
      </c>
      <c r="AK118" s="97">
        <v>153.38069999999999</v>
      </c>
      <c r="AL118" s="97">
        <v>153.38069999999999</v>
      </c>
      <c r="AM118" s="97">
        <v>153.38069999999999</v>
      </c>
      <c r="AN118" s="97">
        <v>153.38069999999999</v>
      </c>
      <c r="AO118" s="97">
        <v>153.38069999999999</v>
      </c>
      <c r="AP118" s="97">
        <v>153.38069999999999</v>
      </c>
    </row>
    <row r="119" spans="1:42" x14ac:dyDescent="0.3">
      <c r="A119" s="100">
        <v>24</v>
      </c>
      <c r="B119" s="100" t="s">
        <v>220</v>
      </c>
      <c r="C119" s="100" t="s">
        <v>436</v>
      </c>
      <c r="D119" s="100">
        <v>3</v>
      </c>
      <c r="E119" s="100" t="s">
        <v>456</v>
      </c>
      <c r="F119" s="100" t="s">
        <v>478</v>
      </c>
      <c r="G119" s="100" t="s">
        <v>479</v>
      </c>
      <c r="H119" s="100" t="s">
        <v>488</v>
      </c>
      <c r="I119" s="100">
        <v>0</v>
      </c>
      <c r="J119" s="100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</row>
    <row r="120" spans="1:42" x14ac:dyDescent="0.3">
      <c r="A120" s="100">
        <v>24</v>
      </c>
      <c r="B120" s="100" t="s">
        <v>220</v>
      </c>
      <c r="C120" s="100" t="s">
        <v>436</v>
      </c>
      <c r="D120" s="100">
        <v>4</v>
      </c>
      <c r="E120" s="100" t="s">
        <v>457</v>
      </c>
      <c r="F120" s="100"/>
      <c r="G120" s="100"/>
      <c r="H120" s="100" t="s">
        <v>488</v>
      </c>
      <c r="I120" s="100">
        <v>0</v>
      </c>
      <c r="J120" s="100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</row>
    <row r="121" spans="1:42" x14ac:dyDescent="0.3">
      <c r="A121" s="100">
        <v>24</v>
      </c>
      <c r="B121" s="100" t="s">
        <v>220</v>
      </c>
      <c r="C121" s="100" t="s">
        <v>436</v>
      </c>
      <c r="D121" s="100">
        <v>5</v>
      </c>
      <c r="E121" s="100" t="s">
        <v>459</v>
      </c>
      <c r="F121" s="100"/>
      <c r="G121" s="100"/>
      <c r="H121" s="100" t="s">
        <v>488</v>
      </c>
      <c r="I121" s="100">
        <v>0</v>
      </c>
      <c r="J121" s="100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</row>
    <row r="122" spans="1:42" x14ac:dyDescent="0.3">
      <c r="A122" s="102">
        <v>25</v>
      </c>
      <c r="B122" s="102" t="s">
        <v>221</v>
      </c>
      <c r="C122" s="102" t="s">
        <v>437</v>
      </c>
      <c r="D122" s="102">
        <v>1</v>
      </c>
      <c r="E122" s="102" t="s">
        <v>453</v>
      </c>
      <c r="F122" s="102" t="s">
        <v>486</v>
      </c>
      <c r="G122" s="102" t="s">
        <v>475</v>
      </c>
      <c r="H122" s="102" t="s">
        <v>481</v>
      </c>
      <c r="I122" s="102">
        <v>0</v>
      </c>
      <c r="J122" s="102">
        <v>3.7086000000000001</v>
      </c>
      <c r="K122" s="99">
        <v>0.99373946499999999</v>
      </c>
      <c r="L122" s="99">
        <v>0.98747893099999995</v>
      </c>
      <c r="M122" s="99">
        <v>0.98133879099999999</v>
      </c>
      <c r="N122" s="99">
        <v>0.97507825699999995</v>
      </c>
      <c r="O122" s="99">
        <v>0.96881772200000005</v>
      </c>
      <c r="P122" s="99">
        <v>0.96267758199999998</v>
      </c>
      <c r="Q122" s="99">
        <v>0.95641704800000005</v>
      </c>
      <c r="R122" s="99">
        <v>0.95015651300000004</v>
      </c>
      <c r="S122" s="99">
        <v>0.94401637400000005</v>
      </c>
      <c r="T122" s="99">
        <v>0.93775583900000004</v>
      </c>
      <c r="U122" s="99">
        <v>0.931495305</v>
      </c>
      <c r="V122" s="99">
        <v>0.92523476999999998</v>
      </c>
      <c r="W122" s="99">
        <v>0.91909463000000002</v>
      </c>
      <c r="X122" s="99">
        <v>0.91283409599999998</v>
      </c>
      <c r="Y122" s="99">
        <v>0.90657356099999997</v>
      </c>
      <c r="Z122" s="99">
        <v>0.90043342199999998</v>
      </c>
      <c r="AA122" s="99">
        <v>0.89417288699999997</v>
      </c>
      <c r="AB122" s="99">
        <v>0.88791235300000004</v>
      </c>
      <c r="AC122" s="99">
        <v>0.88165181800000003</v>
      </c>
      <c r="AD122" s="99">
        <v>0.87551167799999996</v>
      </c>
      <c r="AE122" s="99">
        <v>0.86925114400000003</v>
      </c>
      <c r="AF122" s="99">
        <v>0.86299060900000002</v>
      </c>
      <c r="AG122" s="99">
        <v>0.85685047000000003</v>
      </c>
      <c r="AH122" s="99">
        <v>0.85058993500000002</v>
      </c>
      <c r="AI122" s="99">
        <v>0.84432940000000001</v>
      </c>
      <c r="AJ122" s="99">
        <v>0.83818926100000002</v>
      </c>
      <c r="AK122" s="99">
        <v>0.83192872600000001</v>
      </c>
      <c r="AL122" s="99">
        <v>0.82566819199999997</v>
      </c>
      <c r="AM122" s="99">
        <v>0.81940765699999996</v>
      </c>
      <c r="AN122" s="99">
        <v>0.813267517</v>
      </c>
      <c r="AO122" s="99">
        <v>0.80700698299999996</v>
      </c>
      <c r="AP122" s="99">
        <v>0.80074644800000006</v>
      </c>
    </row>
    <row r="123" spans="1:42" x14ac:dyDescent="0.3">
      <c r="A123" s="102">
        <v>25</v>
      </c>
      <c r="B123" s="102" t="s">
        <v>221</v>
      </c>
      <c r="C123" s="102" t="s">
        <v>437</v>
      </c>
      <c r="D123" s="102">
        <v>2</v>
      </c>
      <c r="E123" s="102" t="s">
        <v>454</v>
      </c>
      <c r="F123" s="102" t="s">
        <v>477</v>
      </c>
      <c r="G123" s="102" t="s">
        <v>477</v>
      </c>
      <c r="H123" s="102" t="s">
        <v>480</v>
      </c>
      <c r="I123" s="102">
        <v>0</v>
      </c>
      <c r="J123" s="102">
        <v>153.38069999999999</v>
      </c>
      <c r="K123" s="97">
        <v>153.38069999999999</v>
      </c>
      <c r="L123" s="97">
        <v>153.38069999999999</v>
      </c>
      <c r="M123" s="97">
        <v>153.38069999999999</v>
      </c>
      <c r="N123" s="97">
        <v>153.38069999999999</v>
      </c>
      <c r="O123" s="97">
        <v>153.38069999999999</v>
      </c>
      <c r="P123" s="97">
        <v>153.38069999999999</v>
      </c>
      <c r="Q123" s="97">
        <v>153.38069999999999</v>
      </c>
      <c r="R123" s="97">
        <v>153.38069999999999</v>
      </c>
      <c r="S123" s="97">
        <v>153.38069999999999</v>
      </c>
      <c r="T123" s="97">
        <v>153.38069999999999</v>
      </c>
      <c r="U123" s="97">
        <v>153.38069999999999</v>
      </c>
      <c r="V123" s="97">
        <v>153.38069999999999</v>
      </c>
      <c r="W123" s="97">
        <v>153.38069999999999</v>
      </c>
      <c r="X123" s="97">
        <v>153.38069999999999</v>
      </c>
      <c r="Y123" s="97">
        <v>153.38069999999999</v>
      </c>
      <c r="Z123" s="97">
        <v>153.38069999999999</v>
      </c>
      <c r="AA123" s="97">
        <v>153.38069999999999</v>
      </c>
      <c r="AB123" s="97">
        <v>153.38069999999999</v>
      </c>
      <c r="AC123" s="97">
        <v>153.38069999999999</v>
      </c>
      <c r="AD123" s="97">
        <v>153.38069999999999</v>
      </c>
      <c r="AE123" s="97">
        <v>153.38069999999999</v>
      </c>
      <c r="AF123" s="97">
        <v>153.38069999999999</v>
      </c>
      <c r="AG123" s="97">
        <v>153.38069999999999</v>
      </c>
      <c r="AH123" s="97">
        <v>153.38069999999999</v>
      </c>
      <c r="AI123" s="97">
        <v>153.38069999999999</v>
      </c>
      <c r="AJ123" s="97">
        <v>153.38069999999999</v>
      </c>
      <c r="AK123" s="97">
        <v>153.38069999999999</v>
      </c>
      <c r="AL123" s="97">
        <v>153.38069999999999</v>
      </c>
      <c r="AM123" s="97">
        <v>153.38069999999999</v>
      </c>
      <c r="AN123" s="97">
        <v>153.38069999999999</v>
      </c>
      <c r="AO123" s="97">
        <v>153.38069999999999</v>
      </c>
      <c r="AP123" s="97">
        <v>153.38069999999999</v>
      </c>
    </row>
    <row r="124" spans="1:42" x14ac:dyDescent="0.3">
      <c r="A124" s="98">
        <v>25</v>
      </c>
      <c r="B124" s="102" t="s">
        <v>221</v>
      </c>
      <c r="C124" s="98" t="s">
        <v>437</v>
      </c>
      <c r="D124" s="102">
        <v>3</v>
      </c>
      <c r="E124" s="102" t="s">
        <v>456</v>
      </c>
      <c r="F124" s="98" t="s">
        <v>478</v>
      </c>
      <c r="G124" s="102" t="s">
        <v>479</v>
      </c>
      <c r="H124" s="102" t="s">
        <v>488</v>
      </c>
      <c r="I124" s="102">
        <v>0</v>
      </c>
      <c r="J124" s="102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</row>
    <row r="125" spans="1:42" x14ac:dyDescent="0.3">
      <c r="A125" s="98">
        <v>25</v>
      </c>
      <c r="B125" s="98" t="s">
        <v>221</v>
      </c>
      <c r="C125" s="98" t="s">
        <v>437</v>
      </c>
      <c r="D125" s="98">
        <v>4</v>
      </c>
      <c r="E125" s="98" t="s">
        <v>457</v>
      </c>
      <c r="F125" s="98"/>
      <c r="G125" s="98"/>
      <c r="H125" s="98" t="s">
        <v>488</v>
      </c>
      <c r="I125" s="98">
        <v>0</v>
      </c>
      <c r="J125" s="98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</row>
    <row r="126" spans="1:42" x14ac:dyDescent="0.3">
      <c r="A126" s="98">
        <v>25</v>
      </c>
      <c r="B126" s="98" t="s">
        <v>221</v>
      </c>
      <c r="C126" s="98" t="s">
        <v>437</v>
      </c>
      <c r="D126" s="98">
        <v>5</v>
      </c>
      <c r="E126" s="98" t="s">
        <v>459</v>
      </c>
      <c r="F126" s="98"/>
      <c r="G126" s="98"/>
      <c r="H126" s="98" t="s">
        <v>488</v>
      </c>
      <c r="I126" s="98">
        <v>0</v>
      </c>
      <c r="J126" s="98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</row>
    <row r="127" spans="1:42" x14ac:dyDescent="0.3">
      <c r="A127" s="100">
        <v>26</v>
      </c>
      <c r="B127" s="100" t="s">
        <v>222</v>
      </c>
      <c r="C127" s="100" t="s">
        <v>438</v>
      </c>
      <c r="D127" s="100">
        <v>1</v>
      </c>
      <c r="E127" s="100" t="s">
        <v>453</v>
      </c>
      <c r="F127" s="100" t="s">
        <v>486</v>
      </c>
      <c r="G127" s="100" t="s">
        <v>475</v>
      </c>
      <c r="H127" s="100" t="s">
        <v>476</v>
      </c>
      <c r="I127" s="100">
        <v>0</v>
      </c>
      <c r="J127" s="100">
        <v>1.4773000000000001</v>
      </c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</row>
    <row r="128" spans="1:42" x14ac:dyDescent="0.3">
      <c r="A128" s="100">
        <v>26</v>
      </c>
      <c r="B128" s="100" t="s">
        <v>222</v>
      </c>
      <c r="C128" s="100" t="s">
        <v>438</v>
      </c>
      <c r="D128" s="100">
        <v>2</v>
      </c>
      <c r="E128" s="100" t="s">
        <v>454</v>
      </c>
      <c r="F128" s="100" t="s">
        <v>477</v>
      </c>
      <c r="G128" s="100" t="s">
        <v>477</v>
      </c>
      <c r="H128" s="100" t="s">
        <v>480</v>
      </c>
      <c r="I128" s="100">
        <v>0</v>
      </c>
      <c r="J128" s="100">
        <v>232.39500000000001</v>
      </c>
      <c r="K128" s="97">
        <v>232.39500000000001</v>
      </c>
      <c r="L128" s="97">
        <v>232.39500000000001</v>
      </c>
      <c r="M128" s="97">
        <v>232.39500000000001</v>
      </c>
      <c r="N128" s="97">
        <v>232.39500000000001</v>
      </c>
      <c r="O128" s="97">
        <v>232.39500000000001</v>
      </c>
      <c r="P128" s="97">
        <v>232.39500000000001</v>
      </c>
      <c r="Q128" s="97">
        <v>232.39500000000001</v>
      </c>
      <c r="R128" s="97">
        <v>232.39500000000001</v>
      </c>
      <c r="S128" s="97">
        <v>232.39500000000001</v>
      </c>
      <c r="T128" s="97">
        <v>232.39500000000001</v>
      </c>
      <c r="U128" s="97">
        <v>232.39500000000001</v>
      </c>
      <c r="V128" s="97">
        <v>232.39500000000001</v>
      </c>
      <c r="W128" s="97">
        <v>232.39500000000001</v>
      </c>
      <c r="X128" s="97">
        <v>232.39500000000001</v>
      </c>
      <c r="Y128" s="97">
        <v>232.39500000000001</v>
      </c>
      <c r="Z128" s="97">
        <v>232.39500000000001</v>
      </c>
      <c r="AA128" s="97">
        <v>232.39500000000001</v>
      </c>
      <c r="AB128" s="97">
        <v>232.39500000000001</v>
      </c>
      <c r="AC128" s="97">
        <v>232.39500000000001</v>
      </c>
      <c r="AD128" s="97">
        <v>232.39500000000001</v>
      </c>
      <c r="AE128" s="97">
        <v>232.39500000000001</v>
      </c>
      <c r="AF128" s="97">
        <v>232.39500000000001</v>
      </c>
      <c r="AG128" s="97">
        <v>232.39500000000001</v>
      </c>
      <c r="AH128" s="97">
        <v>232.39500000000001</v>
      </c>
      <c r="AI128" s="97">
        <v>232.39500000000001</v>
      </c>
      <c r="AJ128" s="97">
        <v>232.39500000000001</v>
      </c>
      <c r="AK128" s="97">
        <v>232.39500000000001</v>
      </c>
      <c r="AL128" s="97">
        <v>232.39500000000001</v>
      </c>
      <c r="AM128" s="97">
        <v>232.39500000000001</v>
      </c>
      <c r="AN128" s="97">
        <v>232.39500000000001</v>
      </c>
      <c r="AO128" s="97">
        <v>232.39500000000001</v>
      </c>
      <c r="AP128" s="97">
        <v>232.39500000000001</v>
      </c>
    </row>
    <row r="129" spans="1:42" x14ac:dyDescent="0.3">
      <c r="A129" s="100">
        <v>26</v>
      </c>
      <c r="B129" s="100" t="s">
        <v>222</v>
      </c>
      <c r="C129" s="100" t="s">
        <v>438</v>
      </c>
      <c r="D129" s="100">
        <v>3</v>
      </c>
      <c r="E129" s="100" t="s">
        <v>456</v>
      </c>
      <c r="F129" s="100" t="s">
        <v>478</v>
      </c>
      <c r="G129" s="100" t="s">
        <v>479</v>
      </c>
      <c r="H129" s="100" t="s">
        <v>488</v>
      </c>
      <c r="I129" s="100">
        <v>0</v>
      </c>
      <c r="J129" s="100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</row>
    <row r="130" spans="1:42" x14ac:dyDescent="0.3">
      <c r="A130" s="100">
        <v>26</v>
      </c>
      <c r="B130" s="100" t="s">
        <v>222</v>
      </c>
      <c r="C130" s="100" t="s">
        <v>438</v>
      </c>
      <c r="D130" s="100">
        <v>4</v>
      </c>
      <c r="E130" s="100" t="s">
        <v>457</v>
      </c>
      <c r="F130" s="100"/>
      <c r="G130" s="100"/>
      <c r="H130" s="100" t="s">
        <v>488</v>
      </c>
      <c r="I130" s="100">
        <v>0</v>
      </c>
      <c r="J130" s="100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</row>
    <row r="131" spans="1:42" x14ac:dyDescent="0.3">
      <c r="A131" s="100">
        <v>26</v>
      </c>
      <c r="B131" s="100" t="s">
        <v>222</v>
      </c>
      <c r="C131" s="100" t="s">
        <v>438</v>
      </c>
      <c r="D131" s="100">
        <v>5</v>
      </c>
      <c r="E131" s="100" t="s">
        <v>459</v>
      </c>
      <c r="F131" s="100"/>
      <c r="G131" s="100"/>
      <c r="H131" s="100" t="s">
        <v>488</v>
      </c>
      <c r="I131" s="100">
        <v>0</v>
      </c>
      <c r="J131" s="100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</row>
    <row r="132" spans="1:42" x14ac:dyDescent="0.3">
      <c r="A132" s="102">
        <v>27</v>
      </c>
      <c r="B132" s="102" t="s">
        <v>223</v>
      </c>
      <c r="C132" s="102" t="s">
        <v>439</v>
      </c>
      <c r="D132" s="102">
        <v>1</v>
      </c>
      <c r="E132" s="102" t="s">
        <v>453</v>
      </c>
      <c r="F132" s="102" t="s">
        <v>474</v>
      </c>
      <c r="G132" s="102" t="s">
        <v>475</v>
      </c>
      <c r="H132" s="102" t="s">
        <v>476</v>
      </c>
      <c r="I132" s="102">
        <v>0</v>
      </c>
      <c r="J132" s="102">
        <v>17466.62</v>
      </c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</row>
    <row r="133" spans="1:42" x14ac:dyDescent="0.3">
      <c r="A133" s="102">
        <v>27</v>
      </c>
      <c r="B133" s="102" t="s">
        <v>223</v>
      </c>
      <c r="C133" s="102" t="s">
        <v>439</v>
      </c>
      <c r="D133" s="102">
        <v>2</v>
      </c>
      <c r="E133" s="102" t="s">
        <v>454</v>
      </c>
      <c r="F133" s="102" t="s">
        <v>477</v>
      </c>
      <c r="G133" s="102" t="s">
        <v>477</v>
      </c>
      <c r="H133" s="102" t="s">
        <v>480</v>
      </c>
      <c r="I133" s="102">
        <v>0</v>
      </c>
      <c r="J133" s="102">
        <v>236.83</v>
      </c>
      <c r="K133" s="97">
        <v>236.83</v>
      </c>
      <c r="L133" s="97">
        <v>236.83</v>
      </c>
      <c r="M133" s="97">
        <v>236.83</v>
      </c>
      <c r="N133" s="97">
        <v>236.83</v>
      </c>
      <c r="O133" s="97">
        <v>236.83</v>
      </c>
      <c r="P133" s="97">
        <v>236.83</v>
      </c>
      <c r="Q133" s="97">
        <v>236.83</v>
      </c>
      <c r="R133" s="97">
        <v>236.83</v>
      </c>
      <c r="S133" s="97">
        <v>236.83</v>
      </c>
      <c r="T133" s="97">
        <v>236.83</v>
      </c>
      <c r="U133" s="97">
        <v>236.83</v>
      </c>
      <c r="V133" s="97">
        <v>236.83</v>
      </c>
      <c r="W133" s="97">
        <v>236.83</v>
      </c>
      <c r="X133" s="97">
        <v>236.83</v>
      </c>
      <c r="Y133" s="97">
        <v>236.83</v>
      </c>
      <c r="Z133" s="97">
        <v>236.83</v>
      </c>
      <c r="AA133" s="97">
        <v>236.83</v>
      </c>
      <c r="AB133" s="97">
        <v>236.83</v>
      </c>
      <c r="AC133" s="97">
        <v>236.83</v>
      </c>
      <c r="AD133" s="97">
        <v>236.83</v>
      </c>
      <c r="AE133" s="97">
        <v>236.83</v>
      </c>
      <c r="AF133" s="97">
        <v>236.83</v>
      </c>
      <c r="AG133" s="97">
        <v>236.83</v>
      </c>
      <c r="AH133" s="97">
        <v>236.83</v>
      </c>
      <c r="AI133" s="97">
        <v>236.83</v>
      </c>
      <c r="AJ133" s="97">
        <v>236.83</v>
      </c>
      <c r="AK133" s="97">
        <v>236.83</v>
      </c>
      <c r="AL133" s="97">
        <v>236.83</v>
      </c>
      <c r="AM133" s="97">
        <v>236.83</v>
      </c>
      <c r="AN133" s="97">
        <v>236.83</v>
      </c>
      <c r="AO133" s="97">
        <v>236.83</v>
      </c>
      <c r="AP133" s="97">
        <v>236.83</v>
      </c>
    </row>
    <row r="134" spans="1:42" x14ac:dyDescent="0.3">
      <c r="A134" s="98">
        <v>27</v>
      </c>
      <c r="B134" s="102" t="s">
        <v>223</v>
      </c>
      <c r="C134" s="98" t="s">
        <v>439</v>
      </c>
      <c r="D134" s="102">
        <v>3</v>
      </c>
      <c r="E134" s="102" t="s">
        <v>456</v>
      </c>
      <c r="F134" s="98" t="s">
        <v>478</v>
      </c>
      <c r="G134" s="102" t="s">
        <v>479</v>
      </c>
      <c r="H134" s="102" t="s">
        <v>480</v>
      </c>
      <c r="I134" s="102">
        <v>0</v>
      </c>
      <c r="J134" s="102">
        <v>45467.59</v>
      </c>
      <c r="K134" s="97">
        <v>44771.657500000001</v>
      </c>
      <c r="L134" s="97">
        <v>43204.649487499999</v>
      </c>
      <c r="M134" s="97">
        <v>41692.486755437494</v>
      </c>
      <c r="N134" s="97">
        <v>40233.249718997184</v>
      </c>
      <c r="O134" s="97">
        <v>38825.085978832278</v>
      </c>
      <c r="P134" s="97">
        <v>37466.207969573145</v>
      </c>
      <c r="Q134" s="97">
        <v>36154.89069063808</v>
      </c>
      <c r="R134" s="97">
        <v>34889.469516465746</v>
      </c>
      <c r="S134" s="97">
        <v>33668.338083389441</v>
      </c>
      <c r="T134" s="97">
        <v>32489.94625047081</v>
      </c>
      <c r="U134" s="97">
        <v>31352.79813170433</v>
      </c>
      <c r="V134" s="97">
        <v>30255.450197094677</v>
      </c>
      <c r="W134" s="97">
        <v>29196.509440196362</v>
      </c>
      <c r="X134" s="97">
        <v>28174.631609789489</v>
      </c>
      <c r="Y134" s="97">
        <v>27188.519503446856</v>
      </c>
      <c r="Z134" s="97">
        <v>26236.921320826215</v>
      </c>
      <c r="AA134" s="97">
        <v>25318.629074597298</v>
      </c>
      <c r="AB134" s="97">
        <v>24432.47705698639</v>
      </c>
      <c r="AC134" s="97">
        <v>23577.340359991867</v>
      </c>
      <c r="AD134" s="97">
        <v>22752.133447392152</v>
      </c>
      <c r="AE134" s="97">
        <v>21273.244773311664</v>
      </c>
      <c r="AF134" s="97">
        <v>19252.286519847057</v>
      </c>
      <c r="AG134" s="97">
        <v>16653.227839667703</v>
      </c>
      <c r="AH134" s="97">
        <v>14405.042081312562</v>
      </c>
      <c r="AI134" s="97">
        <v>12460.361400335367</v>
      </c>
      <c r="AJ134" s="97">
        <v>10778.212611290091</v>
      </c>
      <c r="AK134" s="97">
        <v>9323.1539087659294</v>
      </c>
      <c r="AL134" s="97">
        <v>8064.5281310825285</v>
      </c>
      <c r="AM134" s="97">
        <v>6250.0093015889597</v>
      </c>
      <c r="AN134" s="97">
        <v>3906.2558134930996</v>
      </c>
      <c r="AO134" s="97">
        <v>1660.1587207345674</v>
      </c>
      <c r="AP134" s="97">
        <v>0</v>
      </c>
    </row>
    <row r="135" spans="1:42" x14ac:dyDescent="0.3">
      <c r="A135" s="98">
        <v>27</v>
      </c>
      <c r="B135" s="98" t="s">
        <v>223</v>
      </c>
      <c r="C135" s="98" t="s">
        <v>439</v>
      </c>
      <c r="D135" s="98">
        <v>4</v>
      </c>
      <c r="E135" s="98" t="s">
        <v>457</v>
      </c>
      <c r="F135" s="98"/>
      <c r="G135" s="98"/>
      <c r="H135" s="98" t="s">
        <v>488</v>
      </c>
      <c r="I135" s="98">
        <v>0</v>
      </c>
      <c r="J135" s="98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</row>
    <row r="136" spans="1:42" x14ac:dyDescent="0.3">
      <c r="A136" s="98">
        <v>27</v>
      </c>
      <c r="B136" s="98" t="s">
        <v>223</v>
      </c>
      <c r="C136" s="98" t="s">
        <v>439</v>
      </c>
      <c r="D136" s="98">
        <v>5</v>
      </c>
      <c r="E136" s="98" t="s">
        <v>459</v>
      </c>
      <c r="F136" s="98"/>
      <c r="G136" s="98"/>
      <c r="H136" s="98" t="s">
        <v>488</v>
      </c>
      <c r="I136" s="98">
        <v>0</v>
      </c>
      <c r="J136" s="98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</row>
    <row r="137" spans="1:42" x14ac:dyDescent="0.3">
      <c r="A137" s="100">
        <v>28</v>
      </c>
      <c r="B137" s="100" t="s">
        <v>224</v>
      </c>
      <c r="C137" s="100" t="s">
        <v>440</v>
      </c>
      <c r="D137" s="100">
        <v>1</v>
      </c>
      <c r="E137" s="100" t="s">
        <v>453</v>
      </c>
      <c r="F137" s="100" t="s">
        <v>474</v>
      </c>
      <c r="G137" s="100" t="s">
        <v>475</v>
      </c>
      <c r="H137" s="100" t="s">
        <v>476</v>
      </c>
      <c r="I137" s="100">
        <v>0</v>
      </c>
      <c r="J137" s="100">
        <v>17466.62</v>
      </c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</row>
    <row r="138" spans="1:42" x14ac:dyDescent="0.3">
      <c r="A138" s="100">
        <v>28</v>
      </c>
      <c r="B138" s="100" t="s">
        <v>224</v>
      </c>
      <c r="C138" s="100" t="s">
        <v>440</v>
      </c>
      <c r="D138" s="100">
        <v>2</v>
      </c>
      <c r="E138" s="100" t="s">
        <v>454</v>
      </c>
      <c r="F138" s="100" t="s">
        <v>477</v>
      </c>
      <c r="G138" s="100" t="s">
        <v>477</v>
      </c>
      <c r="H138" s="100" t="s">
        <v>480</v>
      </c>
      <c r="I138" s="100">
        <v>0</v>
      </c>
      <c r="J138" s="100">
        <v>236.83</v>
      </c>
      <c r="K138" s="97">
        <v>236.83</v>
      </c>
      <c r="L138" s="97">
        <v>236.83</v>
      </c>
      <c r="M138" s="97">
        <v>236.83</v>
      </c>
      <c r="N138" s="97">
        <v>236.83</v>
      </c>
      <c r="O138" s="97">
        <v>236.83</v>
      </c>
      <c r="P138" s="97">
        <v>236.83</v>
      </c>
      <c r="Q138" s="97">
        <v>236.83</v>
      </c>
      <c r="R138" s="97">
        <v>236.83</v>
      </c>
      <c r="S138" s="97">
        <v>236.83</v>
      </c>
      <c r="T138" s="97">
        <v>236.83</v>
      </c>
      <c r="U138" s="97">
        <v>236.83</v>
      </c>
      <c r="V138" s="97">
        <v>236.83</v>
      </c>
      <c r="W138" s="97">
        <v>236.83</v>
      </c>
      <c r="X138" s="97">
        <v>236.83</v>
      </c>
      <c r="Y138" s="97">
        <v>236.83</v>
      </c>
      <c r="Z138" s="97">
        <v>236.83</v>
      </c>
      <c r="AA138" s="97">
        <v>236.83</v>
      </c>
      <c r="AB138" s="97">
        <v>236.83</v>
      </c>
      <c r="AC138" s="97">
        <v>236.83</v>
      </c>
      <c r="AD138" s="97">
        <v>236.83</v>
      </c>
      <c r="AE138" s="97">
        <v>236.83</v>
      </c>
      <c r="AF138" s="97">
        <v>236.83</v>
      </c>
      <c r="AG138" s="97">
        <v>236.83</v>
      </c>
      <c r="AH138" s="97">
        <v>236.83</v>
      </c>
      <c r="AI138" s="97">
        <v>236.83</v>
      </c>
      <c r="AJ138" s="97">
        <v>236.83</v>
      </c>
      <c r="AK138" s="97">
        <v>236.83</v>
      </c>
      <c r="AL138" s="97">
        <v>236.83</v>
      </c>
      <c r="AM138" s="97">
        <v>236.83</v>
      </c>
      <c r="AN138" s="97">
        <v>236.83</v>
      </c>
      <c r="AO138" s="97">
        <v>236.83</v>
      </c>
      <c r="AP138" s="97">
        <v>236.83</v>
      </c>
    </row>
    <row r="139" spans="1:42" x14ac:dyDescent="0.3">
      <c r="A139" s="100">
        <v>28</v>
      </c>
      <c r="B139" s="100" t="s">
        <v>224</v>
      </c>
      <c r="C139" s="100" t="s">
        <v>440</v>
      </c>
      <c r="D139" s="100">
        <v>3</v>
      </c>
      <c r="E139" s="100" t="s">
        <v>456</v>
      </c>
      <c r="F139" s="100" t="s">
        <v>478</v>
      </c>
      <c r="G139" s="100" t="s">
        <v>479</v>
      </c>
      <c r="H139" s="100" t="s">
        <v>480</v>
      </c>
      <c r="I139" s="100">
        <v>0</v>
      </c>
      <c r="J139" s="100">
        <v>45467.59</v>
      </c>
      <c r="K139" s="97">
        <v>44771.657500000001</v>
      </c>
      <c r="L139" s="97">
        <v>43204.649487499999</v>
      </c>
      <c r="M139" s="97">
        <v>41692.486755437494</v>
      </c>
      <c r="N139" s="97">
        <v>40233.249718997184</v>
      </c>
      <c r="O139" s="97">
        <v>38825.085978832278</v>
      </c>
      <c r="P139" s="97">
        <v>37466.207969573145</v>
      </c>
      <c r="Q139" s="97">
        <v>36154.89069063808</v>
      </c>
      <c r="R139" s="97">
        <v>34889.469516465746</v>
      </c>
      <c r="S139" s="97">
        <v>33668.338083389441</v>
      </c>
      <c r="T139" s="97">
        <v>32489.94625047081</v>
      </c>
      <c r="U139" s="97">
        <v>31352.79813170433</v>
      </c>
      <c r="V139" s="97">
        <v>30255.450197094677</v>
      </c>
      <c r="W139" s="97">
        <v>29196.509440196362</v>
      </c>
      <c r="X139" s="97">
        <v>28174.631609789489</v>
      </c>
      <c r="Y139" s="97">
        <v>27188.519503446856</v>
      </c>
      <c r="Z139" s="97">
        <v>26236.921320826215</v>
      </c>
      <c r="AA139" s="97">
        <v>25318.629074597298</v>
      </c>
      <c r="AB139" s="97">
        <v>24432.47705698639</v>
      </c>
      <c r="AC139" s="97">
        <v>23577.340359991867</v>
      </c>
      <c r="AD139" s="97">
        <v>22752.133447392152</v>
      </c>
      <c r="AE139" s="97">
        <v>21273.244773311664</v>
      </c>
      <c r="AF139" s="97">
        <v>19252.286519847057</v>
      </c>
      <c r="AG139" s="97">
        <v>16653.227839667703</v>
      </c>
      <c r="AH139" s="97">
        <v>14405.042081312562</v>
      </c>
      <c r="AI139" s="97">
        <v>12460.361400335367</v>
      </c>
      <c r="AJ139" s="97">
        <v>10778.212611290091</v>
      </c>
      <c r="AK139" s="97">
        <v>9323.1539087659294</v>
      </c>
      <c r="AL139" s="97">
        <v>8064.5281310825285</v>
      </c>
      <c r="AM139" s="97">
        <v>6250.0093015889597</v>
      </c>
      <c r="AN139" s="97">
        <v>3906.2558134930996</v>
      </c>
      <c r="AO139" s="97">
        <v>1660.1587207345674</v>
      </c>
      <c r="AP139" s="97">
        <v>0</v>
      </c>
    </row>
    <row r="140" spans="1:42" x14ac:dyDescent="0.3">
      <c r="A140" s="100">
        <v>28</v>
      </c>
      <c r="B140" s="100" t="s">
        <v>224</v>
      </c>
      <c r="C140" s="100" t="s">
        <v>440</v>
      </c>
      <c r="D140" s="100">
        <v>4</v>
      </c>
      <c r="E140" s="100" t="s">
        <v>457</v>
      </c>
      <c r="F140" s="100"/>
      <c r="G140" s="100"/>
      <c r="H140" s="100" t="s">
        <v>488</v>
      </c>
      <c r="I140" s="100">
        <v>0</v>
      </c>
      <c r="J140" s="100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</row>
    <row r="141" spans="1:42" x14ac:dyDescent="0.3">
      <c r="A141" s="100">
        <v>28</v>
      </c>
      <c r="B141" s="100" t="s">
        <v>224</v>
      </c>
      <c r="C141" s="100" t="s">
        <v>440</v>
      </c>
      <c r="D141" s="100">
        <v>5</v>
      </c>
      <c r="E141" s="100" t="s">
        <v>459</v>
      </c>
      <c r="F141" s="100"/>
      <c r="G141" s="100"/>
      <c r="H141" s="100" t="s">
        <v>488</v>
      </c>
      <c r="I141" s="100">
        <v>0</v>
      </c>
      <c r="J141" s="100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7"/>
    </row>
    <row r="142" spans="1:42" x14ac:dyDescent="0.3">
      <c r="A142" s="102">
        <v>29</v>
      </c>
      <c r="B142" s="102" t="s">
        <v>225</v>
      </c>
      <c r="C142" s="102" t="s">
        <v>441</v>
      </c>
      <c r="D142" s="102">
        <v>1</v>
      </c>
      <c r="E142" s="102" t="s">
        <v>453</v>
      </c>
      <c r="F142" s="102" t="s">
        <v>487</v>
      </c>
      <c r="G142" s="102" t="s">
        <v>475</v>
      </c>
      <c r="H142" s="102" t="s">
        <v>481</v>
      </c>
      <c r="I142" s="102">
        <v>0</v>
      </c>
      <c r="J142" s="102">
        <v>2.36</v>
      </c>
      <c r="K142" s="97">
        <v>0.95544531300000002</v>
      </c>
      <c r="L142" s="97">
        <v>0.91089062600000004</v>
      </c>
      <c r="M142" s="97">
        <v>0.86633593900000005</v>
      </c>
      <c r="N142" s="97">
        <v>0.82178125300000004</v>
      </c>
      <c r="O142" s="97">
        <v>0.80693104500000001</v>
      </c>
      <c r="P142" s="97">
        <v>0.79207880500000005</v>
      </c>
      <c r="Q142" s="97">
        <v>0.77227785199999999</v>
      </c>
      <c r="R142" s="97">
        <v>0.75247486500000005</v>
      </c>
      <c r="S142" s="97">
        <v>0.73267187899999997</v>
      </c>
      <c r="T142" s="97">
        <v>0.71287092500000004</v>
      </c>
      <c r="U142" s="97">
        <v>0.70296943199999995</v>
      </c>
      <c r="V142" s="97">
        <v>0.69306793899999997</v>
      </c>
      <c r="W142" s="97">
        <v>0.69140549600000001</v>
      </c>
      <c r="X142" s="97">
        <v>0.68974305300000005</v>
      </c>
      <c r="Y142" s="97">
        <v>0.68807857800000005</v>
      </c>
      <c r="Z142" s="97">
        <v>0.68641613499999998</v>
      </c>
      <c r="AA142" s="97">
        <v>0.68475165999999998</v>
      </c>
      <c r="AB142" s="97">
        <v>0.68308921700000003</v>
      </c>
      <c r="AC142" s="97">
        <v>0.68142474200000003</v>
      </c>
      <c r="AD142" s="97">
        <v>0.67976229899999996</v>
      </c>
      <c r="AE142" s="97">
        <v>0.67809782399999996</v>
      </c>
      <c r="AF142" s="97">
        <v>0.676435381</v>
      </c>
      <c r="AG142" s="97">
        <v>0.674770906</v>
      </c>
      <c r="AH142" s="97">
        <v>0.67310846300000005</v>
      </c>
      <c r="AI142" s="97">
        <v>0.67144601999999998</v>
      </c>
      <c r="AJ142" s="97">
        <v>0.66978154499999998</v>
      </c>
      <c r="AK142" s="97">
        <v>0.66811910200000002</v>
      </c>
      <c r="AL142" s="97">
        <v>0.66645462700000002</v>
      </c>
      <c r="AM142" s="97">
        <v>0.66479218399999995</v>
      </c>
      <c r="AN142" s="97">
        <v>0.66312770899999995</v>
      </c>
      <c r="AO142" s="97">
        <v>0.66146526699999997</v>
      </c>
      <c r="AP142" s="97">
        <v>0.659800791</v>
      </c>
    </row>
    <row r="143" spans="1:42" x14ac:dyDescent="0.3">
      <c r="A143" s="102">
        <v>29</v>
      </c>
      <c r="B143" s="102" t="s">
        <v>225</v>
      </c>
      <c r="C143" s="102" t="s">
        <v>441</v>
      </c>
      <c r="D143" s="102">
        <v>2</v>
      </c>
      <c r="E143" s="102" t="s">
        <v>454</v>
      </c>
      <c r="F143" s="102" t="s">
        <v>477</v>
      </c>
      <c r="G143" s="102" t="s">
        <v>477</v>
      </c>
      <c r="H143" s="102" t="s">
        <v>480</v>
      </c>
      <c r="I143" s="102">
        <v>0</v>
      </c>
      <c r="J143" s="102">
        <v>78.153899999999993</v>
      </c>
      <c r="K143" s="97">
        <v>78.153899999999993</v>
      </c>
      <c r="L143" s="97">
        <v>78.153899999999993</v>
      </c>
      <c r="M143" s="97">
        <v>78.153899999999993</v>
      </c>
      <c r="N143" s="97">
        <v>78.153899999999993</v>
      </c>
      <c r="O143" s="97">
        <v>78.153899999999993</v>
      </c>
      <c r="P143" s="97">
        <v>78.153899999999993</v>
      </c>
      <c r="Q143" s="97">
        <v>78.153899999999993</v>
      </c>
      <c r="R143" s="97">
        <v>78.153899999999993</v>
      </c>
      <c r="S143" s="97">
        <v>78.153899999999993</v>
      </c>
      <c r="T143" s="97">
        <v>78.153899999999993</v>
      </c>
      <c r="U143" s="97">
        <v>78.153899999999993</v>
      </c>
      <c r="V143" s="97">
        <v>78.153899999999993</v>
      </c>
      <c r="W143" s="97">
        <v>78.153899999999993</v>
      </c>
      <c r="X143" s="97">
        <v>78.153899999999993</v>
      </c>
      <c r="Y143" s="97">
        <v>78.153899999999993</v>
      </c>
      <c r="Z143" s="97">
        <v>78.153899999999993</v>
      </c>
      <c r="AA143" s="97">
        <v>78.153899999999993</v>
      </c>
      <c r="AB143" s="97">
        <v>78.153899999999993</v>
      </c>
      <c r="AC143" s="97">
        <v>78.153899999999993</v>
      </c>
      <c r="AD143" s="97">
        <v>78.153899999999993</v>
      </c>
      <c r="AE143" s="97">
        <v>78.153899999999993</v>
      </c>
      <c r="AF143" s="97">
        <v>78.153899999999993</v>
      </c>
      <c r="AG143" s="97">
        <v>78.153899999999993</v>
      </c>
      <c r="AH143" s="97">
        <v>78.153899999999993</v>
      </c>
      <c r="AI143" s="97">
        <v>78.153899999999993</v>
      </c>
      <c r="AJ143" s="97">
        <v>78.153899999999993</v>
      </c>
      <c r="AK143" s="97">
        <v>78.153899999999993</v>
      </c>
      <c r="AL143" s="97">
        <v>78.153899999999993</v>
      </c>
      <c r="AM143" s="97">
        <v>78.153899999999993</v>
      </c>
      <c r="AN143" s="97">
        <v>78.153899999999993</v>
      </c>
      <c r="AO143" s="97">
        <v>78.153899999999993</v>
      </c>
      <c r="AP143" s="97">
        <v>78.153899999999993</v>
      </c>
    </row>
    <row r="144" spans="1:42" x14ac:dyDescent="0.3">
      <c r="A144" s="98">
        <v>29</v>
      </c>
      <c r="B144" s="102" t="s">
        <v>225</v>
      </c>
      <c r="C144" s="98" t="s">
        <v>441</v>
      </c>
      <c r="D144" s="102">
        <v>3</v>
      </c>
      <c r="E144" s="102" t="s">
        <v>456</v>
      </c>
      <c r="F144" s="98" t="s">
        <v>478</v>
      </c>
      <c r="G144" s="102" t="s">
        <v>479</v>
      </c>
      <c r="H144" s="102" t="s">
        <v>488</v>
      </c>
      <c r="I144" s="102">
        <v>0</v>
      </c>
      <c r="J144" s="102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</row>
    <row r="145" spans="1:42" x14ac:dyDescent="0.3">
      <c r="A145" s="98">
        <v>29</v>
      </c>
      <c r="B145" s="98" t="s">
        <v>225</v>
      </c>
      <c r="C145" s="98" t="s">
        <v>441</v>
      </c>
      <c r="D145" s="98">
        <v>4</v>
      </c>
      <c r="E145" s="98" t="s">
        <v>457</v>
      </c>
      <c r="F145" s="98"/>
      <c r="G145" s="98"/>
      <c r="H145" s="98" t="s">
        <v>488</v>
      </c>
      <c r="I145" s="98">
        <v>0</v>
      </c>
      <c r="J145" s="98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</row>
    <row r="146" spans="1:42" x14ac:dyDescent="0.3">
      <c r="A146" s="98">
        <v>29</v>
      </c>
      <c r="B146" s="98" t="s">
        <v>225</v>
      </c>
      <c r="C146" s="98" t="s">
        <v>441</v>
      </c>
      <c r="D146" s="98">
        <v>5</v>
      </c>
      <c r="E146" s="98" t="s">
        <v>459</v>
      </c>
      <c r="F146" s="98"/>
      <c r="G146" s="98"/>
      <c r="H146" s="98" t="s">
        <v>488</v>
      </c>
      <c r="I146" s="98">
        <v>0</v>
      </c>
      <c r="J146" s="98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</row>
    <row r="147" spans="1:42" x14ac:dyDescent="0.3">
      <c r="A147" s="100">
        <v>30</v>
      </c>
      <c r="B147" s="100" t="s">
        <v>226</v>
      </c>
      <c r="C147" s="100" t="s">
        <v>442</v>
      </c>
      <c r="D147" s="100">
        <v>1</v>
      </c>
      <c r="E147" s="100" t="s">
        <v>453</v>
      </c>
      <c r="F147" s="100" t="s">
        <v>487</v>
      </c>
      <c r="G147" s="100" t="s">
        <v>475</v>
      </c>
      <c r="H147" s="100" t="s">
        <v>476</v>
      </c>
      <c r="I147" s="100">
        <v>0</v>
      </c>
      <c r="J147" s="100">
        <v>2.19</v>
      </c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</row>
    <row r="148" spans="1:42" x14ac:dyDescent="0.3">
      <c r="A148" s="100">
        <v>30</v>
      </c>
      <c r="B148" s="100" t="s">
        <v>226</v>
      </c>
      <c r="C148" s="100" t="s">
        <v>442</v>
      </c>
      <c r="D148" s="100">
        <v>2</v>
      </c>
      <c r="E148" s="100" t="s">
        <v>454</v>
      </c>
      <c r="F148" s="100" t="s">
        <v>477</v>
      </c>
      <c r="G148" s="100" t="s">
        <v>477</v>
      </c>
      <c r="H148" s="100" t="s">
        <v>480</v>
      </c>
      <c r="I148" s="100">
        <v>0</v>
      </c>
      <c r="J148" s="100">
        <v>118.41500000000001</v>
      </c>
      <c r="K148" s="97">
        <v>118.41500000000001</v>
      </c>
      <c r="L148" s="97">
        <v>118.41500000000001</v>
      </c>
      <c r="M148" s="97">
        <v>118.41500000000001</v>
      </c>
      <c r="N148" s="97">
        <v>118.41500000000001</v>
      </c>
      <c r="O148" s="97">
        <v>118.41500000000001</v>
      </c>
      <c r="P148" s="97">
        <v>118.41500000000001</v>
      </c>
      <c r="Q148" s="97">
        <v>118.41500000000001</v>
      </c>
      <c r="R148" s="97">
        <v>118.41500000000001</v>
      </c>
      <c r="S148" s="97">
        <v>118.41500000000001</v>
      </c>
      <c r="T148" s="97">
        <v>118.41500000000001</v>
      </c>
      <c r="U148" s="97">
        <v>118.41500000000001</v>
      </c>
      <c r="V148" s="97">
        <v>118.41500000000001</v>
      </c>
      <c r="W148" s="97">
        <v>118.41500000000001</v>
      </c>
      <c r="X148" s="97">
        <v>118.41500000000001</v>
      </c>
      <c r="Y148" s="97">
        <v>118.41500000000001</v>
      </c>
      <c r="Z148" s="97">
        <v>118.41500000000001</v>
      </c>
      <c r="AA148" s="97">
        <v>118.41500000000001</v>
      </c>
      <c r="AB148" s="97">
        <v>118.41500000000001</v>
      </c>
      <c r="AC148" s="97">
        <v>118.41500000000001</v>
      </c>
      <c r="AD148" s="97">
        <v>118.41500000000001</v>
      </c>
      <c r="AE148" s="97">
        <v>118.41500000000001</v>
      </c>
      <c r="AF148" s="97">
        <v>118.41500000000001</v>
      </c>
      <c r="AG148" s="97">
        <v>118.41500000000001</v>
      </c>
      <c r="AH148" s="97">
        <v>118.41500000000001</v>
      </c>
      <c r="AI148" s="97">
        <v>118.41500000000001</v>
      </c>
      <c r="AJ148" s="97">
        <v>118.41500000000001</v>
      </c>
      <c r="AK148" s="97">
        <v>118.41500000000001</v>
      </c>
      <c r="AL148" s="97">
        <v>118.41500000000001</v>
      </c>
      <c r="AM148" s="97">
        <v>118.41500000000001</v>
      </c>
      <c r="AN148" s="97">
        <v>118.41500000000001</v>
      </c>
      <c r="AO148" s="97">
        <v>118.41500000000001</v>
      </c>
      <c r="AP148" s="97">
        <v>118.41500000000001</v>
      </c>
    </row>
    <row r="149" spans="1:42" x14ac:dyDescent="0.3">
      <c r="A149" s="100">
        <v>30</v>
      </c>
      <c r="B149" s="100" t="s">
        <v>226</v>
      </c>
      <c r="C149" s="100" t="s">
        <v>442</v>
      </c>
      <c r="D149" s="100">
        <v>3</v>
      </c>
      <c r="E149" s="100" t="s">
        <v>456</v>
      </c>
      <c r="F149" s="100" t="s">
        <v>478</v>
      </c>
      <c r="G149" s="100" t="s">
        <v>479</v>
      </c>
      <c r="H149" s="100" t="s">
        <v>488</v>
      </c>
      <c r="I149" s="100">
        <v>0</v>
      </c>
      <c r="J149" s="100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</row>
    <row r="150" spans="1:42" x14ac:dyDescent="0.3">
      <c r="A150" s="100">
        <v>30</v>
      </c>
      <c r="B150" s="100" t="s">
        <v>226</v>
      </c>
      <c r="C150" s="100" t="s">
        <v>442</v>
      </c>
      <c r="D150" s="100">
        <v>4</v>
      </c>
      <c r="E150" s="100" t="s">
        <v>457</v>
      </c>
      <c r="F150" s="100"/>
      <c r="G150" s="100"/>
      <c r="H150" s="100" t="s">
        <v>488</v>
      </c>
      <c r="I150" s="100">
        <v>0</v>
      </c>
      <c r="J150" s="100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</row>
    <row r="151" spans="1:42" x14ac:dyDescent="0.3">
      <c r="A151" s="100">
        <v>30</v>
      </c>
      <c r="B151" s="100" t="s">
        <v>226</v>
      </c>
      <c r="C151" s="100" t="s">
        <v>442</v>
      </c>
      <c r="D151" s="100">
        <v>5</v>
      </c>
      <c r="E151" s="100" t="s">
        <v>459</v>
      </c>
      <c r="F151" s="100"/>
      <c r="G151" s="100"/>
      <c r="H151" s="100" t="s">
        <v>488</v>
      </c>
      <c r="I151" s="100">
        <v>0</v>
      </c>
      <c r="J151" s="100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983"/>
  <sheetViews>
    <sheetView workbookViewId="0">
      <selection activeCell="H2" sqref="H2:H19"/>
    </sheetView>
  </sheetViews>
  <sheetFormatPr baseColWidth="10" defaultColWidth="14.44140625" defaultRowHeight="14.4" x14ac:dyDescent="0.3"/>
  <cols>
    <col min="1" max="1" width="7.33203125" customWidth="1"/>
    <col min="2" max="2" width="19.88671875" bestFit="1" customWidth="1"/>
    <col min="3" max="3" width="15.5546875" customWidth="1"/>
    <col min="4" max="4" width="12.33203125" customWidth="1"/>
    <col min="5" max="5" width="38.33203125" customWidth="1"/>
    <col min="6" max="6" width="4.6640625" customWidth="1"/>
    <col min="7" max="7" width="21.33203125" customWidth="1"/>
    <col min="8" max="8" width="19.6640625" customWidth="1"/>
    <col min="9" max="41" width="5" customWidth="1"/>
    <col min="42" max="42" width="6.6640625" customWidth="1"/>
  </cols>
  <sheetData>
    <row r="1" spans="1:42" ht="14.2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451</v>
      </c>
      <c r="H1" s="2" t="s">
        <v>452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8"/>
    </row>
    <row r="2" spans="1:42" ht="14.25" customHeight="1" x14ac:dyDescent="0.3">
      <c r="A2" s="4">
        <v>1</v>
      </c>
      <c r="B2" s="4" t="s">
        <v>227</v>
      </c>
      <c r="C2" s="4" t="s">
        <v>443</v>
      </c>
      <c r="D2" s="4">
        <v>1</v>
      </c>
      <c r="E2" s="4" t="s">
        <v>457</v>
      </c>
      <c r="F2" s="4"/>
      <c r="G2" s="4" t="s">
        <v>473</v>
      </c>
      <c r="H2" s="4">
        <v>0</v>
      </c>
    </row>
    <row r="3" spans="1:42" ht="14.25" customHeight="1" x14ac:dyDescent="0.3">
      <c r="A3" s="4">
        <v>1</v>
      </c>
      <c r="B3" s="4" t="s">
        <v>227</v>
      </c>
      <c r="C3" s="4" t="s">
        <v>443</v>
      </c>
      <c r="D3" s="4">
        <v>2</v>
      </c>
      <c r="E3" s="4" t="s">
        <v>459</v>
      </c>
      <c r="F3" s="4"/>
      <c r="G3" s="4" t="s">
        <v>473</v>
      </c>
      <c r="H3" s="4">
        <v>0</v>
      </c>
    </row>
    <row r="4" spans="1:42" ht="14.25" customHeight="1" x14ac:dyDescent="0.3">
      <c r="A4" s="5">
        <v>2</v>
      </c>
      <c r="B4" s="5" t="s">
        <v>670</v>
      </c>
      <c r="C4" s="5" t="s">
        <v>671</v>
      </c>
      <c r="D4" s="5">
        <v>1</v>
      </c>
      <c r="E4" s="5" t="s">
        <v>457</v>
      </c>
      <c r="F4" s="5"/>
      <c r="G4" s="5" t="s">
        <v>473</v>
      </c>
      <c r="H4" s="5">
        <v>0</v>
      </c>
    </row>
    <row r="5" spans="1:42" ht="14.25" customHeight="1" x14ac:dyDescent="0.3">
      <c r="A5" s="5">
        <v>2</v>
      </c>
      <c r="B5" s="5" t="s">
        <v>670</v>
      </c>
      <c r="C5" s="5" t="s">
        <v>671</v>
      </c>
      <c r="D5" s="5">
        <v>2</v>
      </c>
      <c r="E5" s="5" t="s">
        <v>459</v>
      </c>
      <c r="F5" s="5"/>
      <c r="G5" s="5" t="s">
        <v>473</v>
      </c>
      <c r="H5" s="5">
        <v>0</v>
      </c>
    </row>
    <row r="6" spans="1:42" ht="14.25" customHeight="1" x14ac:dyDescent="0.3">
      <c r="A6" s="4">
        <v>3</v>
      </c>
      <c r="B6" s="4" t="s">
        <v>228</v>
      </c>
      <c r="C6" s="4" t="s">
        <v>444</v>
      </c>
      <c r="D6" s="4">
        <v>1</v>
      </c>
      <c r="E6" s="4" t="s">
        <v>457</v>
      </c>
      <c r="F6" s="4"/>
      <c r="G6" s="4" t="s">
        <v>473</v>
      </c>
      <c r="H6" s="4">
        <v>0</v>
      </c>
    </row>
    <row r="7" spans="1:42" ht="14.25" customHeight="1" x14ac:dyDescent="0.3">
      <c r="A7" s="4">
        <v>3</v>
      </c>
      <c r="B7" s="4" t="s">
        <v>228</v>
      </c>
      <c r="C7" s="4" t="s">
        <v>444</v>
      </c>
      <c r="D7" s="4">
        <v>2</v>
      </c>
      <c r="E7" s="4" t="s">
        <v>459</v>
      </c>
      <c r="F7" s="4"/>
      <c r="G7" s="4" t="s">
        <v>473</v>
      </c>
      <c r="H7" s="4">
        <v>0</v>
      </c>
    </row>
    <row r="8" spans="1:42" ht="14.25" customHeight="1" x14ac:dyDescent="0.3">
      <c r="A8" s="5">
        <v>4</v>
      </c>
      <c r="B8" s="5" t="s">
        <v>672</v>
      </c>
      <c r="C8" s="5" t="s">
        <v>673</v>
      </c>
      <c r="D8" s="5">
        <v>1</v>
      </c>
      <c r="E8" s="5" t="s">
        <v>457</v>
      </c>
      <c r="F8" s="5"/>
      <c r="G8" s="5" t="s">
        <v>473</v>
      </c>
      <c r="H8" s="5">
        <v>0</v>
      </c>
    </row>
    <row r="9" spans="1:42" ht="14.25" customHeight="1" x14ac:dyDescent="0.3">
      <c r="A9" s="5">
        <v>4</v>
      </c>
      <c r="B9" s="5" t="s">
        <v>672</v>
      </c>
      <c r="C9" s="5" t="s">
        <v>673</v>
      </c>
      <c r="D9" s="5">
        <v>2</v>
      </c>
      <c r="E9" s="5" t="s">
        <v>459</v>
      </c>
      <c r="F9" s="5"/>
      <c r="G9" s="5" t="s">
        <v>473</v>
      </c>
      <c r="H9" s="5">
        <v>0</v>
      </c>
    </row>
    <row r="10" spans="1:42" ht="14.25" customHeight="1" x14ac:dyDescent="0.3">
      <c r="A10" s="4">
        <v>5</v>
      </c>
      <c r="B10" s="4" t="s">
        <v>229</v>
      </c>
      <c r="C10" s="4" t="s">
        <v>445</v>
      </c>
      <c r="D10" s="4">
        <v>1</v>
      </c>
      <c r="E10" s="4" t="s">
        <v>457</v>
      </c>
      <c r="F10" s="4"/>
      <c r="G10" s="4" t="s">
        <v>473</v>
      </c>
      <c r="H10" s="4">
        <v>0</v>
      </c>
    </row>
    <row r="11" spans="1:42" ht="14.25" customHeight="1" x14ac:dyDescent="0.3">
      <c r="A11" s="4">
        <v>5</v>
      </c>
      <c r="B11" s="4" t="s">
        <v>229</v>
      </c>
      <c r="C11" s="4" t="s">
        <v>445</v>
      </c>
      <c r="D11" s="4">
        <v>2</v>
      </c>
      <c r="E11" s="4" t="s">
        <v>459</v>
      </c>
      <c r="F11" s="4"/>
      <c r="G11" s="4" t="s">
        <v>473</v>
      </c>
      <c r="H11" s="4">
        <v>0</v>
      </c>
    </row>
    <row r="12" spans="1:42" ht="14.25" customHeight="1" x14ac:dyDescent="0.3">
      <c r="A12" s="5">
        <v>6</v>
      </c>
      <c r="B12" s="5" t="s">
        <v>674</v>
      </c>
      <c r="C12" s="5" t="s">
        <v>675</v>
      </c>
      <c r="D12" s="5">
        <v>1</v>
      </c>
      <c r="E12" s="5" t="s">
        <v>457</v>
      </c>
      <c r="F12" s="5"/>
      <c r="G12" s="5" t="s">
        <v>473</v>
      </c>
      <c r="H12" s="5">
        <v>0</v>
      </c>
    </row>
    <row r="13" spans="1:42" ht="14.25" customHeight="1" x14ac:dyDescent="0.3">
      <c r="A13" s="5">
        <v>6</v>
      </c>
      <c r="B13" s="5" t="s">
        <v>674</v>
      </c>
      <c r="C13" s="5" t="s">
        <v>675</v>
      </c>
      <c r="D13" s="5">
        <v>2</v>
      </c>
      <c r="E13" s="5" t="s">
        <v>459</v>
      </c>
      <c r="F13" s="5"/>
      <c r="G13" s="5" t="s">
        <v>473</v>
      </c>
      <c r="H13" s="5">
        <v>0</v>
      </c>
    </row>
    <row r="14" spans="1:42" ht="14.25" customHeight="1" x14ac:dyDescent="0.3">
      <c r="A14" s="4">
        <v>7</v>
      </c>
      <c r="B14" s="4" t="s">
        <v>230</v>
      </c>
      <c r="C14" s="4" t="s">
        <v>446</v>
      </c>
      <c r="D14" s="4">
        <v>1</v>
      </c>
      <c r="E14" s="4" t="s">
        <v>457</v>
      </c>
      <c r="F14" s="4"/>
      <c r="G14" s="4" t="s">
        <v>473</v>
      </c>
      <c r="H14" s="4">
        <v>0</v>
      </c>
    </row>
    <row r="15" spans="1:42" ht="14.25" customHeight="1" x14ac:dyDescent="0.3">
      <c r="A15" s="4">
        <v>7</v>
      </c>
      <c r="B15" s="4" t="s">
        <v>230</v>
      </c>
      <c r="C15" s="4" t="s">
        <v>446</v>
      </c>
      <c r="D15" s="4">
        <v>2</v>
      </c>
      <c r="E15" s="4" t="s">
        <v>459</v>
      </c>
      <c r="F15" s="4"/>
      <c r="G15" s="4" t="s">
        <v>473</v>
      </c>
      <c r="H15" s="4">
        <v>0</v>
      </c>
    </row>
    <row r="16" spans="1:42" ht="14.25" customHeight="1" x14ac:dyDescent="0.3">
      <c r="A16" s="5">
        <v>8</v>
      </c>
      <c r="B16" s="5" t="s">
        <v>231</v>
      </c>
      <c r="C16" s="5" t="s">
        <v>447</v>
      </c>
      <c r="D16" s="5">
        <v>1</v>
      </c>
      <c r="E16" s="5" t="s">
        <v>457</v>
      </c>
      <c r="F16" s="5"/>
      <c r="G16" s="5" t="s">
        <v>473</v>
      </c>
      <c r="H16" s="5">
        <v>0</v>
      </c>
    </row>
    <row r="17" spans="1:8" ht="14.25" customHeight="1" x14ac:dyDescent="0.3">
      <c r="A17" s="5">
        <v>8</v>
      </c>
      <c r="B17" s="5" t="s">
        <v>231</v>
      </c>
      <c r="C17" s="5" t="s">
        <v>447</v>
      </c>
      <c r="D17" s="5">
        <v>2</v>
      </c>
      <c r="E17" s="5" t="s">
        <v>459</v>
      </c>
      <c r="F17" s="5"/>
      <c r="G17" s="5" t="s">
        <v>473</v>
      </c>
      <c r="H17" s="5">
        <v>0</v>
      </c>
    </row>
    <row r="18" spans="1:8" ht="14.25" customHeight="1" x14ac:dyDescent="0.3">
      <c r="A18" s="4">
        <v>9</v>
      </c>
      <c r="B18" s="4" t="s">
        <v>232</v>
      </c>
      <c r="C18" s="4" t="s">
        <v>448</v>
      </c>
      <c r="D18" s="4">
        <v>1</v>
      </c>
      <c r="E18" s="4" t="s">
        <v>457</v>
      </c>
      <c r="F18" s="4"/>
      <c r="G18" s="4" t="s">
        <v>473</v>
      </c>
      <c r="H18" s="4">
        <v>0</v>
      </c>
    </row>
    <row r="19" spans="1:8" ht="14.25" customHeight="1" x14ac:dyDescent="0.3">
      <c r="A19" s="4">
        <v>9</v>
      </c>
      <c r="B19" s="4" t="s">
        <v>232</v>
      </c>
      <c r="C19" s="4" t="s">
        <v>448</v>
      </c>
      <c r="D19" s="4">
        <v>2</v>
      </c>
      <c r="E19" s="4" t="s">
        <v>459</v>
      </c>
      <c r="F19" s="4"/>
      <c r="G19" s="4" t="s">
        <v>473</v>
      </c>
      <c r="H19" s="4">
        <v>0</v>
      </c>
    </row>
    <row r="20" spans="1:8" ht="14.25" customHeight="1" x14ac:dyDescent="0.3"/>
    <row r="21" spans="1:8" ht="14.25" customHeight="1" x14ac:dyDescent="0.3"/>
    <row r="22" spans="1:8" ht="14.25" customHeight="1" x14ac:dyDescent="0.3"/>
    <row r="23" spans="1:8" ht="14.25" customHeight="1" x14ac:dyDescent="0.3"/>
    <row r="24" spans="1:8" ht="14.25" customHeight="1" x14ac:dyDescent="0.3"/>
    <row r="25" spans="1:8" ht="14.25" customHeight="1" x14ac:dyDescent="0.3"/>
    <row r="26" spans="1:8" ht="14.25" customHeight="1" x14ac:dyDescent="0.3"/>
    <row r="27" spans="1:8" ht="14.25" customHeight="1" x14ac:dyDescent="0.3"/>
    <row r="28" spans="1:8" ht="14.25" customHeight="1" x14ac:dyDescent="0.3"/>
    <row r="29" spans="1:8" ht="14.25" customHeight="1" x14ac:dyDescent="0.3"/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A5DF-1F88-4D7F-B783-5409655D26A5}">
  <sheetPr>
    <tabColor rgb="FF00B0F0"/>
  </sheetPr>
  <dimension ref="A1:AN3"/>
  <sheetViews>
    <sheetView workbookViewId="0"/>
  </sheetViews>
  <sheetFormatPr baseColWidth="10" defaultColWidth="8.88671875" defaultRowHeight="14.4" x14ac:dyDescent="0.3"/>
  <cols>
    <col min="1" max="1" width="12.44140625" bestFit="1" customWidth="1"/>
    <col min="3" max="3" width="47.109375" bestFit="1" customWidth="1"/>
    <col min="4" max="4" width="11.5546875" bestFit="1" customWidth="1"/>
    <col min="7" max="7" width="14.88671875" bestFit="1" customWidth="1"/>
  </cols>
  <sheetData>
    <row r="1" spans="1:40" x14ac:dyDescent="0.3">
      <c r="A1" s="35" t="s">
        <v>516</v>
      </c>
      <c r="B1" s="35" t="s">
        <v>2</v>
      </c>
      <c r="C1" s="35" t="s">
        <v>3</v>
      </c>
      <c r="D1" s="35" t="s">
        <v>517</v>
      </c>
      <c r="E1" s="35" t="s">
        <v>5</v>
      </c>
      <c r="F1" s="35" t="s">
        <v>6</v>
      </c>
      <c r="G1" s="1" t="s">
        <v>451</v>
      </c>
      <c r="H1" s="35">
        <v>2018</v>
      </c>
      <c r="I1" s="35">
        <v>2019</v>
      </c>
      <c r="J1" s="35">
        <v>2020</v>
      </c>
      <c r="K1" s="35">
        <v>2021</v>
      </c>
      <c r="L1" s="35">
        <v>2022</v>
      </c>
      <c r="M1" s="35">
        <v>2023</v>
      </c>
      <c r="N1" s="35">
        <v>2024</v>
      </c>
      <c r="O1" s="35">
        <v>2025</v>
      </c>
      <c r="P1" s="35">
        <v>2026</v>
      </c>
      <c r="Q1" s="35">
        <v>2027</v>
      </c>
      <c r="R1" s="35">
        <v>2028</v>
      </c>
      <c r="S1" s="35">
        <v>2029</v>
      </c>
      <c r="T1" s="35">
        <v>2030</v>
      </c>
      <c r="U1" s="35">
        <v>2031</v>
      </c>
      <c r="V1" s="35">
        <v>2032</v>
      </c>
      <c r="W1" s="35">
        <v>2033</v>
      </c>
      <c r="X1" s="35">
        <v>2034</v>
      </c>
      <c r="Y1" s="35">
        <v>2035</v>
      </c>
      <c r="Z1" s="35">
        <v>2036</v>
      </c>
      <c r="AA1" s="35">
        <v>2037</v>
      </c>
      <c r="AB1" s="35">
        <v>2038</v>
      </c>
      <c r="AC1" s="35">
        <v>2039</v>
      </c>
      <c r="AD1" s="35">
        <v>2040</v>
      </c>
      <c r="AE1" s="35">
        <v>2041</v>
      </c>
      <c r="AF1" s="35">
        <v>2042</v>
      </c>
      <c r="AG1" s="35">
        <v>2043</v>
      </c>
      <c r="AH1" s="35">
        <v>2044</v>
      </c>
      <c r="AI1" s="35">
        <v>2045</v>
      </c>
      <c r="AJ1" s="35">
        <v>2046</v>
      </c>
      <c r="AK1" s="35">
        <v>2047</v>
      </c>
      <c r="AL1" s="35">
        <v>2048</v>
      </c>
      <c r="AM1" s="35">
        <v>2049</v>
      </c>
      <c r="AN1" s="35">
        <v>2050</v>
      </c>
    </row>
    <row r="2" spans="1:40" x14ac:dyDescent="0.3">
      <c r="A2" s="27" t="s">
        <v>518</v>
      </c>
      <c r="B2" s="27" t="s">
        <v>519</v>
      </c>
      <c r="C2" s="27" t="s">
        <v>520</v>
      </c>
      <c r="D2" s="27" t="s">
        <v>521</v>
      </c>
      <c r="E2" s="27" t="s">
        <v>522</v>
      </c>
      <c r="F2" s="27"/>
      <c r="G2" s="27" t="s">
        <v>476</v>
      </c>
      <c r="H2" s="27">
        <v>1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x14ac:dyDescent="0.3">
      <c r="A3" s="27" t="s">
        <v>518</v>
      </c>
      <c r="B3" s="27" t="s">
        <v>523</v>
      </c>
      <c r="C3" s="27" t="s">
        <v>524</v>
      </c>
      <c r="D3" s="27" t="s">
        <v>525</v>
      </c>
      <c r="E3" s="27" t="s">
        <v>526</v>
      </c>
      <c r="F3" s="27" t="s">
        <v>527</v>
      </c>
      <c r="G3" s="27" t="s">
        <v>480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F7DE-71E4-4489-B753-FC2994B37098}">
  <sheetPr>
    <tabColor rgb="FFC00000"/>
  </sheetPr>
  <dimension ref="A1:AK11"/>
  <sheetViews>
    <sheetView workbookViewId="0"/>
  </sheetViews>
  <sheetFormatPr baseColWidth="10" defaultColWidth="8.88671875" defaultRowHeight="14.4" x14ac:dyDescent="0.3"/>
  <cols>
    <col min="1" max="1" width="18.33203125" customWidth="1"/>
  </cols>
  <sheetData>
    <row r="1" spans="1:37" ht="15" thickBot="1" x14ac:dyDescent="0.35">
      <c r="A1" s="38" t="s">
        <v>528</v>
      </c>
      <c r="B1" s="39" t="s">
        <v>529</v>
      </c>
      <c r="C1" s="40">
        <v>2018</v>
      </c>
      <c r="D1" s="40">
        <v>2019</v>
      </c>
      <c r="E1" s="40">
        <v>2020</v>
      </c>
      <c r="F1" s="40">
        <v>2021</v>
      </c>
      <c r="G1" s="40">
        <v>2022</v>
      </c>
      <c r="H1" s="40">
        <v>2023</v>
      </c>
      <c r="I1" s="40">
        <v>2024</v>
      </c>
      <c r="J1" s="40">
        <v>2025</v>
      </c>
      <c r="K1" s="40">
        <v>2026</v>
      </c>
      <c r="L1" s="40">
        <v>2027</v>
      </c>
      <c r="M1" s="40">
        <v>2028</v>
      </c>
      <c r="N1" s="40">
        <v>2029</v>
      </c>
      <c r="O1" s="40">
        <v>2030</v>
      </c>
      <c r="P1" s="40">
        <v>2031</v>
      </c>
      <c r="Q1" s="40">
        <v>2032</v>
      </c>
      <c r="R1" s="40">
        <v>2033</v>
      </c>
      <c r="S1" s="40">
        <v>2034</v>
      </c>
      <c r="T1" s="40">
        <v>2035</v>
      </c>
      <c r="U1" s="40">
        <v>2036</v>
      </c>
      <c r="V1" s="40">
        <v>2037</v>
      </c>
      <c r="W1" s="40">
        <v>2038</v>
      </c>
      <c r="X1" s="40">
        <v>2039</v>
      </c>
      <c r="Y1" s="40">
        <v>2040</v>
      </c>
      <c r="Z1" s="40">
        <v>2041</v>
      </c>
      <c r="AA1" s="40">
        <v>2042</v>
      </c>
      <c r="AB1" s="40">
        <v>2043</v>
      </c>
      <c r="AC1" s="40">
        <v>2044</v>
      </c>
      <c r="AD1" s="40">
        <v>2045</v>
      </c>
      <c r="AE1" s="40">
        <v>2046</v>
      </c>
      <c r="AF1" s="40">
        <v>2047</v>
      </c>
      <c r="AG1" s="40">
        <v>2048</v>
      </c>
      <c r="AH1" s="40">
        <v>2049</v>
      </c>
      <c r="AI1" s="41">
        <v>2050</v>
      </c>
      <c r="AJ1" s="42" t="s">
        <v>530</v>
      </c>
      <c r="AK1" s="42" t="s">
        <v>531</v>
      </c>
    </row>
    <row r="2" spans="1:37" ht="29.4" thickBot="1" x14ac:dyDescent="0.35">
      <c r="A2" s="43" t="s">
        <v>532</v>
      </c>
      <c r="B2" s="44" t="s">
        <v>533</v>
      </c>
      <c r="C2" s="45">
        <v>215023</v>
      </c>
      <c r="D2" s="45">
        <v>220727.6</v>
      </c>
      <c r="E2" s="45">
        <v>200939.9</v>
      </c>
      <c r="F2" s="45">
        <v>217321.1</v>
      </c>
      <c r="G2" s="45">
        <v>223838.6</v>
      </c>
      <c r="H2" s="46">
        <v>230600.7</v>
      </c>
      <c r="I2" s="45">
        <v>238502.8</v>
      </c>
      <c r="J2" s="45">
        <v>247481.7</v>
      </c>
      <c r="K2" s="45">
        <v>256798.7</v>
      </c>
      <c r="L2" s="45">
        <v>266466.40000000002</v>
      </c>
      <c r="M2" s="45">
        <v>276498</v>
      </c>
      <c r="N2" s="45">
        <v>286907.3</v>
      </c>
      <c r="O2" s="45">
        <v>297708.5</v>
      </c>
      <c r="P2" s="45">
        <v>308916.40000000002</v>
      </c>
      <c r="Q2" s="45">
        <v>320546.09999999998</v>
      </c>
      <c r="R2" s="45">
        <v>332613.7</v>
      </c>
      <c r="S2" s="45">
        <v>345135.6</v>
      </c>
      <c r="T2" s="45">
        <v>358128.9</v>
      </c>
      <c r="U2" s="45">
        <v>371611.4</v>
      </c>
      <c r="V2" s="45">
        <v>385601.4</v>
      </c>
      <c r="W2" s="45">
        <v>400118.2</v>
      </c>
      <c r="X2" s="45">
        <v>415181.4</v>
      </c>
      <c r="Y2" s="45">
        <v>430811.7</v>
      </c>
      <c r="Z2" s="45">
        <v>447030.5</v>
      </c>
      <c r="AA2" s="45">
        <v>445074.57277863938</v>
      </c>
      <c r="AB2" s="45">
        <v>454098.77772457182</v>
      </c>
      <c r="AC2" s="45">
        <v>463122.98267050419</v>
      </c>
      <c r="AD2" s="45">
        <v>472147.18761643663</v>
      </c>
      <c r="AE2" s="45">
        <v>481171.39256236888</v>
      </c>
      <c r="AF2" s="45">
        <v>490195.59750830132</v>
      </c>
      <c r="AG2" s="45">
        <v>499219.80245423369</v>
      </c>
      <c r="AH2" s="45">
        <v>508244.00740016613</v>
      </c>
      <c r="AI2" s="45">
        <v>517268.21234609839</v>
      </c>
      <c r="AJ2" t="s">
        <v>534</v>
      </c>
    </row>
    <row r="3" spans="1:37" ht="43.8" thickBot="1" x14ac:dyDescent="0.35">
      <c r="A3" s="43" t="s">
        <v>535</v>
      </c>
      <c r="B3" s="44" t="s">
        <v>536</v>
      </c>
      <c r="C3" s="47">
        <f>C2</f>
        <v>215023</v>
      </c>
      <c r="D3" s="47">
        <f>D2</f>
        <v>220727.6</v>
      </c>
      <c r="E3" s="47">
        <f t="shared" ref="E3:Z3" si="0">E2</f>
        <v>200939.9</v>
      </c>
      <c r="F3" s="47">
        <f t="shared" si="0"/>
        <v>217321.1</v>
      </c>
      <c r="G3" s="47">
        <f t="shared" si="0"/>
        <v>223838.6</v>
      </c>
      <c r="H3" s="48">
        <f t="shared" si="0"/>
        <v>230600.7</v>
      </c>
      <c r="I3" s="47">
        <f t="shared" si="0"/>
        <v>238502.8</v>
      </c>
      <c r="J3" s="47">
        <f t="shared" si="0"/>
        <v>247481.7</v>
      </c>
      <c r="K3" s="47">
        <f t="shared" si="0"/>
        <v>256798.7</v>
      </c>
      <c r="L3" s="47">
        <f t="shared" si="0"/>
        <v>266466.40000000002</v>
      </c>
      <c r="M3" s="47">
        <f t="shared" si="0"/>
        <v>276498</v>
      </c>
      <c r="N3" s="47">
        <f t="shared" si="0"/>
        <v>286907.3</v>
      </c>
      <c r="O3" s="47">
        <f t="shared" si="0"/>
        <v>297708.5</v>
      </c>
      <c r="P3" s="47">
        <f t="shared" si="0"/>
        <v>308916.40000000002</v>
      </c>
      <c r="Q3" s="47">
        <f t="shared" si="0"/>
        <v>320546.09999999998</v>
      </c>
      <c r="R3" s="47">
        <f t="shared" si="0"/>
        <v>332613.7</v>
      </c>
      <c r="S3" s="47">
        <f t="shared" si="0"/>
        <v>345135.6</v>
      </c>
      <c r="T3" s="47">
        <f t="shared" si="0"/>
        <v>358128.9</v>
      </c>
      <c r="U3" s="47">
        <f t="shared" si="0"/>
        <v>371611.4</v>
      </c>
      <c r="V3" s="47">
        <f t="shared" si="0"/>
        <v>385601.4</v>
      </c>
      <c r="W3" s="47">
        <f t="shared" si="0"/>
        <v>400118.2</v>
      </c>
      <c r="X3" s="47">
        <f t="shared" si="0"/>
        <v>415181.4</v>
      </c>
      <c r="Y3" s="47">
        <f t="shared" si="0"/>
        <v>430811.7</v>
      </c>
      <c r="Z3" s="47">
        <f t="shared" si="0"/>
        <v>447030.5</v>
      </c>
      <c r="AA3" s="47">
        <f>Z3*(1+AA5)</f>
        <v>463859.89036567486</v>
      </c>
      <c r="AB3" s="47">
        <f t="shared" ref="AB3:AI3" si="1">AA3*(1+AB5)</f>
        <v>481322.85803777573</v>
      </c>
      <c r="AC3" s="47">
        <f t="shared" si="1"/>
        <v>499443.25534811593</v>
      </c>
      <c r="AD3" s="47">
        <f t="shared" si="1"/>
        <v>518245.83259901241</v>
      </c>
      <c r="AE3" s="47">
        <f t="shared" si="1"/>
        <v>537756.27186924778</v>
      </c>
      <c r="AF3" s="47">
        <f t="shared" si="1"/>
        <v>558001.22209272813</v>
      </c>
      <c r="AG3" s="47">
        <f t="shared" si="1"/>
        <v>579008.33545774943</v>
      </c>
      <c r="AH3" s="47">
        <f t="shared" si="1"/>
        <v>600806.30517658987</v>
      </c>
      <c r="AI3" s="47">
        <f t="shared" si="1"/>
        <v>623424.90467701689</v>
      </c>
    </row>
    <row r="4" spans="1:37" ht="43.8" thickBot="1" x14ac:dyDescent="0.35">
      <c r="A4" s="49" t="s">
        <v>537</v>
      </c>
      <c r="B4" s="44" t="s">
        <v>538</v>
      </c>
      <c r="C4" s="50">
        <v>0</v>
      </c>
      <c r="D4" s="50">
        <v>2.6530185142984729E-2</v>
      </c>
      <c r="E4" s="50">
        <v>-8.9647601840458613E-2</v>
      </c>
      <c r="F4" s="50">
        <v>8.1522883210353003E-2</v>
      </c>
      <c r="G4" s="50">
        <v>2.9990185030353701E-2</v>
      </c>
      <c r="H4" s="51">
        <v>3.0209713606143024E-2</v>
      </c>
      <c r="I4" s="50">
        <v>3.4267458858537624E-2</v>
      </c>
      <c r="J4" s="50">
        <v>3.7646937478302243E-2</v>
      </c>
      <c r="K4" s="50">
        <v>3.7647228057670526E-2</v>
      </c>
      <c r="L4" s="50">
        <v>3.7646997434177085E-2</v>
      </c>
      <c r="M4" s="50">
        <v>3.7646772726317376E-2</v>
      </c>
      <c r="N4" s="50">
        <v>3.7646926921713675E-2</v>
      </c>
      <c r="O4" s="50">
        <v>3.7647003056387941E-2</v>
      </c>
      <c r="P4" s="50">
        <v>3.76472287489273E-2</v>
      </c>
      <c r="Q4" s="50">
        <v>3.7646754914921809E-2</v>
      </c>
      <c r="R4" s="50">
        <v>3.7647003036380841E-2</v>
      </c>
      <c r="S4" s="50">
        <v>3.7646976056608508E-2</v>
      </c>
      <c r="T4" s="50">
        <v>3.7646942245308936E-2</v>
      </c>
      <c r="U4" s="50">
        <v>3.7647059480538987E-2</v>
      </c>
      <c r="V4" s="50">
        <v>3.7646853675640732E-2</v>
      </c>
      <c r="W4" s="50">
        <v>3.7647166218794818E-2</v>
      </c>
      <c r="X4" s="50">
        <v>3.7646875348334594E-2</v>
      </c>
      <c r="Y4" s="50">
        <v>3.7646917708741255E-2</v>
      </c>
      <c r="Z4" s="50">
        <v>3.7647074116139344E-2</v>
      </c>
      <c r="AA4" s="50">
        <v>0</v>
      </c>
      <c r="AB4" s="50">
        <v>2.0275714448465421E-2</v>
      </c>
      <c r="AC4" s="50">
        <v>1.9872779643124033E-2</v>
      </c>
      <c r="AD4" s="50">
        <v>1.9485547648480317E-2</v>
      </c>
      <c r="AE4" s="50">
        <v>1.9113118075508587E-2</v>
      </c>
      <c r="AF4" s="50">
        <v>1.8754658081138367E-2</v>
      </c>
      <c r="AG4" s="50">
        <v>1.8409396150848852E-2</v>
      </c>
      <c r="AH4" s="50">
        <v>1.8076616555609756E-2</v>
      </c>
      <c r="AI4" s="52">
        <v>1.7755654399338638E-2</v>
      </c>
      <c r="AJ4" t="s">
        <v>534</v>
      </c>
    </row>
    <row r="5" spans="1:37" ht="43.2" x14ac:dyDescent="0.3">
      <c r="A5" s="53" t="s">
        <v>539</v>
      </c>
      <c r="B5" s="54" t="s">
        <v>540</v>
      </c>
      <c r="C5" s="55">
        <f>C4</f>
        <v>0</v>
      </c>
      <c r="D5" s="55">
        <f t="shared" ref="D5:Z5" si="2">D4</f>
        <v>2.6530185142984729E-2</v>
      </c>
      <c r="E5" s="55">
        <f t="shared" si="2"/>
        <v>-8.9647601840458613E-2</v>
      </c>
      <c r="F5" s="55">
        <f t="shared" si="2"/>
        <v>8.1522883210353003E-2</v>
      </c>
      <c r="G5" s="55">
        <f t="shared" si="2"/>
        <v>2.9990185030353701E-2</v>
      </c>
      <c r="H5" s="56">
        <f t="shared" si="2"/>
        <v>3.0209713606143024E-2</v>
      </c>
      <c r="I5" s="55">
        <f t="shared" si="2"/>
        <v>3.4267458858537624E-2</v>
      </c>
      <c r="J5" s="55">
        <f t="shared" si="2"/>
        <v>3.7646937478302243E-2</v>
      </c>
      <c r="K5" s="55">
        <f t="shared" si="2"/>
        <v>3.7647228057670526E-2</v>
      </c>
      <c r="L5" s="55">
        <f t="shared" si="2"/>
        <v>3.7646997434177085E-2</v>
      </c>
      <c r="M5" s="55">
        <f t="shared" si="2"/>
        <v>3.7646772726317376E-2</v>
      </c>
      <c r="N5" s="55">
        <f t="shared" si="2"/>
        <v>3.7646926921713675E-2</v>
      </c>
      <c r="O5" s="55">
        <f t="shared" si="2"/>
        <v>3.7647003056387941E-2</v>
      </c>
      <c r="P5" s="55">
        <f t="shared" si="2"/>
        <v>3.76472287489273E-2</v>
      </c>
      <c r="Q5" s="55">
        <f t="shared" si="2"/>
        <v>3.7646754914921809E-2</v>
      </c>
      <c r="R5" s="55">
        <f t="shared" si="2"/>
        <v>3.7647003036380841E-2</v>
      </c>
      <c r="S5" s="55">
        <f t="shared" si="2"/>
        <v>3.7646976056608508E-2</v>
      </c>
      <c r="T5" s="55">
        <f t="shared" si="2"/>
        <v>3.7646942245308936E-2</v>
      </c>
      <c r="U5" s="55">
        <f t="shared" si="2"/>
        <v>3.7647059480538987E-2</v>
      </c>
      <c r="V5" s="55">
        <f t="shared" si="2"/>
        <v>3.7646853675640732E-2</v>
      </c>
      <c r="W5" s="55">
        <f t="shared" si="2"/>
        <v>3.7647166218794818E-2</v>
      </c>
      <c r="X5" s="55">
        <f t="shared" si="2"/>
        <v>3.7646875348334594E-2</v>
      </c>
      <c r="Y5" s="55">
        <f t="shared" si="2"/>
        <v>3.7646917708741255E-2</v>
      </c>
      <c r="Z5" s="55">
        <f t="shared" si="2"/>
        <v>3.7647074116139344E-2</v>
      </c>
      <c r="AA5" s="57">
        <f>Z5</f>
        <v>3.7647074116139344E-2</v>
      </c>
      <c r="AB5" s="57">
        <f t="shared" ref="AB5:AI5" si="3">AA5</f>
        <v>3.7647074116139344E-2</v>
      </c>
      <c r="AC5" s="57">
        <f t="shared" si="3"/>
        <v>3.7647074116139344E-2</v>
      </c>
      <c r="AD5" s="57">
        <f t="shared" si="3"/>
        <v>3.7647074116139344E-2</v>
      </c>
      <c r="AE5" s="57">
        <f t="shared" si="3"/>
        <v>3.7647074116139344E-2</v>
      </c>
      <c r="AF5" s="57">
        <f t="shared" si="3"/>
        <v>3.7647074116139344E-2</v>
      </c>
      <c r="AG5" s="57">
        <f t="shared" si="3"/>
        <v>3.7647074116139344E-2</v>
      </c>
      <c r="AH5" s="57">
        <f t="shared" si="3"/>
        <v>3.7647074116139344E-2</v>
      </c>
      <c r="AI5" s="58">
        <f t="shared" si="3"/>
        <v>3.7647074116139344E-2</v>
      </c>
      <c r="AJ5" s="42" t="s">
        <v>541</v>
      </c>
    </row>
    <row r="6" spans="1:37" ht="57.6" x14ac:dyDescent="0.3">
      <c r="A6" s="59" t="s">
        <v>542</v>
      </c>
      <c r="B6" s="59" t="s">
        <v>543</v>
      </c>
      <c r="C6" s="27"/>
      <c r="D6" s="27"/>
      <c r="E6" s="27"/>
      <c r="F6" s="27"/>
      <c r="G6" s="27"/>
      <c r="H6" s="60">
        <v>-9.4288051561304924E-3</v>
      </c>
      <c r="I6" s="61">
        <f>H6</f>
        <v>-9.4288051561304924E-3</v>
      </c>
      <c r="J6" s="61">
        <f t="shared" ref="J6:AI6" si="4">I6</f>
        <v>-9.4288051561304924E-3</v>
      </c>
      <c r="K6" s="61">
        <f t="shared" si="4"/>
        <v>-9.4288051561304924E-3</v>
      </c>
      <c r="L6" s="61">
        <f t="shared" si="4"/>
        <v>-9.4288051561304924E-3</v>
      </c>
      <c r="M6" s="61">
        <f t="shared" si="4"/>
        <v>-9.4288051561304924E-3</v>
      </c>
      <c r="N6" s="61">
        <f t="shared" si="4"/>
        <v>-9.4288051561304924E-3</v>
      </c>
      <c r="O6" s="61">
        <f t="shared" si="4"/>
        <v>-9.4288051561304924E-3</v>
      </c>
      <c r="P6" s="61">
        <f t="shared" si="4"/>
        <v>-9.4288051561304924E-3</v>
      </c>
      <c r="Q6" s="61">
        <f t="shared" si="4"/>
        <v>-9.4288051561304924E-3</v>
      </c>
      <c r="R6" s="61">
        <f t="shared" si="4"/>
        <v>-9.4288051561304924E-3</v>
      </c>
      <c r="S6" s="61">
        <f t="shared" si="4"/>
        <v>-9.4288051561304924E-3</v>
      </c>
      <c r="T6" s="61">
        <f t="shared" si="4"/>
        <v>-9.4288051561304924E-3</v>
      </c>
      <c r="U6" s="61">
        <f t="shared" si="4"/>
        <v>-9.4288051561304924E-3</v>
      </c>
      <c r="V6" s="61">
        <f t="shared" si="4"/>
        <v>-9.4288051561304924E-3</v>
      </c>
      <c r="W6" s="61">
        <f t="shared" si="4"/>
        <v>-9.4288051561304924E-3</v>
      </c>
      <c r="X6" s="61">
        <f t="shared" si="4"/>
        <v>-9.4288051561304924E-3</v>
      </c>
      <c r="Y6" s="61">
        <f t="shared" si="4"/>
        <v>-9.4288051561304924E-3</v>
      </c>
      <c r="Z6" s="61">
        <f t="shared" si="4"/>
        <v>-9.4288051561304924E-3</v>
      </c>
      <c r="AA6" s="61">
        <f t="shared" si="4"/>
        <v>-9.4288051561304924E-3</v>
      </c>
      <c r="AB6" s="61">
        <f t="shared" si="4"/>
        <v>-9.4288051561304924E-3</v>
      </c>
      <c r="AC6" s="61">
        <f t="shared" si="4"/>
        <v>-9.4288051561304924E-3</v>
      </c>
      <c r="AD6" s="61">
        <f t="shared" si="4"/>
        <v>-9.4288051561304924E-3</v>
      </c>
      <c r="AE6" s="61">
        <f t="shared" si="4"/>
        <v>-9.4288051561304924E-3</v>
      </c>
      <c r="AF6" s="61">
        <f t="shared" si="4"/>
        <v>-9.4288051561304924E-3</v>
      </c>
      <c r="AG6" s="61">
        <f t="shared" si="4"/>
        <v>-9.4288051561304924E-3</v>
      </c>
      <c r="AH6" s="61">
        <f t="shared" si="4"/>
        <v>-9.4288051561304924E-3</v>
      </c>
      <c r="AI6" s="61">
        <f t="shared" si="4"/>
        <v>-9.4288051561304924E-3</v>
      </c>
      <c r="AJ6" t="s">
        <v>534</v>
      </c>
    </row>
    <row r="7" spans="1:37" ht="28.8" x14ac:dyDescent="0.3">
      <c r="A7" s="62" t="s">
        <v>544</v>
      </c>
      <c r="B7" s="63" t="s">
        <v>545</v>
      </c>
      <c r="C7" s="64">
        <v>9792850</v>
      </c>
      <c r="D7" s="64">
        <v>9958829</v>
      </c>
      <c r="E7" s="64">
        <v>10121763</v>
      </c>
      <c r="F7" s="64">
        <v>10278345</v>
      </c>
      <c r="G7" s="64">
        <v>10432860</v>
      </c>
      <c r="H7" s="65">
        <f>G7+($AI$7-$G$7)/($AI$1-$G$1)</f>
        <v>10560257.857142856</v>
      </c>
      <c r="I7" s="64">
        <f t="shared" ref="I7:AH7" si="5">H7+($AI$7-$G$7)/($AI$1-$G$1)</f>
        <v>10687655.714285713</v>
      </c>
      <c r="J7" s="64">
        <f t="shared" si="5"/>
        <v>10815053.571428569</v>
      </c>
      <c r="K7" s="64">
        <f t="shared" si="5"/>
        <v>10942451.428571425</v>
      </c>
      <c r="L7" s="64">
        <f t="shared" si="5"/>
        <v>11069849.285714282</v>
      </c>
      <c r="M7" s="64">
        <f t="shared" si="5"/>
        <v>11197247.142857138</v>
      </c>
      <c r="N7" s="64">
        <f t="shared" si="5"/>
        <v>11324644.999999994</v>
      </c>
      <c r="O7" s="64">
        <f t="shared" si="5"/>
        <v>11452042.857142851</v>
      </c>
      <c r="P7" s="64">
        <f t="shared" si="5"/>
        <v>11579440.714285707</v>
      </c>
      <c r="Q7" s="64">
        <f t="shared" si="5"/>
        <v>11706838.571428563</v>
      </c>
      <c r="R7" s="64">
        <f t="shared" si="5"/>
        <v>11834236.42857142</v>
      </c>
      <c r="S7" s="64">
        <f t="shared" si="5"/>
        <v>11961634.285714276</v>
      </c>
      <c r="T7" s="64">
        <f t="shared" si="5"/>
        <v>12089032.142857132</v>
      </c>
      <c r="U7" s="64">
        <f t="shared" si="5"/>
        <v>12216429.999999989</v>
      </c>
      <c r="V7" s="64">
        <f t="shared" si="5"/>
        <v>12343827.857142845</v>
      </c>
      <c r="W7" s="64">
        <f t="shared" si="5"/>
        <v>12471225.714285702</v>
      </c>
      <c r="X7" s="64">
        <f t="shared" si="5"/>
        <v>12598623.571428558</v>
      </c>
      <c r="Y7" s="64">
        <f t="shared" si="5"/>
        <v>12726021.428571414</v>
      </c>
      <c r="Z7" s="64">
        <f t="shared" si="5"/>
        <v>12853419.285714271</v>
      </c>
      <c r="AA7" s="64">
        <f t="shared" si="5"/>
        <v>12980817.142857127</v>
      </c>
      <c r="AB7" s="64">
        <f t="shared" si="5"/>
        <v>13108214.999999983</v>
      </c>
      <c r="AC7" s="64">
        <f t="shared" si="5"/>
        <v>13235612.85714284</v>
      </c>
      <c r="AD7" s="64">
        <f t="shared" si="5"/>
        <v>13363010.714285696</v>
      </c>
      <c r="AE7" s="64">
        <f t="shared" si="5"/>
        <v>13490408.571428552</v>
      </c>
      <c r="AF7" s="64">
        <f t="shared" si="5"/>
        <v>13617806.428571409</v>
      </c>
      <c r="AG7" s="64">
        <f t="shared" si="5"/>
        <v>13745204.285714265</v>
      </c>
      <c r="AH7" s="64">
        <f t="shared" si="5"/>
        <v>13872602.142857121</v>
      </c>
      <c r="AI7" s="64">
        <v>14000000</v>
      </c>
      <c r="AJ7" t="s">
        <v>546</v>
      </c>
      <c r="AK7" t="s">
        <v>547</v>
      </c>
    </row>
    <row r="8" spans="1:37" ht="43.2" x14ac:dyDescent="0.3">
      <c r="A8" s="62" t="s">
        <v>548</v>
      </c>
      <c r="B8" s="63" t="s">
        <v>549</v>
      </c>
      <c r="C8">
        <f>C2/C7</f>
        <v>2.1957142200687237E-2</v>
      </c>
      <c r="D8">
        <f>D2/D7</f>
        <v>2.2164011451547165E-2</v>
      </c>
      <c r="E8">
        <f t="shared" ref="E8:AI8" si="6">E2/E7</f>
        <v>1.9852262891355981E-2</v>
      </c>
      <c r="F8">
        <f t="shared" si="6"/>
        <v>2.1143588778154459E-2</v>
      </c>
      <c r="G8">
        <f t="shared" si="6"/>
        <v>2.1455152278473975E-2</v>
      </c>
      <c r="H8" s="66">
        <f t="shared" si="6"/>
        <v>2.1836654286242065E-2</v>
      </c>
      <c r="I8">
        <f t="shared" si="6"/>
        <v>2.2315726327262201E-2</v>
      </c>
      <c r="J8">
        <f t="shared" si="6"/>
        <v>2.2883076663975318E-2</v>
      </c>
      <c r="K8">
        <f t="shared" si="6"/>
        <v>2.3468114222511653E-2</v>
      </c>
      <c r="L8">
        <f t="shared" si="6"/>
        <v>2.4071366567192273E-2</v>
      </c>
      <c r="M8">
        <f t="shared" si="6"/>
        <v>2.4693390837263199E-2</v>
      </c>
      <c r="N8">
        <f t="shared" si="6"/>
        <v>2.5334772083363332E-2</v>
      </c>
      <c r="O8">
        <f t="shared" si="6"/>
        <v>2.5996104250894738E-2</v>
      </c>
      <c r="P8">
        <f t="shared" si="6"/>
        <v>2.667800696270985E-2</v>
      </c>
      <c r="Q8">
        <f t="shared" si="6"/>
        <v>2.7381098495909674E-2</v>
      </c>
      <c r="R8">
        <f t="shared" si="6"/>
        <v>2.810605500469554E-2</v>
      </c>
      <c r="S8">
        <f t="shared" si="6"/>
        <v>2.8853548917825871E-2</v>
      </c>
      <c r="T8">
        <f t="shared" si="6"/>
        <v>2.9624282222758615E-2</v>
      </c>
      <c r="U8">
        <f t="shared" si="6"/>
        <v>3.0418984924401021E-2</v>
      </c>
      <c r="V8">
        <f t="shared" si="6"/>
        <v>3.1238397396871426E-2</v>
      </c>
      <c r="W8">
        <f t="shared" si="6"/>
        <v>3.208330994616411E-2</v>
      </c>
      <c r="X8">
        <f t="shared" si="6"/>
        <v>3.2954504723957126E-2</v>
      </c>
      <c r="Y8">
        <f t="shared" si="6"/>
        <v>3.3852818999092447E-2</v>
      </c>
      <c r="Z8">
        <f t="shared" si="6"/>
        <v>3.4779111305957705E-2</v>
      </c>
      <c r="AA8">
        <f t="shared" si="6"/>
        <v>3.4287099793524768E-2</v>
      </c>
      <c r="AB8">
        <f t="shared" si="6"/>
        <v>3.4642304671122073E-2</v>
      </c>
      <c r="AC8">
        <f t="shared" si="6"/>
        <v>3.4990671581979028E-2</v>
      </c>
      <c r="AD8">
        <f t="shared" si="6"/>
        <v>3.5332396097811157E-2</v>
      </c>
      <c r="AE8">
        <f t="shared" si="6"/>
        <v>3.5667666402739336E-2</v>
      </c>
      <c r="AF8">
        <f t="shared" si="6"/>
        <v>3.5996663638853461E-2</v>
      </c>
      <c r="AG8">
        <f t="shared" si="6"/>
        <v>3.631956223255884E-2</v>
      </c>
      <c r="AH8">
        <f t="shared" si="6"/>
        <v>3.6636530202940797E-2</v>
      </c>
      <c r="AI8">
        <f t="shared" si="6"/>
        <v>3.6947729453292742E-2</v>
      </c>
    </row>
    <row r="9" spans="1:37" ht="28.8" x14ac:dyDescent="0.3">
      <c r="A9" s="62" t="s">
        <v>550</v>
      </c>
      <c r="B9" s="63" t="s">
        <v>551</v>
      </c>
      <c r="C9">
        <f>C3/C7</f>
        <v>2.1957142200687237E-2</v>
      </c>
      <c r="D9">
        <f>D3/D7</f>
        <v>2.2164011451547165E-2</v>
      </c>
      <c r="E9">
        <f t="shared" ref="E9:AI9" si="7">E3/E7</f>
        <v>1.9852262891355981E-2</v>
      </c>
      <c r="F9">
        <f t="shared" si="7"/>
        <v>2.1143588778154459E-2</v>
      </c>
      <c r="G9">
        <f t="shared" si="7"/>
        <v>2.1455152278473975E-2</v>
      </c>
      <c r="H9" s="66">
        <f t="shared" si="7"/>
        <v>2.1836654286242065E-2</v>
      </c>
      <c r="I9">
        <f t="shared" si="7"/>
        <v>2.2315726327262201E-2</v>
      </c>
      <c r="J9">
        <f t="shared" si="7"/>
        <v>2.2883076663975318E-2</v>
      </c>
      <c r="K9">
        <f t="shared" si="7"/>
        <v>2.3468114222511653E-2</v>
      </c>
      <c r="L9">
        <f t="shared" si="7"/>
        <v>2.4071366567192273E-2</v>
      </c>
      <c r="M9">
        <f t="shared" si="7"/>
        <v>2.4693390837263199E-2</v>
      </c>
      <c r="N9">
        <f t="shared" si="7"/>
        <v>2.5334772083363332E-2</v>
      </c>
      <c r="O9">
        <f t="shared" si="7"/>
        <v>2.5996104250894738E-2</v>
      </c>
      <c r="P9">
        <f t="shared" si="7"/>
        <v>2.667800696270985E-2</v>
      </c>
      <c r="Q9">
        <f t="shared" si="7"/>
        <v>2.7381098495909674E-2</v>
      </c>
      <c r="R9">
        <f t="shared" si="7"/>
        <v>2.810605500469554E-2</v>
      </c>
      <c r="S9">
        <f t="shared" si="7"/>
        <v>2.8853548917825871E-2</v>
      </c>
      <c r="T9">
        <f t="shared" si="7"/>
        <v>2.9624282222758615E-2</v>
      </c>
      <c r="U9">
        <f t="shared" si="7"/>
        <v>3.0418984924401021E-2</v>
      </c>
      <c r="V9">
        <f t="shared" si="7"/>
        <v>3.1238397396871426E-2</v>
      </c>
      <c r="W9">
        <f t="shared" si="7"/>
        <v>3.208330994616411E-2</v>
      </c>
      <c r="X9">
        <f t="shared" si="7"/>
        <v>3.2954504723957126E-2</v>
      </c>
      <c r="Y9">
        <f t="shared" si="7"/>
        <v>3.3852818999092447E-2</v>
      </c>
      <c r="Z9">
        <f t="shared" si="7"/>
        <v>3.4779111305957705E-2</v>
      </c>
      <c r="AA9">
        <f t="shared" si="7"/>
        <v>3.5734259658755006E-2</v>
      </c>
      <c r="AB9">
        <f t="shared" si="7"/>
        <v>3.6719176336196528E-2</v>
      </c>
      <c r="AC9">
        <f t="shared" si="7"/>
        <v>3.7734803876390374E-2</v>
      </c>
      <c r="AD9">
        <f t="shared" si="7"/>
        <v>3.8782116072464339E-2</v>
      </c>
      <c r="AE9">
        <f t="shared" si="7"/>
        <v>3.9862119002693978E-2</v>
      </c>
      <c r="AF9">
        <f t="shared" si="7"/>
        <v>4.0975852096266425E-2</v>
      </c>
      <c r="AG9">
        <f t="shared" si="7"/>
        <v>4.2124389235853502E-2</v>
      </c>
      <c r="AH9">
        <f t="shared" si="7"/>
        <v>4.3308839898211861E-2</v>
      </c>
      <c r="AI9">
        <f t="shared" si="7"/>
        <v>4.4530350334072634E-2</v>
      </c>
    </row>
    <row r="10" spans="1:37" ht="57.6" x14ac:dyDescent="0.3">
      <c r="A10" s="62" t="s">
        <v>552</v>
      </c>
      <c r="B10" s="63" t="s">
        <v>553</v>
      </c>
      <c r="D10" s="67">
        <f>(D8-C8)/C8</f>
        <v>9.4215016220760128E-3</v>
      </c>
      <c r="E10" s="67">
        <f t="shared" ref="E10:AI11" si="8">(E8-D8)/D8</f>
        <v>-0.10430190244419008</v>
      </c>
      <c r="F10" s="67">
        <f t="shared" si="8"/>
        <v>6.5046785541044969E-2</v>
      </c>
      <c r="G10" s="67">
        <f t="shared" si="8"/>
        <v>1.4735601585357307E-2</v>
      </c>
      <c r="H10" s="68">
        <f t="shared" si="8"/>
        <v>1.7781370312195489E-2</v>
      </c>
      <c r="I10" s="67">
        <f t="shared" si="8"/>
        <v>2.193889387725342E-2</v>
      </c>
      <c r="J10" s="67">
        <f t="shared" si="8"/>
        <v>2.5423789859799834E-2</v>
      </c>
      <c r="K10" s="67">
        <f t="shared" si="8"/>
        <v>2.5566385461503794E-2</v>
      </c>
      <c r="L10" s="67">
        <f t="shared" si="8"/>
        <v>2.5705190411164484E-2</v>
      </c>
      <c r="M10" s="67">
        <f t="shared" si="8"/>
        <v>2.5840837425437465E-2</v>
      </c>
      <c r="N10" s="67">
        <f t="shared" si="8"/>
        <v>2.597380207226406E-2</v>
      </c>
      <c r="O10" s="67">
        <f t="shared" si="8"/>
        <v>2.6103734636147968E-2</v>
      </c>
      <c r="P10" s="67">
        <f t="shared" si="8"/>
        <v>2.6230957732508789E-2</v>
      </c>
      <c r="Q10" s="67">
        <f t="shared" si="8"/>
        <v>2.6354724855668404E-2</v>
      </c>
      <c r="R10" s="67">
        <f t="shared" si="8"/>
        <v>2.6476531206159025E-2</v>
      </c>
      <c r="S10" s="67">
        <f t="shared" si="8"/>
        <v>2.6595476063981587E-2</v>
      </c>
      <c r="T10" s="67">
        <f t="shared" si="8"/>
        <v>2.6711906640246318E-2</v>
      </c>
      <c r="U10" s="67">
        <f t="shared" si="8"/>
        <v>2.6826057612693188E-2</v>
      </c>
      <c r="V10" s="67">
        <f t="shared" si="8"/>
        <v>2.6937535046184322E-2</v>
      </c>
      <c r="W10" s="67">
        <f t="shared" si="8"/>
        <v>2.7047243767290806E-2</v>
      </c>
      <c r="X10" s="67">
        <f t="shared" si="8"/>
        <v>2.7154142738230056E-2</v>
      </c>
      <c r="Y10" s="67">
        <f t="shared" si="8"/>
        <v>2.7259225488595155E-2</v>
      </c>
      <c r="Z10" s="67">
        <f t="shared" si="8"/>
        <v>2.736233892043349E-2</v>
      </c>
      <c r="AA10" s="67">
        <f t="shared" si="8"/>
        <v>-1.4146753437850343E-2</v>
      </c>
      <c r="AB10" s="67">
        <f t="shared" si="8"/>
        <v>1.0359723620146689E-2</v>
      </c>
      <c r="AC10" s="67">
        <f t="shared" si="8"/>
        <v>1.0056112437211915E-2</v>
      </c>
      <c r="AD10" s="67">
        <f t="shared" si="8"/>
        <v>9.7661605331440474E-3</v>
      </c>
      <c r="AE10" s="67">
        <f t="shared" si="8"/>
        <v>9.4890339166368784E-3</v>
      </c>
      <c r="AF10" s="67">
        <f t="shared" si="8"/>
        <v>9.2239630257632509E-3</v>
      </c>
      <c r="AG10" s="67">
        <f t="shared" si="8"/>
        <v>8.9702367126283829E-3</v>
      </c>
      <c r="AH10" s="67">
        <f t="shared" si="8"/>
        <v>8.7271968850386981E-3</v>
      </c>
      <c r="AI10" s="67">
        <f t="shared" si="8"/>
        <v>8.4942337232297681E-3</v>
      </c>
    </row>
    <row r="11" spans="1:37" ht="43.2" x14ac:dyDescent="0.3">
      <c r="A11" s="62" t="s">
        <v>554</v>
      </c>
      <c r="B11" s="63" t="s">
        <v>555</v>
      </c>
      <c r="D11" s="67">
        <f>(D9-C9)/C9</f>
        <v>9.4215016220760128E-3</v>
      </c>
      <c r="E11" s="67">
        <f t="shared" si="8"/>
        <v>-0.10430190244419008</v>
      </c>
      <c r="F11" s="67">
        <f t="shared" si="8"/>
        <v>6.5046785541044969E-2</v>
      </c>
      <c r="G11" s="67">
        <f t="shared" si="8"/>
        <v>1.4735601585357307E-2</v>
      </c>
      <c r="H11" s="68">
        <f t="shared" si="8"/>
        <v>1.7781370312195489E-2</v>
      </c>
      <c r="I11" s="67">
        <f t="shared" si="8"/>
        <v>2.193889387725342E-2</v>
      </c>
      <c r="J11" s="67">
        <f t="shared" si="8"/>
        <v>2.5423789859799834E-2</v>
      </c>
      <c r="K11" s="67">
        <f t="shared" si="8"/>
        <v>2.5566385461503794E-2</v>
      </c>
      <c r="L11" s="67">
        <f t="shared" si="8"/>
        <v>2.5705190411164484E-2</v>
      </c>
      <c r="M11" s="67">
        <f t="shared" si="8"/>
        <v>2.5840837425437465E-2</v>
      </c>
      <c r="N11" s="67">
        <f t="shared" si="8"/>
        <v>2.597380207226406E-2</v>
      </c>
      <c r="O11" s="67">
        <f t="shared" si="8"/>
        <v>2.6103734636147968E-2</v>
      </c>
      <c r="P11" s="67">
        <f t="shared" si="8"/>
        <v>2.6230957732508789E-2</v>
      </c>
      <c r="Q11" s="67">
        <f t="shared" si="8"/>
        <v>2.6354724855668404E-2</v>
      </c>
      <c r="R11" s="67">
        <f t="shared" si="8"/>
        <v>2.6476531206159025E-2</v>
      </c>
      <c r="S11" s="67">
        <f t="shared" si="8"/>
        <v>2.6595476063981587E-2</v>
      </c>
      <c r="T11" s="67">
        <f t="shared" si="8"/>
        <v>2.6711906640246318E-2</v>
      </c>
      <c r="U11" s="67">
        <f t="shared" si="8"/>
        <v>2.6826057612693188E-2</v>
      </c>
      <c r="V11" s="67">
        <f t="shared" si="8"/>
        <v>2.6937535046184322E-2</v>
      </c>
      <c r="W11" s="67">
        <f t="shared" si="8"/>
        <v>2.7047243767290806E-2</v>
      </c>
      <c r="X11" s="67">
        <f t="shared" si="8"/>
        <v>2.7154142738230056E-2</v>
      </c>
      <c r="Y11" s="67">
        <f t="shared" si="8"/>
        <v>2.7259225488595155E-2</v>
      </c>
      <c r="Z11" s="67">
        <f t="shared" si="8"/>
        <v>2.736233892043349E-2</v>
      </c>
      <c r="AA11" s="67">
        <f t="shared" si="8"/>
        <v>2.7463276574110827E-2</v>
      </c>
      <c r="AB11" s="67">
        <f t="shared" si="8"/>
        <v>2.7562252215297098E-2</v>
      </c>
      <c r="AC11" s="67">
        <f t="shared" si="8"/>
        <v>2.7659322499363218E-2</v>
      </c>
      <c r="AD11" s="67">
        <f t="shared" si="8"/>
        <v>2.7754541921158324E-2</v>
      </c>
      <c r="AE11" s="67">
        <f t="shared" si="8"/>
        <v>2.7847962917022261E-2</v>
      </c>
      <c r="AF11" s="67">
        <f t="shared" si="8"/>
        <v>2.7939635961078194E-2</v>
      </c>
      <c r="AG11" s="67">
        <f t="shared" si="8"/>
        <v>2.802960965616446E-2</v>
      </c>
      <c r="AH11" s="67">
        <f t="shared" si="8"/>
        <v>2.8117930819759707E-2</v>
      </c>
      <c r="AI11" s="67">
        <f t="shared" si="8"/>
        <v>2.8204644565212815E-2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ACE32F-E4B3-41B0-A621-ECC8C43854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F00DA5-4FB9-4C47-94C2-1A74C78E5B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0864F7-E092-44C3-822F-C6BBAF785B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  <vt:lpstr>growth_formula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Lucía  Rodríguez Delgado</cp:lastModifiedBy>
  <dcterms:created xsi:type="dcterms:W3CDTF">2023-08-03T05:43:35Z</dcterms:created>
  <dcterms:modified xsi:type="dcterms:W3CDTF">2024-05-28T15:55:27Z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