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Ultimo/Modelo/Escenario_medio/"/>
    </mc:Choice>
  </mc:AlternateContent>
  <xr:revisionPtr revIDLastSave="0" documentId="13_ncr:1_{C0258153-BC2E-AE4D-AE6A-DB94186A6DA7}" xr6:coauthVersionLast="47" xr6:coauthVersionMax="47" xr10:uidLastSave="{00000000-0000-0000-0000-000000000000}"/>
  <bookViews>
    <workbookView xWindow="0" yWindow="500" windowWidth="28800" windowHeight="16480" tabRatio="705" activeTab="5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ch_Adoption" sheetId="2" r:id="rId6"/>
    <sheet name="Electrical" sheetId="13" r:id="rId7"/>
    <sheet name="SmartGrid" sheetId="14" r:id="rId8"/>
    <sheet name="Efficiency" sheetId="9" r:id="rId9"/>
    <sheet name="Others" sheetId="17" r:id="rId10"/>
  </sheets>
  <definedNames>
    <definedName name="_xlnm._FilterDatabase" localSheetId="8" hidden="1">Efficiency!$A$1:$AS$14</definedName>
    <definedName name="_xlnm._FilterDatabase" localSheetId="6" hidden="1">Electrical!$A$1:$N$38</definedName>
    <definedName name="_xlnm._FilterDatabase" localSheetId="7" hidden="1">SmartGrid!$A$1:$AQ$15</definedName>
    <definedName name="_xlnm._FilterDatabase" localSheetId="5" hidden="1">Tech_Adoption!$A$1:$Q$1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4" l="1"/>
  <c r="AC7" i="14"/>
  <c r="AB7" i="14"/>
  <c r="AA7" i="14"/>
  <c r="Z7" i="14"/>
  <c r="Y7" i="14"/>
  <c r="X7" i="14"/>
  <c r="W7" i="14"/>
  <c r="V7" i="14"/>
  <c r="U7" i="14"/>
  <c r="T7" i="14"/>
  <c r="AN7" i="14" l="1"/>
  <c r="AO7" i="14" s="1"/>
  <c r="AP7" i="14" s="1"/>
  <c r="AQ7" i="14" s="1"/>
  <c r="AE7" i="14" l="1"/>
  <c r="AF7" i="14"/>
  <c r="AG7" i="14"/>
  <c r="AH7" i="14"/>
  <c r="AI7" i="14"/>
  <c r="AJ7" i="14"/>
  <c r="AK7" i="14"/>
  <c r="AL7" i="14"/>
  <c r="AM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rgb="FF000000"/>
            <rFont val="Tahoma"/>
            <family val="2"/>
          </rPr>
          <t xml:space="preserve">YES: the indices can be called from the stable_scenario dictionary.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rgb="FF000000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rgb="FF000000"/>
            <rFont val="Tahoma"/>
            <family val="2"/>
          </rPr>
          <t>Preceding year of initial year of separation between values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<sst xmlns="http://schemas.openxmlformats.org/spreadsheetml/2006/main" count="1376" uniqueCount="256">
  <si>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</si>
  <si>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</si>
  <si>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</si>
  <si>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</si>
  <si>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</si>
  <si>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</si>
  <si>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</si>
  <si>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</si>
  <si>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</si>
  <si>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NDP</t>
  </si>
  <si>
    <t>Transport_Category</t>
  </si>
  <si>
    <t>Public</t>
  </si>
  <si>
    <t>Private</t>
  </si>
  <si>
    <t>YES</t>
  </si>
  <si>
    <t>NO</t>
  </si>
  <si>
    <t>R2021</t>
  </si>
  <si>
    <t>R2050</t>
  </si>
  <si>
    <t>n.a.</t>
  </si>
  <si>
    <t>Description_Set</t>
  </si>
  <si>
    <t>Parameter</t>
  </si>
  <si>
    <t>Value</t>
  </si>
  <si>
    <t>Initial_Year_of_Uncertainty</t>
  </si>
  <si>
    <t>Group_Set</t>
  </si>
  <si>
    <t>Group_Description</t>
  </si>
  <si>
    <t>Relative reduction to BAU - distance</t>
  </si>
  <si>
    <t>Relative increase to BAU - occupancy rate</t>
  </si>
  <si>
    <t>Restriction_Type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</si>
  <si>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</si>
  <si>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</si>
  <si>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</si>
  <si>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</si>
  <si>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</si>
  <si>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</si>
  <si>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</si>
  <si>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</si>
  <si>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Light Freight</t>
  </si>
  <si>
    <t>TRYLFELE</t>
  </si>
  <si>
    <t>Built-in</t>
  </si>
  <si>
    <t>SpecifiedAnnualDemand</t>
  </si>
  <si>
    <t>v_2040</t>
  </si>
  <si>
    <t>Context</t>
  </si>
  <si>
    <t>Base</t>
  </si>
  <si>
    <t>ref</t>
  </si>
  <si>
    <t>Milestone_Years</t>
  </si>
  <si>
    <t>Method</t>
  </si>
  <si>
    <t>Built-in Parameter-Set</t>
  </si>
  <si>
    <t>Exact_Years</t>
  </si>
  <si>
    <t>Exact_Values</t>
  </si>
  <si>
    <t>PPHDAM</t>
  </si>
  <si>
    <t>PPHROR</t>
  </si>
  <si>
    <t>PPGEO</t>
  </si>
  <si>
    <t>PPWNDON</t>
  </si>
  <si>
    <t>PPPVT</t>
  </si>
  <si>
    <t>Milestone_Value</t>
  </si>
  <si>
    <t>Unit</t>
  </si>
  <si>
    <t>PJ</t>
  </si>
  <si>
    <t>Description Parameter-Set</t>
  </si>
  <si>
    <t>Write ; Interpolate ; Fix_Last</t>
  </si>
  <si>
    <t>TRYLFPHD</t>
  </si>
  <si>
    <t>Max</t>
  </si>
  <si>
    <t>TotalTechnologyAnnualActivityLowerLimit</t>
  </si>
  <si>
    <t>Exact</t>
  </si>
  <si>
    <t>None</t>
  </si>
  <si>
    <t>Set</t>
  </si>
  <si>
    <t>Set_Index</t>
  </si>
  <si>
    <t>f</t>
  </si>
  <si>
    <t>CapacityFactor</t>
  </si>
  <si>
    <t>Security_Multiplier</t>
  </si>
  <si>
    <t>PPPVTS</t>
  </si>
  <si>
    <t>PPBIM</t>
  </si>
  <si>
    <t>PPBGS</t>
  </si>
  <si>
    <t>PPCOA</t>
  </si>
  <si>
    <t>The minimum production with biomass</t>
  </si>
  <si>
    <t>The minimum production with biogas</t>
  </si>
  <si>
    <t>The minimum production with coal</t>
  </si>
  <si>
    <t>Represents a policy vision in a National Decarbonization Plan.</t>
  </si>
  <si>
    <t>TRAUTLPG</t>
  </si>
  <si>
    <t>Automobiles LPG</t>
  </si>
  <si>
    <t>Light Truck Electric</t>
  </si>
  <si>
    <t>TRYLFHD</t>
  </si>
  <si>
    <t>Light Truck Hybrid Diesel</t>
  </si>
  <si>
    <t>Light Truck Plug-in Hybrid Diesel</t>
  </si>
  <si>
    <t>Sector</t>
  </si>
  <si>
    <t>Transport</t>
  </si>
  <si>
    <t>All</t>
  </si>
  <si>
    <t>TotalAnnualMaxCapacityInvestment</t>
  </si>
  <si>
    <t>GW</t>
  </si>
  <si>
    <t>Write ; Interpolate_Escalate ; Fix_Last</t>
  </si>
  <si>
    <t>TotalTechnologyAnnualActivityUpperLimit</t>
  </si>
  <si>
    <t>Bus Private Electric</t>
  </si>
  <si>
    <t>Bus Private Hydrogen</t>
  </si>
  <si>
    <t>Minibus Electric</t>
  </si>
  <si>
    <t>Minibus Hydrogen</t>
  </si>
  <si>
    <t>TRBPUHYD</t>
  </si>
  <si>
    <t>Bus Public Hydrogen</t>
  </si>
  <si>
    <t>TRBPRELE</t>
  </si>
  <si>
    <t>TRBPRHYD</t>
  </si>
  <si>
    <t>TRMBSELE</t>
  </si>
  <si>
    <t>TRMBSHYD</t>
  </si>
  <si>
    <t>TRBPUPHD</t>
  </si>
  <si>
    <t>Bus Private Plug-in Hybrid Diesel</t>
  </si>
  <si>
    <t>Minibus Plug-in Hybrid Diesel</t>
  </si>
  <si>
    <t>Bus Public Plug-in Hybrid Diesel</t>
  </si>
  <si>
    <t>TRBPRPHD</t>
  </si>
  <si>
    <t>TRMBSPHD</t>
  </si>
  <si>
    <t>PPNGS</t>
  </si>
  <si>
    <t>The minimum production with natural gas</t>
  </si>
  <si>
    <t>2018 ; 2019 ; 2020 ; 2021</t>
  </si>
  <si>
    <t>2018 ; 2019 ; 2020 ; 2021 ; 2022 ; 2023 ; 2024 ; 2025 ; 2026 ; 2027 ; 2028</t>
  </si>
  <si>
    <t>E5RESFIR</t>
  </si>
  <si>
    <t>Demand Residential Wood</t>
  </si>
  <si>
    <t>PPDSL</t>
  </si>
  <si>
    <t>The minimum production with diesel</t>
  </si>
  <si>
    <t>PPFOI</t>
  </si>
  <si>
    <t>The minimum production with fuel oil</t>
  </si>
  <si>
    <t>IMP_ELE</t>
  </si>
  <si>
    <t>The minimum production of solar (transmission)</t>
  </si>
  <si>
    <t>The minimum production of dam hydropower</t>
  </si>
  <si>
    <t>The minimum production of run-of-river</t>
  </si>
  <si>
    <t>The minimum production of wind</t>
  </si>
  <si>
    <t>The minimum production of geothermal</t>
  </si>
  <si>
    <t>PJ/GW</t>
  </si>
  <si>
    <t>Overwrite ; Interpolate ; Fix_Last</t>
  </si>
  <si>
    <t>The capacity factor of coal</t>
  </si>
  <si>
    <t>2018 ; 2019 ; 2020 ; 2021 ; 2022 ; 2023</t>
  </si>
  <si>
    <t>TotalAnnualMaxCapacity</t>
  </si>
  <si>
    <t>The max capacity of run-of-river</t>
  </si>
  <si>
    <t>The max capacity of Geothermal</t>
  </si>
  <si>
    <t>0.5; 0.5; 0.5; 0.4</t>
  </si>
  <si>
    <t>The max capacity investment of Geothermal</t>
  </si>
  <si>
    <t>E5COMELE</t>
  </si>
  <si>
    <t>E5COMFIR</t>
  </si>
  <si>
    <t>E5INDELE</t>
  </si>
  <si>
    <t>E5INDFOI</t>
  </si>
  <si>
    <t>E5INDDSL</t>
  </si>
  <si>
    <t>E5RESELE</t>
  </si>
  <si>
    <t>E5RESLPG</t>
  </si>
  <si>
    <t>Demand Commercial Electric</t>
  </si>
  <si>
    <t>Demand Commercial Firewood</t>
  </si>
  <si>
    <t>Demand Industrial Electric</t>
  </si>
  <si>
    <t>Demand Industrial Fuel Oil</t>
  </si>
  <si>
    <t>Demand Industrial Diesel</t>
  </si>
  <si>
    <t>Demand Residential Electric</t>
  </si>
  <si>
    <t>Demand Residential LPG</t>
  </si>
  <si>
    <t>0.9 ; 0.99 ; 0.7 ; 0.8 ; 0.8 ; 0.8</t>
  </si>
  <si>
    <t>2018 ; 2019 ; 2020 ; 2021 ; 2022 ; 2023 ; 2024 ; 2025</t>
  </si>
  <si>
    <t>E5INDCOK</t>
  </si>
  <si>
    <t>Demand Industrial Coke</t>
  </si>
  <si>
    <t>E6BRT</t>
  </si>
  <si>
    <t>Transport Demand - Train</t>
  </si>
  <si>
    <t>E6AERO</t>
  </si>
  <si>
    <t>Transport Demand - Cable Car</t>
  </si>
  <si>
    <t>CapitalCost</t>
  </si>
  <si>
    <t>FixedCost</t>
  </si>
  <si>
    <t>T5ELECOM</t>
  </si>
  <si>
    <t>Capital cost of efficiency</t>
  </si>
  <si>
    <t>T5ELEBRT</t>
  </si>
  <si>
    <t>Capital cost of Train</t>
  </si>
  <si>
    <t>Fixed Cost of Train</t>
  </si>
  <si>
    <t>T5ELEAERO</t>
  </si>
  <si>
    <t>Capital cost of Aero</t>
  </si>
  <si>
    <t>Fixed Cost of Aero</t>
  </si>
  <si>
    <t>T5FIRCOM</t>
  </si>
  <si>
    <t>T5ELEIND</t>
  </si>
  <si>
    <t>T5FOIIND</t>
  </si>
  <si>
    <t>T5DSLIND</t>
  </si>
  <si>
    <t>T5COKIND</t>
  </si>
  <si>
    <t>T5ELERES</t>
  </si>
  <si>
    <t>T5LPGRES</t>
  </si>
  <si>
    <t>2018 ; 2019 ; 2020 ; 2021 ; 2022 ; 2023 ; 2024 ; 2025 ; 2026 ; 2027</t>
  </si>
  <si>
    <t>The minimum production of solar (transmission w. s.)</t>
  </si>
  <si>
    <t>0 ; 0 ; 0 ; 0 ; 0 ; 0 ; 0 ; 0 ; 0 ; 0</t>
  </si>
  <si>
    <t>PPPVDS</t>
  </si>
  <si>
    <t>The minimum production of solar (distribution w. s.)</t>
  </si>
  <si>
    <t>PPPVD</t>
  </si>
  <si>
    <t>The minimum production of solar (distribution)</t>
  </si>
  <si>
    <t>Primary - Import - Electricity</t>
  </si>
  <si>
    <t>E5COMLPG</t>
  </si>
  <si>
    <t>Demand Comercial GLP</t>
  </si>
  <si>
    <t>E5INDLPG</t>
  </si>
  <si>
    <t>Demand Industrial GLP</t>
  </si>
  <si>
    <t>T5LPGCOM</t>
  </si>
  <si>
    <t>T5LPGIND</t>
  </si>
  <si>
    <t>1 ; 1 ; 1 ; 1.52 ; 1.6 ; 1.52; 1.54 ; 1.54; 1.54 ; 1.54</t>
  </si>
  <si>
    <t>1.42 ; 1.928 ; 0.96 ; 0.99 ; 0.69 ; 2.38</t>
  </si>
  <si>
    <t>1.19 ; 1.29 ; 1.307 ; 1.42 ; 1.28 ; 1.46 ; 1.33 ; 1.33 ; 1.45 ; 1.5</t>
  </si>
  <si>
    <t>0 ; 0 ; 0.02 ; 0.06 ; 0.037 ; 0 ; 0.026 ; 0.026 ; 0.026 ; 0.026</t>
  </si>
  <si>
    <t>6.51 ; 7.24 ; 7.18 ; 7.55 ; 6.73 ; 6.90 ; 6.95 ; 6.95 ; 6.95 ; 6.95 ; 6.95</t>
  </si>
  <si>
    <t>16.54 ; 18.22 ; 10.48 ; 13.97 ; 9.948 ; 15.10 ; 10.7 ; 10.5; 9 ; 9</t>
  </si>
  <si>
    <t>0.68 ; 0.808 ; 0.81 ; 0.89 ; 0.79 ; 0.85 ; 0.93 ; 0.93 ; 0.93 ; 0.93</t>
  </si>
  <si>
    <t>0.09 ; 0 ; 0.11 ; 0 ; 0.109 ; 0.18 ; 0 ; 0 ; 0 ; 0</t>
  </si>
  <si>
    <t>2.4 ; 3.502 ; 3.54 ; 4.2 ; 4.886 ; 6.675 ; 6.438 ; 6.5; 6.57 ; 6.63</t>
  </si>
  <si>
    <t>18.45 ; 16.08 ; 22.99 ; 0 ; 26.89 ; 22.13; 22.63 ; 22.63; 22.63 ; 22.63</t>
  </si>
  <si>
    <t>0.007 ; 0.0065 ; 0.02 ; 0.01 ; 0.026 ; 0.03</t>
  </si>
  <si>
    <t>0.09 ; 0.096 ; 0.12 ; 0.11 ; 0.077 ; 0.1 ; 0.1</t>
  </si>
  <si>
    <t>0.93 ; 1.02 ; 1.14 ; 1.16 ; 1.15 ; 1.21 ; 1.2 ; 1.2; 1.2 ; 1.2</t>
  </si>
  <si>
    <t>2.41 ; 3.502 ; 3.54 ; 4.209 ; 4.886 ; 6.643 ; 6.438 ; 6.5; 6.57 ; 6.63</t>
  </si>
  <si>
    <t>1.01 ; 1.007 ; 1 ; 1.52 ; 1.6 ; 1.52; 1.54 ; 1.54; 1.54 ; 1.54</t>
  </si>
  <si>
    <t>Private vehicles - Automobiles</t>
  </si>
  <si>
    <t>Techs_Auto</t>
  </si>
  <si>
    <t>Private vehicles - Motorcycle</t>
  </si>
  <si>
    <t>Techs_Motos</t>
  </si>
  <si>
    <t>Private vehicles - Bus Private</t>
  </si>
  <si>
    <t>Techs_Buses_Pri</t>
  </si>
  <si>
    <t>Public vehicles - Bus Public</t>
  </si>
  <si>
    <t>Techs_Buses_Pub</t>
  </si>
  <si>
    <t>Private vehicles - Minibus</t>
  </si>
  <si>
    <t>Techs_Buses_Micro</t>
  </si>
  <si>
    <t>Heavy freight vehicles</t>
  </si>
  <si>
    <t>Techs_He_Freight</t>
  </si>
  <si>
    <t>Light freight vehicles</t>
  </si>
  <si>
    <t>Techs_Li_Freight</t>
  </si>
  <si>
    <t>Public - Passenger Transport</t>
  </si>
  <si>
    <t>E6TDPASPUB</t>
  </si>
  <si>
    <t>Demand</t>
  </si>
  <si>
    <t>Non Motorized - Passenger Transport</t>
  </si>
  <si>
    <t>E6TRNOMOT</t>
  </si>
  <si>
    <t>Min/Max</t>
  </si>
  <si>
    <t>Motorcycle Flex_Fuel</t>
  </si>
  <si>
    <t>TRMOTFlex_Fuel</t>
  </si>
  <si>
    <t>interp</t>
  </si>
  <si>
    <t>Motorcycle Electric</t>
  </si>
  <si>
    <t>TRMOTELE</t>
  </si>
  <si>
    <t>Min</t>
  </si>
  <si>
    <t>Motorcycle Gasoline</t>
  </si>
  <si>
    <t>TRMOTGSL</t>
  </si>
  <si>
    <t>Funcional</t>
  </si>
  <si>
    <t>Automobiles Electric</t>
  </si>
  <si>
    <t>TRAUTELE</t>
  </si>
  <si>
    <t>Automobiles Gasoline</t>
  </si>
  <si>
    <t>TRAUTGSL</t>
  </si>
  <si>
    <t>Automobiles Diesel</t>
  </si>
  <si>
    <t>TRAUTDSL</t>
  </si>
  <si>
    <t>Automobiles Flex_Fuel</t>
  </si>
  <si>
    <t>TRAUTFlex_Fuel</t>
  </si>
  <si>
    <t>Light Truck Diesel</t>
  </si>
  <si>
    <t>TRYLFDSL</t>
  </si>
  <si>
    <t>Light Truck Gasoline</t>
  </si>
  <si>
    <t>TRYLFGSL</t>
  </si>
  <si>
    <t>Heavy Freight</t>
  </si>
  <si>
    <t>Heavy Truck Electric</t>
  </si>
  <si>
    <t>TRYTKELE</t>
  </si>
  <si>
    <t>Heavy Truck Hydrogen</t>
  </si>
  <si>
    <t>TRYTKHYD</t>
  </si>
  <si>
    <t>Heavy Truck Diesel</t>
  </si>
  <si>
    <t>TRYTKDSL</t>
  </si>
  <si>
    <t>Bus Private Diesel</t>
  </si>
  <si>
    <t>TRBPRDSL</t>
  </si>
  <si>
    <t>Bus Public Electric</t>
  </si>
  <si>
    <t>TRBPUELE</t>
  </si>
  <si>
    <t>Bus Public Diesel</t>
  </si>
  <si>
    <t>TRBPUDSL</t>
  </si>
  <si>
    <t>Minibus Diesel</t>
  </si>
  <si>
    <t>TRMBSDSL</t>
  </si>
  <si>
    <t>Minibus Gasoline</t>
  </si>
  <si>
    <t>TRMBSGSL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</si>
</sst>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CFB7"/>
        <bgColor rgb="FF000000"/>
      </patternFill>
    </fill>
    <fill>
      <patternFill patternType="solid">
        <fgColor rgb="FFD3BDFF"/>
        <bgColor rgb="FF000000"/>
      </patternFill>
    </fill>
    <fill>
      <patternFill patternType="solid">
        <fgColor rgb="FFDDBA97"/>
        <bgColor rgb="FF000000"/>
      </patternFill>
    </fill>
    <fill>
      <patternFill patternType="solid">
        <fgColor rgb="FFFF6D6D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/>
    <xf numFmtId="0" fontId="8" fillId="0" borderId="16" xfId="0" applyFont="1" applyBorder="1"/>
    <xf numFmtId="0" fontId="8" fillId="0" borderId="7" xfId="0" applyFont="1" applyBorder="1"/>
    <xf numFmtId="0" fontId="8" fillId="0" borderId="17" xfId="0" applyFont="1" applyBorder="1"/>
    <xf numFmtId="0" fontId="0" fillId="0" borderId="2" xfId="0" applyBorder="1"/>
    <xf numFmtId="0" fontId="8" fillId="0" borderId="2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0" fillId="0" borderId="8" xfId="0" applyBorder="1"/>
    <xf numFmtId="0" fontId="8" fillId="0" borderId="21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center"/>
    </xf>
    <xf numFmtId="0" fontId="12" fillId="4" borderId="9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0" fontId="8" fillId="0" borderId="4" xfId="0" applyFont="1" applyBorder="1"/>
    <xf numFmtId="0" fontId="8" fillId="0" borderId="6" xfId="0" applyFont="1" applyBorder="1"/>
    <xf numFmtId="164" fontId="0" fillId="11" borderId="10" xfId="0" applyNumberFormat="1" applyFill="1" applyBorder="1" applyAlignment="1">
      <alignment horizontal="center" vertical="center"/>
    </xf>
    <xf numFmtId="0" fontId="8" fillId="2" borderId="15" xfId="0" applyFont="1" applyFill="1" applyBorder="1"/>
    <xf numFmtId="43" fontId="0" fillId="0" borderId="0" xfId="1" applyFont="1"/>
    <xf numFmtId="0" fontId="0" fillId="12" borderId="0" xfId="0" applyFill="1"/>
    <xf numFmtId="43" fontId="0" fillId="12" borderId="0" xfId="1" applyFont="1" applyFill="1"/>
    <xf numFmtId="0" fontId="15" fillId="0" borderId="0" xfId="0" applyFont="1"/>
    <xf numFmtId="0" fontId="18" fillId="15" borderId="0" xfId="0" applyFont="1" applyFill="1" applyAlignment="1">
      <alignment horizontal="left" vertical="center"/>
    </xf>
    <xf numFmtId="0" fontId="18" fillId="13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left" vertical="center"/>
    </xf>
    <xf numFmtId="0" fontId="18" fillId="16" borderId="0" xfId="0" applyFont="1" applyFill="1" applyAlignment="1">
      <alignment horizontal="left" vertical="center"/>
    </xf>
    <xf numFmtId="0" fontId="17" fillId="9" borderId="0" xfId="0" applyFont="1" applyFill="1" applyAlignment="1">
      <alignment horizontal="left" vertical="center"/>
    </xf>
    <xf numFmtId="0" fontId="0" fillId="7" borderId="0" xfId="0" applyFill="1"/>
    <xf numFmtId="164" fontId="19" fillId="17" borderId="26" xfId="0" applyNumberFormat="1" applyFont="1" applyFill="1" applyBorder="1"/>
    <xf numFmtId="164" fontId="19" fillId="18" borderId="26" xfId="0" applyNumberFormat="1" applyFont="1" applyFill="1" applyBorder="1"/>
    <xf numFmtId="164" fontId="19" fillId="18" borderId="26" xfId="0" applyNumberFormat="1" applyFont="1" applyFill="1" applyBorder="1" applyAlignment="1">
      <alignment horizontal="center"/>
    </xf>
    <xf numFmtId="164" fontId="19" fillId="19" borderId="26" xfId="0" applyNumberFormat="1" applyFont="1" applyFill="1" applyBorder="1" applyAlignment="1">
      <alignment horizontal="center"/>
    </xf>
    <xf numFmtId="0" fontId="18" fillId="20" borderId="0" xfId="0" applyFont="1" applyFill="1" applyAlignment="1">
      <alignment horizontal="left" vertical="center"/>
    </xf>
    <xf numFmtId="0" fontId="17" fillId="20" borderId="0" xfId="0" applyFont="1" applyFill="1" applyAlignment="1">
      <alignment horizontal="left" vertical="center"/>
    </xf>
    <xf numFmtId="0" fontId="18" fillId="10" borderId="0" xfId="0" applyFont="1" applyFill="1" applyAlignment="1">
      <alignment horizontal="left" vertical="center"/>
    </xf>
    <xf numFmtId="0" fontId="17" fillId="10" borderId="0" xfId="0" applyFont="1" applyFill="1" applyAlignment="1">
      <alignment horizontal="left" vertical="center"/>
    </xf>
    <xf numFmtId="0" fontId="18" fillId="21" borderId="0" xfId="0" applyFont="1" applyFill="1" applyAlignment="1">
      <alignment horizontal="left" vertical="center"/>
    </xf>
    <xf numFmtId="0" fontId="17" fillId="21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18" fillId="22" borderId="0" xfId="0" applyFont="1" applyFill="1" applyAlignment="1">
      <alignment horizontal="left" vertical="center"/>
    </xf>
    <xf numFmtId="0" fontId="18" fillId="23" borderId="0" xfId="0" applyFont="1" applyFill="1" applyAlignment="1">
      <alignment horizontal="left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/>
    </xf>
    <xf numFmtId="0" fontId="7" fillId="24" borderId="9" xfId="0" applyFont="1" applyFill="1" applyBorder="1" applyAlignment="1">
      <alignment horizontal="center" vertical="center"/>
    </xf>
    <xf numFmtId="0" fontId="20" fillId="24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4" fillId="25" borderId="9" xfId="0" applyFont="1" applyFill="1" applyBorder="1" applyAlignment="1">
      <alignment horizontal="center" vertical="center"/>
    </xf>
    <xf numFmtId="0" fontId="4" fillId="2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0" fontId="3" fillId="25" borderId="9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6" fillId="26" borderId="9" xfId="0" applyFont="1" applyFill="1" applyBorder="1" applyAlignment="1">
      <alignment horizontal="center" vertical="center"/>
    </xf>
    <xf numFmtId="0" fontId="20" fillId="26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D6D"/>
      <color rgb="FFDDBA97"/>
      <color rgb="FFD3BDFF"/>
      <color rgb="FFE7C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baseColWidth="10" defaultColWidth="8.83203125" defaultRowHeight="15" x14ac:dyDescent="0.2"/>
  <cols>
    <col min="1" max="1" width="18.1640625" bestFit="1" customWidth="1"/>
    <col min="2" max="2" width="9" bestFit="1" customWidth="1"/>
    <col min="3" max="3" width="9" customWidth="1"/>
    <col min="4" max="4" width="9.83203125" bestFit="1" customWidth="1"/>
    <col min="5" max="5" width="9" customWidth="1"/>
    <col min="6" max="6" width="93" bestFit="1" customWidth="1"/>
  </cols>
  <sheetData>
    <row r="1" spans="1:6" ht="16" thickBot="1" x14ac:dyDescent="0.25">
      <c r="A1" s="20" t="s">
        <v>28</v>
      </c>
      <c r="B1" s="21" t="s">
        <v>32</v>
      </c>
      <c r="C1" s="21" t="s">
        <v>41</v>
      </c>
      <c r="D1" s="21" t="s">
        <v>34</v>
      </c>
      <c r="E1" s="21" t="s">
        <v>33</v>
      </c>
      <c r="F1" s="22" t="s">
        <v>29</v>
      </c>
    </row>
    <row r="2" spans="1:6" x14ac:dyDescent="0.2">
      <c r="A2" s="48" t="s">
        <v>30</v>
      </c>
      <c r="B2" s="39" t="s">
        <v>13</v>
      </c>
      <c r="C2" s="39" t="s">
        <v>13</v>
      </c>
      <c r="D2" s="39" t="s">
        <v>30</v>
      </c>
      <c r="E2" s="39" t="s">
        <v>42</v>
      </c>
      <c r="F2" s="23" t="s">
        <v>31</v>
      </c>
    </row>
    <row r="3" spans="1:6" ht="16" thickBot="1" x14ac:dyDescent="0.25">
      <c r="A3" s="4" t="s">
        <v>9</v>
      </c>
      <c r="B3" s="6" t="s">
        <v>13</v>
      </c>
      <c r="C3" s="6" t="s">
        <v>14</v>
      </c>
      <c r="D3" s="6" t="s">
        <v>9</v>
      </c>
      <c r="E3" s="6" t="s">
        <v>42</v>
      </c>
      <c r="F3" s="5" t="s">
        <v>75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383-2877-C54B-8A0D-EDAF5DF83FC0}">
  <dimension ref="A1:Q31"/>
  <sheetViews>
    <sheetView workbookViewId="0">
      <selection activeCell="A30" sqref="A30:Q31"/>
    </sheetView>
  </sheetViews>
  <sheetFormatPr baseColWidth="10" defaultRowHeight="15" x14ac:dyDescent="0.2"/>
  <sheetData>
    <row r="1" spans="1:17" ht="16" thickBot="1" x14ac:dyDescent="0.25"/>
    <row r="2" spans="1:17" ht="16" thickBot="1" x14ac:dyDescent="0.25">
      <c r="A2" s="14" t="s">
        <v>0</v>
      </c>
      <c r="B2" s="40" t="s">
        <v>82</v>
      </c>
      <c r="C2" s="15" t="s">
        <v>10</v>
      </c>
      <c r="D2" s="15" t="s">
        <v>18</v>
      </c>
      <c r="E2" s="15" t="s">
        <v>1</v>
      </c>
      <c r="F2" s="15" t="s">
        <v>2</v>
      </c>
      <c r="G2" s="15" t="s">
        <v>3</v>
      </c>
      <c r="H2" s="15" t="s">
        <v>15</v>
      </c>
      <c r="I2" s="15" t="s">
        <v>16</v>
      </c>
      <c r="J2" s="15" t="s">
        <v>6</v>
      </c>
      <c r="K2" s="15" t="s">
        <v>4</v>
      </c>
      <c r="L2" s="15" t="s">
        <v>5</v>
      </c>
      <c r="M2" s="15" t="s">
        <v>7</v>
      </c>
      <c r="N2" s="15" t="s">
        <v>27</v>
      </c>
      <c r="O2" s="15" t="s">
        <v>39</v>
      </c>
      <c r="P2" s="15" t="s">
        <v>8</v>
      </c>
      <c r="Q2" s="16" t="s">
        <v>26</v>
      </c>
    </row>
    <row r="3" spans="1:17" ht="16" thickBot="1" x14ac:dyDescent="0.25">
      <c r="A3" s="75" t="s">
        <v>30</v>
      </c>
      <c r="B3" s="54" t="s">
        <v>83</v>
      </c>
      <c r="C3" s="26" t="s">
        <v>12</v>
      </c>
      <c r="D3" s="26" t="s">
        <v>100</v>
      </c>
      <c r="E3" s="26" t="s">
        <v>103</v>
      </c>
      <c r="F3" s="26" t="s">
        <v>14</v>
      </c>
      <c r="G3" s="26" t="s">
        <v>13</v>
      </c>
      <c r="H3" s="26" t="s">
        <v>17</v>
      </c>
      <c r="I3" s="26" t="s">
        <v>17</v>
      </c>
      <c r="J3" s="26" t="s">
        <v>17</v>
      </c>
      <c r="K3" s="26" t="s">
        <v>17</v>
      </c>
      <c r="L3" s="26" t="s">
        <v>17</v>
      </c>
      <c r="M3" s="26">
        <v>2023</v>
      </c>
      <c r="N3" s="26">
        <v>0</v>
      </c>
      <c r="O3" s="26">
        <v>0</v>
      </c>
      <c r="P3" s="26">
        <v>0</v>
      </c>
      <c r="Q3" s="27" t="s">
        <v>59</v>
      </c>
    </row>
    <row r="4" spans="1:17" ht="16" thickBot="1" x14ac:dyDescent="0.25">
      <c r="A4" s="75" t="s">
        <v>30</v>
      </c>
      <c r="B4" s="67" t="s">
        <v>83</v>
      </c>
      <c r="C4" s="62" t="s">
        <v>12</v>
      </c>
      <c r="D4" s="62" t="s">
        <v>101</v>
      </c>
      <c r="E4" s="62" t="s">
        <v>104</v>
      </c>
      <c r="F4" s="26" t="s">
        <v>14</v>
      </c>
      <c r="G4" s="26" t="s">
        <v>13</v>
      </c>
      <c r="H4" s="26" t="s">
        <v>17</v>
      </c>
      <c r="I4" s="26" t="s">
        <v>17</v>
      </c>
      <c r="J4" s="26" t="s">
        <v>17</v>
      </c>
      <c r="K4" s="26" t="s">
        <v>17</v>
      </c>
      <c r="L4" s="26" t="s">
        <v>17</v>
      </c>
      <c r="M4" s="26">
        <v>2023</v>
      </c>
      <c r="N4" s="26">
        <v>0</v>
      </c>
      <c r="O4" s="26">
        <v>0</v>
      </c>
      <c r="P4" s="26">
        <v>0</v>
      </c>
      <c r="Q4" s="27" t="s">
        <v>59</v>
      </c>
    </row>
    <row r="5" spans="1:17" ht="16" thickBot="1" x14ac:dyDescent="0.25">
      <c r="A5" s="75" t="s">
        <v>30</v>
      </c>
      <c r="B5" s="67" t="s">
        <v>83</v>
      </c>
      <c r="C5" s="62" t="s">
        <v>11</v>
      </c>
      <c r="D5" s="62" t="s">
        <v>102</v>
      </c>
      <c r="E5" s="62" t="s">
        <v>99</v>
      </c>
      <c r="F5" s="26" t="s">
        <v>14</v>
      </c>
      <c r="G5" s="26" t="s">
        <v>13</v>
      </c>
      <c r="H5" s="26" t="s">
        <v>17</v>
      </c>
      <c r="I5" s="26" t="s">
        <v>17</v>
      </c>
      <c r="J5" s="26" t="s">
        <v>17</v>
      </c>
      <c r="K5" s="26" t="s">
        <v>17</v>
      </c>
      <c r="L5" s="26" t="s">
        <v>17</v>
      </c>
      <c r="M5" s="26">
        <v>2023</v>
      </c>
      <c r="N5" s="26">
        <v>0</v>
      </c>
      <c r="O5" s="26">
        <v>0</v>
      </c>
      <c r="P5" s="26">
        <v>0</v>
      </c>
      <c r="Q5" s="27" t="s">
        <v>59</v>
      </c>
    </row>
    <row r="6" spans="1:17" ht="16" thickBot="1" x14ac:dyDescent="0.25">
      <c r="A6" s="75" t="s">
        <v>30</v>
      </c>
      <c r="B6" s="54" t="s">
        <v>83</v>
      </c>
      <c r="C6" s="26" t="s">
        <v>35</v>
      </c>
      <c r="D6" s="26" t="s">
        <v>80</v>
      </c>
      <c r="E6" s="26" t="s">
        <v>79</v>
      </c>
      <c r="F6" s="26" t="s">
        <v>14</v>
      </c>
      <c r="G6" s="26" t="s">
        <v>13</v>
      </c>
      <c r="H6" s="26" t="s">
        <v>17</v>
      </c>
      <c r="I6" s="26" t="s">
        <v>17</v>
      </c>
      <c r="J6" s="26" t="s">
        <v>17</v>
      </c>
      <c r="K6" s="26" t="s">
        <v>17</v>
      </c>
      <c r="L6" s="26" t="s">
        <v>17</v>
      </c>
      <c r="M6" s="26">
        <v>2023</v>
      </c>
      <c r="N6" s="26">
        <v>0</v>
      </c>
      <c r="O6" s="26">
        <v>0</v>
      </c>
      <c r="P6" s="26">
        <v>0</v>
      </c>
      <c r="Q6" s="27" t="s">
        <v>59</v>
      </c>
    </row>
    <row r="7" spans="1:17" ht="16" thickBot="1" x14ac:dyDescent="0.25">
      <c r="A7" s="75" t="s">
        <v>30</v>
      </c>
      <c r="B7" s="55" t="s">
        <v>83</v>
      </c>
      <c r="C7" s="53" t="s">
        <v>35</v>
      </c>
      <c r="D7" s="53" t="s">
        <v>81</v>
      </c>
      <c r="E7" s="53" t="s">
        <v>58</v>
      </c>
      <c r="F7" s="26" t="s">
        <v>14</v>
      </c>
      <c r="G7" s="26" t="s">
        <v>13</v>
      </c>
      <c r="H7" s="26" t="s">
        <v>17</v>
      </c>
      <c r="I7" s="26" t="s">
        <v>17</v>
      </c>
      <c r="J7" s="26" t="s">
        <v>17</v>
      </c>
      <c r="K7" s="26" t="s">
        <v>17</v>
      </c>
      <c r="L7" s="26" t="s">
        <v>17</v>
      </c>
      <c r="M7" s="26">
        <v>2023</v>
      </c>
      <c r="N7" s="26">
        <v>0</v>
      </c>
      <c r="O7" s="26">
        <v>0</v>
      </c>
      <c r="P7" s="26">
        <v>0</v>
      </c>
      <c r="Q7" s="27" t="s">
        <v>59</v>
      </c>
    </row>
    <row r="8" spans="1:17" ht="16" thickBot="1" x14ac:dyDescent="0.25">
      <c r="A8" s="75" t="s">
        <v>30</v>
      </c>
      <c r="B8" s="56" t="s">
        <v>83</v>
      </c>
      <c r="C8" s="28" t="s">
        <v>12</v>
      </c>
      <c r="D8" s="28" t="s">
        <v>89</v>
      </c>
      <c r="E8" s="28" t="s">
        <v>95</v>
      </c>
      <c r="F8" s="28" t="s">
        <v>14</v>
      </c>
      <c r="G8" s="28" t="s">
        <v>13</v>
      </c>
      <c r="H8" s="28" t="s">
        <v>17</v>
      </c>
      <c r="I8" s="28" t="s">
        <v>17</v>
      </c>
      <c r="J8" s="28" t="s">
        <v>17</v>
      </c>
      <c r="K8" s="28" t="s">
        <v>17</v>
      </c>
      <c r="L8" s="28" t="s">
        <v>17</v>
      </c>
      <c r="M8" s="28">
        <v>2023</v>
      </c>
      <c r="N8" s="28">
        <v>0</v>
      </c>
      <c r="O8" s="28">
        <v>0</v>
      </c>
      <c r="P8" s="28">
        <v>0</v>
      </c>
      <c r="Q8" s="29" t="s">
        <v>59</v>
      </c>
    </row>
    <row r="9" spans="1:17" ht="16" thickBot="1" x14ac:dyDescent="0.25">
      <c r="A9" s="75" t="s">
        <v>30</v>
      </c>
      <c r="B9" s="65" t="s">
        <v>83</v>
      </c>
      <c r="C9" s="63" t="s">
        <v>12</v>
      </c>
      <c r="D9" s="63" t="s">
        <v>90</v>
      </c>
      <c r="E9" s="63" t="s">
        <v>96</v>
      </c>
      <c r="F9" s="30" t="s">
        <v>14</v>
      </c>
      <c r="G9" s="30" t="s">
        <v>13</v>
      </c>
      <c r="H9" s="30" t="s">
        <v>17</v>
      </c>
      <c r="I9" s="30" t="s">
        <v>17</v>
      </c>
      <c r="J9" s="30" t="s">
        <v>17</v>
      </c>
      <c r="K9" s="30" t="s">
        <v>17</v>
      </c>
      <c r="L9" s="30" t="s">
        <v>17</v>
      </c>
      <c r="M9" s="30">
        <v>2023</v>
      </c>
      <c r="N9" s="30">
        <v>0</v>
      </c>
      <c r="O9" s="30">
        <v>0</v>
      </c>
      <c r="P9" s="30">
        <v>0</v>
      </c>
      <c r="Q9" s="31" t="s">
        <v>59</v>
      </c>
    </row>
    <row r="10" spans="1:17" ht="16" thickBot="1" x14ac:dyDescent="0.25">
      <c r="A10" s="75" t="s">
        <v>30</v>
      </c>
      <c r="B10" s="57" t="s">
        <v>83</v>
      </c>
      <c r="C10" s="30" t="s">
        <v>11</v>
      </c>
      <c r="D10" s="30" t="s">
        <v>94</v>
      </c>
      <c r="E10" s="30" t="s">
        <v>93</v>
      </c>
      <c r="F10" s="30" t="s">
        <v>14</v>
      </c>
      <c r="G10" s="30" t="s">
        <v>13</v>
      </c>
      <c r="H10" s="30" t="s">
        <v>17</v>
      </c>
      <c r="I10" s="30" t="s">
        <v>17</v>
      </c>
      <c r="J10" s="30" t="s">
        <v>17</v>
      </c>
      <c r="K10" s="30" t="s">
        <v>17</v>
      </c>
      <c r="L10" s="30" t="s">
        <v>17</v>
      </c>
      <c r="M10" s="30">
        <v>2023</v>
      </c>
      <c r="N10" s="30">
        <v>0</v>
      </c>
      <c r="O10" s="30">
        <v>0</v>
      </c>
      <c r="P10" s="30">
        <v>0</v>
      </c>
      <c r="Q10" s="31" t="s">
        <v>59</v>
      </c>
    </row>
    <row r="11" spans="1:17" ht="16" thickBot="1" x14ac:dyDescent="0.25">
      <c r="A11" s="75" t="s">
        <v>9</v>
      </c>
      <c r="B11" s="54" t="s">
        <v>83</v>
      </c>
      <c r="C11" s="26" t="s">
        <v>12</v>
      </c>
      <c r="D11" s="26" t="s">
        <v>77</v>
      </c>
      <c r="E11" s="26" t="s">
        <v>76</v>
      </c>
      <c r="F11" s="26" t="s">
        <v>14</v>
      </c>
      <c r="G11" s="26" t="s">
        <v>13</v>
      </c>
      <c r="H11" s="26" t="s">
        <v>17</v>
      </c>
      <c r="I11" s="26" t="s">
        <v>17</v>
      </c>
      <c r="J11" s="26" t="s">
        <v>17</v>
      </c>
      <c r="K11" s="26" t="s">
        <v>17</v>
      </c>
      <c r="L11" s="26" t="s">
        <v>17</v>
      </c>
      <c r="M11" s="26">
        <v>2023</v>
      </c>
      <c r="N11" s="26">
        <v>0.01</v>
      </c>
      <c r="O11" s="26">
        <v>1.4999999999999999E-2</v>
      </c>
      <c r="P11" s="26">
        <v>2.5000000000000001E-2</v>
      </c>
      <c r="Q11" s="27" t="s">
        <v>59</v>
      </c>
    </row>
    <row r="12" spans="1:17" ht="16" thickBot="1" x14ac:dyDescent="0.25">
      <c r="A12" s="75" t="s">
        <v>9</v>
      </c>
      <c r="B12" s="54" t="s">
        <v>83</v>
      </c>
      <c r="C12" s="26" t="s">
        <v>12</v>
      </c>
      <c r="D12" s="26" t="s">
        <v>100</v>
      </c>
      <c r="E12" s="26" t="s">
        <v>103</v>
      </c>
      <c r="F12" s="26" t="s">
        <v>14</v>
      </c>
      <c r="G12" s="26" t="s">
        <v>13</v>
      </c>
      <c r="H12" s="26" t="s">
        <v>17</v>
      </c>
      <c r="I12" s="26" t="s">
        <v>17</v>
      </c>
      <c r="J12" s="26" t="s">
        <v>17</v>
      </c>
      <c r="K12" s="26" t="s">
        <v>17</v>
      </c>
      <c r="L12" s="26" t="s">
        <v>17</v>
      </c>
      <c r="M12" s="26">
        <v>2023</v>
      </c>
      <c r="N12" s="26">
        <v>0</v>
      </c>
      <c r="O12" s="26">
        <v>0</v>
      </c>
      <c r="P12" s="26">
        <v>0</v>
      </c>
      <c r="Q12" s="27" t="s">
        <v>59</v>
      </c>
    </row>
    <row r="13" spans="1:17" ht="16" thickBot="1" x14ac:dyDescent="0.25">
      <c r="A13" s="75" t="s">
        <v>9</v>
      </c>
      <c r="B13" s="67" t="s">
        <v>83</v>
      </c>
      <c r="C13" s="62" t="s">
        <v>12</v>
      </c>
      <c r="D13" s="62" t="s">
        <v>101</v>
      </c>
      <c r="E13" s="62" t="s">
        <v>104</v>
      </c>
      <c r="F13" s="26" t="s">
        <v>14</v>
      </c>
      <c r="G13" s="26" t="s">
        <v>13</v>
      </c>
      <c r="H13" s="26" t="s">
        <v>17</v>
      </c>
      <c r="I13" s="26" t="s">
        <v>17</v>
      </c>
      <c r="J13" s="26" t="s">
        <v>17</v>
      </c>
      <c r="K13" s="26" t="s">
        <v>17</v>
      </c>
      <c r="L13" s="26" t="s">
        <v>17</v>
      </c>
      <c r="M13" s="26">
        <v>2023</v>
      </c>
      <c r="N13" s="26">
        <v>0</v>
      </c>
      <c r="O13" s="26">
        <v>0</v>
      </c>
      <c r="P13" s="26">
        <v>0</v>
      </c>
      <c r="Q13" s="27" t="s">
        <v>59</v>
      </c>
    </row>
    <row r="14" spans="1:17" ht="16" thickBot="1" x14ac:dyDescent="0.25">
      <c r="A14" s="75" t="s">
        <v>9</v>
      </c>
      <c r="B14" s="67" t="s">
        <v>83</v>
      </c>
      <c r="C14" s="62" t="s">
        <v>11</v>
      </c>
      <c r="D14" s="62" t="s">
        <v>102</v>
      </c>
      <c r="E14" s="62" t="s">
        <v>99</v>
      </c>
      <c r="F14" s="26" t="s">
        <v>14</v>
      </c>
      <c r="G14" s="26" t="s">
        <v>13</v>
      </c>
      <c r="H14" s="26" t="s">
        <v>17</v>
      </c>
      <c r="I14" s="26" t="s">
        <v>17</v>
      </c>
      <c r="J14" s="26" t="s">
        <v>17</v>
      </c>
      <c r="K14" s="26" t="s">
        <v>17</v>
      </c>
      <c r="L14" s="26" t="s">
        <v>17</v>
      </c>
      <c r="M14" s="26">
        <v>2023</v>
      </c>
      <c r="N14" s="26">
        <v>0</v>
      </c>
      <c r="O14" s="26">
        <v>0</v>
      </c>
      <c r="P14" s="26">
        <v>0</v>
      </c>
      <c r="Q14" s="27" t="s">
        <v>59</v>
      </c>
    </row>
    <row r="15" spans="1:17" ht="16" thickBot="1" x14ac:dyDescent="0.25">
      <c r="A15" s="75" t="s">
        <v>9</v>
      </c>
      <c r="B15" s="54" t="s">
        <v>83</v>
      </c>
      <c r="C15" s="26" t="s">
        <v>35</v>
      </c>
      <c r="D15" s="26" t="s">
        <v>80</v>
      </c>
      <c r="E15" s="26" t="s">
        <v>79</v>
      </c>
      <c r="F15" s="26" t="s">
        <v>14</v>
      </c>
      <c r="G15" s="26" t="s">
        <v>13</v>
      </c>
      <c r="H15" s="26" t="s">
        <v>17</v>
      </c>
      <c r="I15" s="26" t="s">
        <v>17</v>
      </c>
      <c r="J15" s="26" t="s">
        <v>17</v>
      </c>
      <c r="K15" s="26" t="s">
        <v>17</v>
      </c>
      <c r="L15" s="26" t="s">
        <v>17</v>
      </c>
      <c r="M15" s="26">
        <v>2023</v>
      </c>
      <c r="N15" s="26">
        <v>0</v>
      </c>
      <c r="O15" s="26">
        <v>0</v>
      </c>
      <c r="P15" s="26">
        <v>0</v>
      </c>
      <c r="Q15" s="27" t="s">
        <v>59</v>
      </c>
    </row>
    <row r="16" spans="1:17" ht="16" thickBot="1" x14ac:dyDescent="0.25">
      <c r="A16" s="75" t="s">
        <v>9</v>
      </c>
      <c r="B16" s="55" t="s">
        <v>83</v>
      </c>
      <c r="C16" s="53" t="s">
        <v>35</v>
      </c>
      <c r="D16" s="53" t="s">
        <v>81</v>
      </c>
      <c r="E16" s="53" t="s">
        <v>58</v>
      </c>
      <c r="F16" s="26" t="s">
        <v>14</v>
      </c>
      <c r="G16" s="26" t="s">
        <v>13</v>
      </c>
      <c r="H16" s="26" t="s">
        <v>17</v>
      </c>
      <c r="I16" s="26" t="s">
        <v>17</v>
      </c>
      <c r="J16" s="26" t="s">
        <v>17</v>
      </c>
      <c r="K16" s="26" t="s">
        <v>17</v>
      </c>
      <c r="L16" s="26" t="s">
        <v>17</v>
      </c>
      <c r="M16" s="26">
        <v>2023</v>
      </c>
      <c r="N16" s="26">
        <v>0</v>
      </c>
      <c r="O16" s="26">
        <v>0</v>
      </c>
      <c r="P16" s="26">
        <v>0</v>
      </c>
      <c r="Q16" s="27" t="s">
        <v>59</v>
      </c>
    </row>
    <row r="17" spans="1:17" ht="16" thickBot="1" x14ac:dyDescent="0.25">
      <c r="A17" s="75" t="s">
        <v>9</v>
      </c>
      <c r="B17" s="56" t="s">
        <v>83</v>
      </c>
      <c r="C17" s="28" t="s">
        <v>12</v>
      </c>
      <c r="D17" s="28" t="s">
        <v>89</v>
      </c>
      <c r="E17" s="28" t="s">
        <v>95</v>
      </c>
      <c r="F17" s="28" t="s">
        <v>14</v>
      </c>
      <c r="G17" s="28" t="s">
        <v>13</v>
      </c>
      <c r="H17" s="28" t="s">
        <v>17</v>
      </c>
      <c r="I17" s="28" t="s">
        <v>17</v>
      </c>
      <c r="J17" s="28" t="s">
        <v>17</v>
      </c>
      <c r="K17" s="28" t="s">
        <v>17</v>
      </c>
      <c r="L17" s="28" t="s">
        <v>17</v>
      </c>
      <c r="M17" s="28">
        <v>2023</v>
      </c>
      <c r="N17" s="28">
        <v>0</v>
      </c>
      <c r="O17" s="28">
        <v>0</v>
      </c>
      <c r="P17" s="28">
        <v>0</v>
      </c>
      <c r="Q17" s="29" t="s">
        <v>59</v>
      </c>
    </row>
    <row r="18" spans="1:17" ht="16" thickBot="1" x14ac:dyDescent="0.25">
      <c r="A18" s="75" t="s">
        <v>9</v>
      </c>
      <c r="B18" s="65" t="s">
        <v>83</v>
      </c>
      <c r="C18" s="63" t="s">
        <v>12</v>
      </c>
      <c r="D18" s="63" t="s">
        <v>90</v>
      </c>
      <c r="E18" s="63" t="s">
        <v>96</v>
      </c>
      <c r="F18" s="30" t="s">
        <v>14</v>
      </c>
      <c r="G18" s="30" t="s">
        <v>13</v>
      </c>
      <c r="H18" s="30" t="s">
        <v>17</v>
      </c>
      <c r="I18" s="30" t="s">
        <v>17</v>
      </c>
      <c r="J18" s="30" t="s">
        <v>17</v>
      </c>
      <c r="K18" s="30" t="s">
        <v>17</v>
      </c>
      <c r="L18" s="30" t="s">
        <v>17</v>
      </c>
      <c r="M18" s="30">
        <v>2023</v>
      </c>
      <c r="N18" s="30">
        <v>0</v>
      </c>
      <c r="O18" s="30">
        <v>0</v>
      </c>
      <c r="P18" s="30">
        <v>0</v>
      </c>
      <c r="Q18" s="31" t="s">
        <v>59</v>
      </c>
    </row>
    <row r="19" spans="1:17" ht="16" thickBot="1" x14ac:dyDescent="0.25">
      <c r="A19" s="75" t="s">
        <v>9</v>
      </c>
      <c r="B19" s="66" t="s">
        <v>83</v>
      </c>
      <c r="C19" s="64" t="s">
        <v>12</v>
      </c>
      <c r="D19" s="64" t="s">
        <v>91</v>
      </c>
      <c r="E19" s="64" t="s">
        <v>97</v>
      </c>
      <c r="F19" s="32" t="s">
        <v>14</v>
      </c>
      <c r="G19" s="32" t="s">
        <v>13</v>
      </c>
      <c r="H19" s="32" t="s">
        <v>17</v>
      </c>
      <c r="I19" s="32" t="s">
        <v>17</v>
      </c>
      <c r="J19" s="32" t="s">
        <v>17</v>
      </c>
      <c r="K19" s="32" t="s">
        <v>17</v>
      </c>
      <c r="L19" s="32" t="s">
        <v>17</v>
      </c>
      <c r="M19" s="32">
        <v>2023</v>
      </c>
      <c r="N19" s="32">
        <v>0</v>
      </c>
      <c r="O19" s="32">
        <v>0</v>
      </c>
      <c r="P19" s="32">
        <v>0</v>
      </c>
      <c r="Q19" s="33" t="s">
        <v>59</v>
      </c>
    </row>
    <row r="20" spans="1:17" ht="16" thickBot="1" x14ac:dyDescent="0.25">
      <c r="A20" s="75" t="s">
        <v>9</v>
      </c>
      <c r="B20" s="65" t="s">
        <v>83</v>
      </c>
      <c r="C20" s="63" t="s">
        <v>12</v>
      </c>
      <c r="D20" s="63" t="s">
        <v>92</v>
      </c>
      <c r="E20" s="63" t="s">
        <v>98</v>
      </c>
      <c r="F20" s="30" t="s">
        <v>14</v>
      </c>
      <c r="G20" s="30" t="s">
        <v>13</v>
      </c>
      <c r="H20" s="30" t="s">
        <v>17</v>
      </c>
      <c r="I20" s="30" t="s">
        <v>17</v>
      </c>
      <c r="J20" s="30" t="s">
        <v>17</v>
      </c>
      <c r="K20" s="30" t="s">
        <v>17</v>
      </c>
      <c r="L20" s="30" t="s">
        <v>17</v>
      </c>
      <c r="M20" s="30">
        <v>2023</v>
      </c>
      <c r="N20" s="30">
        <v>0</v>
      </c>
      <c r="O20" s="30">
        <v>0</v>
      </c>
      <c r="P20" s="30">
        <v>0</v>
      </c>
      <c r="Q20" s="31" t="s">
        <v>59</v>
      </c>
    </row>
    <row r="21" spans="1:17" ht="16" thickBot="1" x14ac:dyDescent="0.25">
      <c r="A21" s="75" t="s">
        <v>9</v>
      </c>
      <c r="B21" s="57" t="s">
        <v>83</v>
      </c>
      <c r="C21" s="30" t="s">
        <v>11</v>
      </c>
      <c r="D21" s="30" t="s">
        <v>94</v>
      </c>
      <c r="E21" s="30" t="s">
        <v>93</v>
      </c>
      <c r="F21" s="30" t="s">
        <v>14</v>
      </c>
      <c r="G21" s="30" t="s">
        <v>13</v>
      </c>
      <c r="H21" s="30" t="s">
        <v>17</v>
      </c>
      <c r="I21" s="30" t="s">
        <v>17</v>
      </c>
      <c r="J21" s="30" t="s">
        <v>17</v>
      </c>
      <c r="K21" s="30" t="s">
        <v>17</v>
      </c>
      <c r="L21" s="30" t="s">
        <v>17</v>
      </c>
      <c r="M21" s="30">
        <v>2023</v>
      </c>
      <c r="N21" s="30">
        <v>0</v>
      </c>
      <c r="O21" s="30">
        <v>0</v>
      </c>
      <c r="P21" s="30">
        <v>0</v>
      </c>
      <c r="Q21" s="31" t="s">
        <v>59</v>
      </c>
    </row>
    <row r="22" spans="1:17" x14ac:dyDescent="0.2">
      <c r="A22" s="75" t="s">
        <v>9</v>
      </c>
      <c r="B22" s="58" t="s">
        <v>83</v>
      </c>
      <c r="C22" s="34" t="s">
        <v>35</v>
      </c>
      <c r="D22" s="34" t="s">
        <v>78</v>
      </c>
      <c r="E22" s="34" t="s">
        <v>36</v>
      </c>
      <c r="F22" s="35" t="s">
        <v>14</v>
      </c>
      <c r="G22" s="35" t="s">
        <v>13</v>
      </c>
      <c r="H22" s="35" t="s">
        <v>17</v>
      </c>
      <c r="I22" s="35" t="s">
        <v>17</v>
      </c>
      <c r="J22" s="35" t="s">
        <v>17</v>
      </c>
      <c r="K22" s="35" t="s">
        <v>17</v>
      </c>
      <c r="L22" s="35" t="s">
        <v>17</v>
      </c>
      <c r="M22" s="35">
        <v>2023</v>
      </c>
      <c r="N22" s="35">
        <v>0.01</v>
      </c>
      <c r="O22" s="35">
        <v>1.4999999999999999E-2</v>
      </c>
      <c r="P22" s="35">
        <v>2.5000000000000001E-2</v>
      </c>
      <c r="Q22" s="36" t="s">
        <v>59</v>
      </c>
    </row>
    <row r="26" spans="1:17" x14ac:dyDescent="0.2">
      <c r="A26" t="s">
        <v>226</v>
      </c>
    </row>
    <row r="27" spans="1:17" ht="16" x14ac:dyDescent="0.2">
      <c r="A27" s="105" t="s">
        <v>9</v>
      </c>
      <c r="B27" s="105" t="s">
        <v>83</v>
      </c>
      <c r="C27" s="105" t="s">
        <v>12</v>
      </c>
      <c r="D27" s="105" t="s">
        <v>221</v>
      </c>
      <c r="E27" s="105" t="s">
        <v>222</v>
      </c>
      <c r="F27" s="105" t="s">
        <v>13</v>
      </c>
      <c r="G27" s="105" t="s">
        <v>14</v>
      </c>
      <c r="H27" s="105">
        <v>0.05</v>
      </c>
      <c r="I27" s="105">
        <v>0.99</v>
      </c>
      <c r="J27" s="106">
        <v>0.6</v>
      </c>
      <c r="K27" s="106">
        <v>0.15</v>
      </c>
      <c r="L27" s="106">
        <v>2035</v>
      </c>
      <c r="M27" s="105" t="s">
        <v>17</v>
      </c>
      <c r="N27" s="105" t="s">
        <v>17</v>
      </c>
      <c r="O27" s="105" t="s">
        <v>17</v>
      </c>
      <c r="P27" s="105" t="s">
        <v>17</v>
      </c>
      <c r="Q27" s="105" t="s">
        <v>217</v>
      </c>
    </row>
    <row r="28" spans="1:17" ht="16" x14ac:dyDescent="0.2">
      <c r="A28" s="107" t="s">
        <v>9</v>
      </c>
      <c r="B28" s="107" t="s">
        <v>83</v>
      </c>
      <c r="C28" s="107" t="s">
        <v>12</v>
      </c>
      <c r="D28" s="108" t="s">
        <v>224</v>
      </c>
      <c r="E28" s="107" t="s">
        <v>225</v>
      </c>
      <c r="F28" s="107" t="s">
        <v>14</v>
      </c>
      <c r="G28" s="107" t="s">
        <v>13</v>
      </c>
      <c r="H28" s="107" t="s">
        <v>17</v>
      </c>
      <c r="I28" s="107" t="s">
        <v>17</v>
      </c>
      <c r="J28" s="107" t="s">
        <v>17</v>
      </c>
      <c r="K28" s="107" t="s">
        <v>17</v>
      </c>
      <c r="L28" s="107" t="s">
        <v>17</v>
      </c>
      <c r="M28" s="107">
        <v>2023</v>
      </c>
      <c r="N28" s="107" t="s">
        <v>220</v>
      </c>
      <c r="O28" s="107" t="s">
        <v>220</v>
      </c>
      <c r="P28" s="107">
        <v>0</v>
      </c>
      <c r="Q28" s="107" t="s">
        <v>223</v>
      </c>
    </row>
    <row r="29" spans="1:17" ht="16" x14ac:dyDescent="0.2">
      <c r="A29" s="107" t="s">
        <v>9</v>
      </c>
      <c r="B29" s="107" t="s">
        <v>83</v>
      </c>
      <c r="C29" s="107" t="s">
        <v>12</v>
      </c>
      <c r="D29" s="108" t="s">
        <v>218</v>
      </c>
      <c r="E29" s="107" t="s">
        <v>219</v>
      </c>
      <c r="F29" s="107" t="s">
        <v>14</v>
      </c>
      <c r="G29" s="107" t="s">
        <v>13</v>
      </c>
      <c r="H29" s="107" t="s">
        <v>17</v>
      </c>
      <c r="I29" s="107" t="s">
        <v>17</v>
      </c>
      <c r="J29" s="107" t="s">
        <v>17</v>
      </c>
      <c r="K29" s="107" t="s">
        <v>17</v>
      </c>
      <c r="L29" s="107" t="s">
        <v>17</v>
      </c>
      <c r="M29" s="107">
        <v>2023</v>
      </c>
      <c r="N29" s="107">
        <v>0</v>
      </c>
      <c r="O29" s="107" t="s">
        <v>220</v>
      </c>
      <c r="P29" s="107">
        <v>0.1</v>
      </c>
      <c r="Q29" s="107" t="s">
        <v>217</v>
      </c>
    </row>
    <row r="30" spans="1:17" ht="16" x14ac:dyDescent="0.2">
      <c r="A30" s="109" t="s">
        <v>9</v>
      </c>
      <c r="B30" s="109" t="s">
        <v>83</v>
      </c>
      <c r="C30" s="109" t="s">
        <v>239</v>
      </c>
      <c r="D30" s="109" t="s">
        <v>240</v>
      </c>
      <c r="E30" s="109" t="s">
        <v>241</v>
      </c>
      <c r="F30" s="109" t="s">
        <v>13</v>
      </c>
      <c r="G30" s="109" t="s">
        <v>14</v>
      </c>
      <c r="H30" s="109">
        <v>1E-3</v>
      </c>
      <c r="I30" s="109">
        <v>0.9</v>
      </c>
      <c r="J30" s="109">
        <v>0.1</v>
      </c>
      <c r="K30" s="109">
        <v>1E-3</v>
      </c>
      <c r="L30" s="109">
        <v>2035</v>
      </c>
      <c r="M30" s="109" t="s">
        <v>17</v>
      </c>
      <c r="N30" s="109" t="s">
        <v>17</v>
      </c>
      <c r="O30" s="109" t="s">
        <v>17</v>
      </c>
      <c r="P30" s="109" t="s">
        <v>17</v>
      </c>
      <c r="Q30" s="110" t="s">
        <v>217</v>
      </c>
    </row>
    <row r="31" spans="1:17" ht="16" x14ac:dyDescent="0.2">
      <c r="A31" s="111" t="s">
        <v>9</v>
      </c>
      <c r="B31" s="111" t="s">
        <v>83</v>
      </c>
      <c r="C31" s="111" t="s">
        <v>239</v>
      </c>
      <c r="D31" s="116" t="s">
        <v>242</v>
      </c>
      <c r="E31" s="116" t="s">
        <v>243</v>
      </c>
      <c r="F31" s="112" t="s">
        <v>13</v>
      </c>
      <c r="G31" s="112" t="s">
        <v>14</v>
      </c>
      <c r="H31" s="112">
        <v>1E-3</v>
      </c>
      <c r="I31" s="112">
        <v>0.99</v>
      </c>
      <c r="J31" s="112">
        <v>5.0000000000000001E-3</v>
      </c>
      <c r="K31" s="112">
        <v>2.5000000000000001E-3</v>
      </c>
      <c r="L31" s="112">
        <v>2045</v>
      </c>
      <c r="M31" s="112" t="s">
        <v>17</v>
      </c>
      <c r="N31" s="112" t="s">
        <v>17</v>
      </c>
      <c r="O31" s="112" t="s">
        <v>17</v>
      </c>
      <c r="P31" s="112" t="s">
        <v>17</v>
      </c>
      <c r="Q31" s="112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5" bestFit="1" customWidth="1"/>
  </cols>
  <sheetData>
    <row r="1" spans="1:2" x14ac:dyDescent="0.2">
      <c r="A1" s="2" t="s">
        <v>19</v>
      </c>
      <c r="B1" s="2" t="s">
        <v>20</v>
      </c>
    </row>
    <row r="2" spans="1:2" x14ac:dyDescent="0.2">
      <c r="A2" t="s">
        <v>21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D31" sqref="D31"/>
    </sheetView>
  </sheetViews>
  <sheetFormatPr baseColWidth="10" defaultColWidth="8.83203125" defaultRowHeight="15" x14ac:dyDescent="0.2"/>
  <cols>
    <col min="2" max="2" width="41.5" bestFit="1" customWidth="1"/>
    <col min="3" max="3" width="16.83203125" customWidth="1"/>
    <col min="4" max="4" width="32.6640625" bestFit="1" customWidth="1"/>
    <col min="6" max="6" width="19.33203125" bestFit="1" customWidth="1"/>
  </cols>
  <sheetData>
    <row r="1" spans="1:4" ht="16" thickBot="1" x14ac:dyDescent="0.25">
      <c r="A1" s="14" t="s">
        <v>0</v>
      </c>
      <c r="B1" s="15" t="s">
        <v>23</v>
      </c>
      <c r="C1" s="15" t="s">
        <v>22</v>
      </c>
      <c r="D1" s="16" t="s">
        <v>24</v>
      </c>
    </row>
    <row r="2" spans="1:4" x14ac:dyDescent="0.2">
      <c r="A2" s="44" t="s">
        <v>9</v>
      </c>
      <c r="B2" s="45" t="s">
        <v>198</v>
      </c>
      <c r="C2" s="61" t="s">
        <v>199</v>
      </c>
      <c r="D2" s="80">
        <v>0.95</v>
      </c>
    </row>
    <row r="3" spans="1:4" x14ac:dyDescent="0.2">
      <c r="A3" s="11" t="s">
        <v>9</v>
      </c>
      <c r="B3" s="7" t="s">
        <v>200</v>
      </c>
      <c r="C3" s="49" t="s">
        <v>201</v>
      </c>
      <c r="D3" s="77">
        <v>0.95</v>
      </c>
    </row>
    <row r="4" spans="1:4" x14ac:dyDescent="0.2">
      <c r="A4" s="11" t="s">
        <v>9</v>
      </c>
      <c r="B4" s="7" t="s">
        <v>202</v>
      </c>
      <c r="C4" s="49" t="s">
        <v>203</v>
      </c>
      <c r="D4" s="3">
        <v>0.98</v>
      </c>
    </row>
    <row r="5" spans="1:4" x14ac:dyDescent="0.2">
      <c r="A5" s="11" t="s">
        <v>9</v>
      </c>
      <c r="B5" s="7" t="s">
        <v>204</v>
      </c>
      <c r="C5" s="49" t="s">
        <v>205</v>
      </c>
      <c r="D5" s="3">
        <v>0.98</v>
      </c>
    </row>
    <row r="6" spans="1:4" x14ac:dyDescent="0.2">
      <c r="A6" s="11" t="s">
        <v>9</v>
      </c>
      <c r="B6" s="7" t="s">
        <v>206</v>
      </c>
      <c r="C6" s="49" t="s">
        <v>207</v>
      </c>
      <c r="D6" s="3">
        <v>0.98</v>
      </c>
    </row>
    <row r="7" spans="1:4" x14ac:dyDescent="0.2">
      <c r="A7" s="11" t="s">
        <v>9</v>
      </c>
      <c r="B7" s="7" t="s">
        <v>208</v>
      </c>
      <c r="C7" s="49" t="s">
        <v>209</v>
      </c>
      <c r="D7" s="77">
        <v>0.95</v>
      </c>
    </row>
    <row r="8" spans="1:4" ht="16" thickBot="1" x14ac:dyDescent="0.25">
      <c r="A8" s="11" t="s">
        <v>9</v>
      </c>
      <c r="B8" s="13" t="s">
        <v>210</v>
      </c>
      <c r="C8" s="50" t="s">
        <v>211</v>
      </c>
      <c r="D8" s="78">
        <v>0.85</v>
      </c>
    </row>
    <row r="9" spans="1:4" x14ac:dyDescent="0.2">
      <c r="A9" s="1"/>
      <c r="B9" s="1"/>
      <c r="C9" s="1"/>
    </row>
    <row r="10" spans="1:4" x14ac:dyDescent="0.2">
      <c r="A10" s="1"/>
      <c r="B10" s="1"/>
      <c r="C10" s="1"/>
    </row>
    <row r="11" spans="1:4" x14ac:dyDescent="0.2">
      <c r="A11" s="1"/>
      <c r="B11" s="1"/>
      <c r="C11" s="1"/>
    </row>
    <row r="12" spans="1:4" x14ac:dyDescent="0.2">
      <c r="A12" s="1"/>
      <c r="B12" s="1"/>
      <c r="C12" s="1"/>
    </row>
    <row r="13" spans="1:4" x14ac:dyDescent="0.2">
      <c r="A13" s="1"/>
      <c r="B13" s="1"/>
      <c r="C13" s="1"/>
    </row>
    <row r="14" spans="1:4" x14ac:dyDescent="0.2">
      <c r="A14" s="1"/>
      <c r="B14" s="1"/>
      <c r="C14" s="1"/>
    </row>
    <row r="15" spans="1:4" x14ac:dyDescent="0.2">
      <c r="A15" s="1"/>
      <c r="B15" s="1"/>
      <c r="C15" s="1"/>
      <c r="D15" s="60"/>
    </row>
    <row r="16" spans="1:4" x14ac:dyDescent="0.2">
      <c r="A16" s="1"/>
      <c r="B16" s="1"/>
      <c r="C16" s="1"/>
    </row>
    <row r="17" spans="2:2" x14ac:dyDescent="0.2">
      <c r="B17" s="59"/>
    </row>
    <row r="18" spans="2:2" x14ac:dyDescent="0.2">
      <c r="B18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R6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4" bestFit="1" customWidth="1"/>
    <col min="2" max="2" width="18" bestFit="1" customWidth="1"/>
    <col min="3" max="3" width="33.5" bestFit="1" customWidth="1"/>
    <col min="4" max="4" width="14" bestFit="1" customWidth="1"/>
    <col min="5" max="5" width="14" customWidth="1"/>
    <col min="6" max="7" width="7.33203125" bestFit="1" customWidth="1"/>
    <col min="8" max="8" width="6.1640625" bestFit="1" customWidth="1"/>
    <col min="9" max="10" width="6" bestFit="1" customWidth="1"/>
    <col min="11" max="12" width="6.5" bestFit="1" customWidth="1"/>
    <col min="13" max="14" width="5" bestFit="1" customWidth="1"/>
    <col min="15" max="15" width="7" bestFit="1" customWidth="1"/>
    <col min="16" max="16" width="7" customWidth="1"/>
    <col min="17" max="17" width="7" bestFit="1" customWidth="1"/>
  </cols>
  <sheetData>
    <row r="1" spans="1:18" x14ac:dyDescent="0.2">
      <c r="A1" s="8" t="s">
        <v>0</v>
      </c>
      <c r="B1" s="9" t="s">
        <v>10</v>
      </c>
      <c r="C1" s="9" t="s">
        <v>18</v>
      </c>
      <c r="D1" s="9" t="s">
        <v>1</v>
      </c>
      <c r="E1" s="9" t="s">
        <v>40</v>
      </c>
      <c r="F1" s="9" t="s">
        <v>37</v>
      </c>
      <c r="G1" s="9" t="s">
        <v>2</v>
      </c>
      <c r="H1" s="9" t="s">
        <v>3</v>
      </c>
      <c r="I1" s="9" t="s">
        <v>15</v>
      </c>
      <c r="J1" s="9" t="s">
        <v>16</v>
      </c>
      <c r="K1" s="9" t="s">
        <v>6</v>
      </c>
      <c r="L1" s="9" t="s">
        <v>4</v>
      </c>
      <c r="M1" s="9" t="s">
        <v>5</v>
      </c>
      <c r="N1" s="9" t="s">
        <v>7</v>
      </c>
      <c r="O1" s="9" t="s">
        <v>27</v>
      </c>
      <c r="P1" s="9" t="s">
        <v>39</v>
      </c>
      <c r="Q1" s="10" t="s">
        <v>8</v>
      </c>
    </row>
    <row r="2" spans="1:18" x14ac:dyDescent="0.2">
      <c r="A2" s="11" t="s">
        <v>9</v>
      </c>
      <c r="B2" s="7" t="s">
        <v>11</v>
      </c>
      <c r="C2" s="7" t="s">
        <v>212</v>
      </c>
      <c r="D2" s="49" t="s">
        <v>213</v>
      </c>
      <c r="E2" s="49" t="s">
        <v>214</v>
      </c>
      <c r="F2" s="49" t="s">
        <v>14</v>
      </c>
      <c r="G2" s="7" t="s">
        <v>13</v>
      </c>
      <c r="H2" s="7" t="s">
        <v>14</v>
      </c>
      <c r="I2" s="7">
        <v>0.05</v>
      </c>
      <c r="J2" s="7">
        <v>0.999</v>
      </c>
      <c r="K2" s="76">
        <v>0.11</v>
      </c>
      <c r="L2" s="51">
        <v>0.03</v>
      </c>
      <c r="M2" s="7">
        <v>2035</v>
      </c>
      <c r="N2" s="7" t="s">
        <v>17</v>
      </c>
      <c r="O2" s="18" t="s">
        <v>17</v>
      </c>
      <c r="P2" s="18" t="s">
        <v>17</v>
      </c>
      <c r="Q2" s="17" t="s">
        <v>17</v>
      </c>
    </row>
    <row r="3" spans="1:18" ht="16" thickBot="1" x14ac:dyDescent="0.25">
      <c r="A3" s="12" t="s">
        <v>9</v>
      </c>
      <c r="B3" s="13" t="s">
        <v>11</v>
      </c>
      <c r="C3" s="13" t="s">
        <v>215</v>
      </c>
      <c r="D3" s="50" t="s">
        <v>216</v>
      </c>
      <c r="E3" s="50" t="s">
        <v>214</v>
      </c>
      <c r="F3" s="50" t="s">
        <v>14</v>
      </c>
      <c r="G3" s="13" t="s">
        <v>13</v>
      </c>
      <c r="H3" s="13" t="s">
        <v>14</v>
      </c>
      <c r="I3" s="13">
        <v>0.05</v>
      </c>
      <c r="J3" s="13">
        <v>0.99</v>
      </c>
      <c r="K3" s="79">
        <v>0.11</v>
      </c>
      <c r="L3" s="52">
        <v>2.5000000000000001E-2</v>
      </c>
      <c r="M3" s="13">
        <v>2032</v>
      </c>
      <c r="N3" s="13" t="s">
        <v>17</v>
      </c>
      <c r="O3" s="46" t="s">
        <v>17</v>
      </c>
      <c r="P3" s="46" t="s">
        <v>17</v>
      </c>
      <c r="Q3" s="47" t="s">
        <v>17</v>
      </c>
    </row>
    <row r="4" spans="1:18" x14ac:dyDescent="0.2">
      <c r="A4" s="1"/>
      <c r="B4" s="1"/>
      <c r="C4" s="1"/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8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8.33203125" bestFit="1" customWidth="1"/>
    <col min="2" max="2" width="34.33203125" bestFit="1" customWidth="1"/>
    <col min="3" max="3" width="18.6640625" bestFit="1" customWidth="1"/>
    <col min="4" max="4" width="37.33203125" bestFit="1" customWidth="1"/>
  </cols>
  <sheetData>
    <row r="1" spans="1:4" ht="16" thickBot="1" x14ac:dyDescent="0.25">
      <c r="A1" s="14" t="s">
        <v>0</v>
      </c>
      <c r="B1" s="15" t="s">
        <v>23</v>
      </c>
      <c r="C1" s="15" t="s">
        <v>22</v>
      </c>
      <c r="D1" s="16" t="s">
        <v>25</v>
      </c>
    </row>
    <row r="2" spans="1:4" x14ac:dyDescent="0.2">
      <c r="A2" s="44" t="s">
        <v>9</v>
      </c>
      <c r="B2" s="45" t="s">
        <v>198</v>
      </c>
      <c r="C2" s="61" t="s">
        <v>199</v>
      </c>
      <c r="D2" s="19">
        <v>1.1000000000000001</v>
      </c>
    </row>
    <row r="3" spans="1:4" x14ac:dyDescent="0.2">
      <c r="A3" s="11" t="s">
        <v>9</v>
      </c>
      <c r="B3" s="7" t="s">
        <v>200</v>
      </c>
      <c r="C3" s="49" t="s">
        <v>201</v>
      </c>
      <c r="D3" s="3">
        <v>1</v>
      </c>
    </row>
    <row r="4" spans="1:4" x14ac:dyDescent="0.2">
      <c r="A4" s="11" t="s">
        <v>9</v>
      </c>
      <c r="B4" s="7" t="s">
        <v>202</v>
      </c>
      <c r="C4" s="49" t="s">
        <v>203</v>
      </c>
      <c r="D4" s="3">
        <v>1.2</v>
      </c>
    </row>
    <row r="5" spans="1:4" x14ac:dyDescent="0.2">
      <c r="A5" s="11" t="s">
        <v>9</v>
      </c>
      <c r="B5" s="7" t="s">
        <v>204</v>
      </c>
      <c r="C5" s="49" t="s">
        <v>205</v>
      </c>
      <c r="D5" s="3">
        <v>1.2</v>
      </c>
    </row>
    <row r="6" spans="1:4" x14ac:dyDescent="0.2">
      <c r="A6" s="11" t="s">
        <v>9</v>
      </c>
      <c r="B6" s="7" t="s">
        <v>206</v>
      </c>
      <c r="C6" s="49" t="s">
        <v>207</v>
      </c>
      <c r="D6" s="3">
        <v>1.2</v>
      </c>
    </row>
    <row r="7" spans="1:4" x14ac:dyDescent="0.2">
      <c r="A7" s="11" t="s">
        <v>9</v>
      </c>
      <c r="B7" s="7" t="s">
        <v>208</v>
      </c>
      <c r="C7" s="49" t="s">
        <v>209</v>
      </c>
      <c r="D7" s="3">
        <v>1.1000000000000001</v>
      </c>
    </row>
    <row r="8" spans="1:4" ht="16" thickBot="1" x14ac:dyDescent="0.25">
      <c r="A8" s="11" t="s">
        <v>9</v>
      </c>
      <c r="B8" s="13" t="s">
        <v>210</v>
      </c>
      <c r="C8" s="50" t="s">
        <v>211</v>
      </c>
      <c r="D8" s="3">
        <v>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23"/>
  <sheetViews>
    <sheetView tabSelected="1" zoomScaleNormal="100" workbookViewId="0">
      <pane ySplit="1" topLeftCell="A2" activePane="bottomLeft" state="frozen"/>
      <selection pane="bottomLeft" activeCell="J21" activeCellId="1" sqref="J18 J21"/>
    </sheetView>
  </sheetViews>
  <sheetFormatPr baseColWidth="10" defaultColWidth="8.83203125" defaultRowHeight="15" x14ac:dyDescent="0.2"/>
  <cols>
    <col min="1" max="1" width="11.6640625" bestFit="1" customWidth="1"/>
    <col min="2" max="2" width="11.6640625" customWidth="1"/>
    <col min="3" max="3" width="23.83203125" bestFit="1" customWidth="1"/>
    <col min="4" max="4" width="36" customWidth="1"/>
    <col min="5" max="5" width="17.33203125" bestFit="1" customWidth="1"/>
    <col min="6" max="6" width="10.5" bestFit="1" customWidth="1"/>
    <col min="7" max="8" width="8.5" bestFit="1" customWidth="1"/>
    <col min="10" max="12" width="6" bestFit="1" customWidth="1"/>
    <col min="13" max="13" width="6.83203125" bestFit="1" customWidth="1"/>
    <col min="14" max="14" width="9.83203125" bestFit="1" customWidth="1"/>
    <col min="15" max="15" width="9.83203125" customWidth="1"/>
    <col min="16" max="16" width="9.83203125" bestFit="1" customWidth="1"/>
    <col min="17" max="17" width="20.5" bestFit="1" customWidth="1"/>
    <col min="20" max="20" width="16.6640625" bestFit="1" customWidth="1"/>
  </cols>
  <sheetData>
    <row r="1" spans="1:17" ht="16" thickBot="1" x14ac:dyDescent="0.25">
      <c r="A1" s="14" t="s">
        <v>0</v>
      </c>
      <c r="B1" s="40" t="s">
        <v>82</v>
      </c>
      <c r="C1" s="15" t="s">
        <v>10</v>
      </c>
      <c r="D1" s="15" t="s">
        <v>18</v>
      </c>
      <c r="E1" s="15" t="s">
        <v>1</v>
      </c>
      <c r="F1" s="15" t="s">
        <v>2</v>
      </c>
      <c r="G1" s="15" t="s">
        <v>3</v>
      </c>
      <c r="H1" s="15" t="s">
        <v>15</v>
      </c>
      <c r="I1" s="15" t="s">
        <v>16</v>
      </c>
      <c r="J1" s="15" t="s">
        <v>6</v>
      </c>
      <c r="K1" s="15" t="s">
        <v>4</v>
      </c>
      <c r="L1" s="15" t="s">
        <v>5</v>
      </c>
      <c r="M1" s="15" t="s">
        <v>7</v>
      </c>
      <c r="N1" s="15" t="s">
        <v>27</v>
      </c>
      <c r="O1" s="15" t="s">
        <v>39</v>
      </c>
      <c r="P1" s="15" t="s">
        <v>8</v>
      </c>
      <c r="Q1" s="16" t="s">
        <v>26</v>
      </c>
    </row>
    <row r="2" spans="1:17" ht="16" x14ac:dyDescent="0.2">
      <c r="A2" s="105" t="s">
        <v>9</v>
      </c>
      <c r="B2" s="105" t="s">
        <v>83</v>
      </c>
      <c r="C2" s="105" t="s">
        <v>12</v>
      </c>
      <c r="D2" s="105" t="s">
        <v>221</v>
      </c>
      <c r="E2" s="105" t="s">
        <v>222</v>
      </c>
      <c r="F2" s="105" t="s">
        <v>13</v>
      </c>
      <c r="G2" s="105" t="s">
        <v>14</v>
      </c>
      <c r="H2" s="105">
        <v>0.05</v>
      </c>
      <c r="I2" s="105">
        <v>0.99</v>
      </c>
      <c r="J2" s="106">
        <v>0.56999999999999995</v>
      </c>
      <c r="K2" s="106">
        <v>0.12</v>
      </c>
      <c r="L2" s="106">
        <v>2035</v>
      </c>
      <c r="M2" s="105" t="s">
        <v>17</v>
      </c>
      <c r="N2" s="105" t="s">
        <v>17</v>
      </c>
      <c r="O2" s="105" t="s">
        <v>17</v>
      </c>
      <c r="P2" s="105" t="s">
        <v>17</v>
      </c>
      <c r="Q2" s="105" t="s">
        <v>217</v>
      </c>
    </row>
    <row r="3" spans="1:17" ht="16" x14ac:dyDescent="0.2">
      <c r="A3" s="107" t="s">
        <v>9</v>
      </c>
      <c r="B3" s="107" t="s">
        <v>83</v>
      </c>
      <c r="C3" s="107" t="s">
        <v>12</v>
      </c>
      <c r="D3" s="108" t="s">
        <v>224</v>
      </c>
      <c r="E3" s="107" t="s">
        <v>225</v>
      </c>
      <c r="F3" s="107" t="s">
        <v>14</v>
      </c>
      <c r="G3" s="107" t="s">
        <v>13</v>
      </c>
      <c r="H3" s="107" t="s">
        <v>17</v>
      </c>
      <c r="I3" s="107" t="s">
        <v>17</v>
      </c>
      <c r="J3" s="107" t="s">
        <v>17</v>
      </c>
      <c r="K3" s="107" t="s">
        <v>17</v>
      </c>
      <c r="L3" s="107" t="s">
        <v>17</v>
      </c>
      <c r="M3" s="107">
        <v>2023</v>
      </c>
      <c r="N3" s="107" t="s">
        <v>220</v>
      </c>
      <c r="O3" s="107" t="s">
        <v>220</v>
      </c>
      <c r="P3" s="107">
        <v>0</v>
      </c>
      <c r="Q3" s="107" t="s">
        <v>223</v>
      </c>
    </row>
    <row r="4" spans="1:17" ht="16" x14ac:dyDescent="0.2">
      <c r="A4" s="107" t="s">
        <v>9</v>
      </c>
      <c r="B4" s="107" t="s">
        <v>83</v>
      </c>
      <c r="C4" s="107" t="s">
        <v>12</v>
      </c>
      <c r="D4" s="108" t="s">
        <v>218</v>
      </c>
      <c r="E4" s="107" t="s">
        <v>219</v>
      </c>
      <c r="F4" s="107" t="s">
        <v>14</v>
      </c>
      <c r="G4" s="107" t="s">
        <v>13</v>
      </c>
      <c r="H4" s="107" t="s">
        <v>17</v>
      </c>
      <c r="I4" s="107" t="s">
        <v>17</v>
      </c>
      <c r="J4" s="107" t="s">
        <v>17</v>
      </c>
      <c r="K4" s="107" t="s">
        <v>17</v>
      </c>
      <c r="L4" s="107" t="s">
        <v>17</v>
      </c>
      <c r="M4" s="107">
        <v>2025</v>
      </c>
      <c r="N4" s="107">
        <v>0.01</v>
      </c>
      <c r="O4" s="107" t="s">
        <v>220</v>
      </c>
      <c r="P4" s="107">
        <v>0.1</v>
      </c>
      <c r="Q4" s="107" t="s">
        <v>217</v>
      </c>
    </row>
    <row r="5" spans="1:17" ht="16" x14ac:dyDescent="0.2">
      <c r="A5" s="109" t="s">
        <v>9</v>
      </c>
      <c r="B5" s="109" t="s">
        <v>83</v>
      </c>
      <c r="C5" s="109" t="s">
        <v>12</v>
      </c>
      <c r="D5" s="109" t="s">
        <v>227</v>
      </c>
      <c r="E5" s="109" t="s">
        <v>228</v>
      </c>
      <c r="F5" s="109" t="s">
        <v>13</v>
      </c>
      <c r="G5" s="109" t="s">
        <v>14</v>
      </c>
      <c r="H5" s="109">
        <v>0.05</v>
      </c>
      <c r="I5" s="109">
        <v>0.99</v>
      </c>
      <c r="J5" s="109">
        <v>0.27</v>
      </c>
      <c r="K5" s="109">
        <v>0.05</v>
      </c>
      <c r="L5" s="109">
        <v>2035</v>
      </c>
      <c r="M5" s="109" t="s">
        <v>17</v>
      </c>
      <c r="N5" s="109" t="s">
        <v>17</v>
      </c>
      <c r="O5" s="109" t="s">
        <v>17</v>
      </c>
      <c r="P5" s="109" t="s">
        <v>17</v>
      </c>
      <c r="Q5" s="109" t="s">
        <v>217</v>
      </c>
    </row>
    <row r="6" spans="1:17" ht="16" x14ac:dyDescent="0.2">
      <c r="A6" s="107" t="s">
        <v>9</v>
      </c>
      <c r="B6" s="107" t="s">
        <v>83</v>
      </c>
      <c r="C6" s="107" t="s">
        <v>12</v>
      </c>
      <c r="D6" s="108" t="s">
        <v>229</v>
      </c>
      <c r="E6" s="107" t="s">
        <v>230</v>
      </c>
      <c r="F6" s="107" t="s">
        <v>14</v>
      </c>
      <c r="G6" s="107" t="s">
        <v>13</v>
      </c>
      <c r="H6" s="107" t="s">
        <v>17</v>
      </c>
      <c r="I6" s="107" t="s">
        <v>17</v>
      </c>
      <c r="J6" s="107" t="s">
        <v>17</v>
      </c>
      <c r="K6" s="107" t="s">
        <v>17</v>
      </c>
      <c r="L6" s="107" t="s">
        <v>17</v>
      </c>
      <c r="M6" s="107">
        <v>2023</v>
      </c>
      <c r="N6" s="107" t="s">
        <v>220</v>
      </c>
      <c r="O6" s="107" t="s">
        <v>220</v>
      </c>
      <c r="P6" s="107">
        <v>0</v>
      </c>
      <c r="Q6" s="107" t="s">
        <v>223</v>
      </c>
    </row>
    <row r="7" spans="1:17" ht="16" x14ac:dyDescent="0.2">
      <c r="A7" s="107" t="s">
        <v>9</v>
      </c>
      <c r="B7" s="107" t="s">
        <v>83</v>
      </c>
      <c r="C7" s="107" t="s">
        <v>12</v>
      </c>
      <c r="D7" s="108" t="s">
        <v>231</v>
      </c>
      <c r="E7" s="107" t="s">
        <v>232</v>
      </c>
      <c r="F7" s="107" t="s">
        <v>14</v>
      </c>
      <c r="G7" s="107" t="s">
        <v>13</v>
      </c>
      <c r="H7" s="107" t="s">
        <v>17</v>
      </c>
      <c r="I7" s="107" t="s">
        <v>17</v>
      </c>
      <c r="J7" s="107" t="s">
        <v>17</v>
      </c>
      <c r="K7" s="107" t="s">
        <v>17</v>
      </c>
      <c r="L7" s="107" t="s">
        <v>17</v>
      </c>
      <c r="M7" s="107">
        <v>2023</v>
      </c>
      <c r="N7" s="107" t="s">
        <v>220</v>
      </c>
      <c r="O7" s="107" t="s">
        <v>220</v>
      </c>
      <c r="P7" s="107">
        <v>0</v>
      </c>
      <c r="Q7" s="107" t="s">
        <v>223</v>
      </c>
    </row>
    <row r="8" spans="1:17" ht="16" x14ac:dyDescent="0.2">
      <c r="A8" s="109" t="s">
        <v>9</v>
      </c>
      <c r="B8" s="109" t="s">
        <v>83</v>
      </c>
      <c r="C8" s="109" t="s">
        <v>12</v>
      </c>
      <c r="D8" s="109" t="s">
        <v>233</v>
      </c>
      <c r="E8" s="109" t="s">
        <v>234</v>
      </c>
      <c r="F8" s="109" t="s">
        <v>14</v>
      </c>
      <c r="G8" s="109" t="s">
        <v>13</v>
      </c>
      <c r="H8" s="109" t="s">
        <v>17</v>
      </c>
      <c r="I8" s="109" t="s">
        <v>17</v>
      </c>
      <c r="J8" s="109" t="s">
        <v>17</v>
      </c>
      <c r="K8" s="109" t="s">
        <v>17</v>
      </c>
      <c r="L8" s="109" t="s">
        <v>17</v>
      </c>
      <c r="M8" s="109">
        <v>2025</v>
      </c>
      <c r="N8" s="109">
        <v>0.01</v>
      </c>
      <c r="O8" s="109" t="s">
        <v>220</v>
      </c>
      <c r="P8" s="109">
        <v>0.1</v>
      </c>
      <c r="Q8" s="109" t="s">
        <v>217</v>
      </c>
    </row>
    <row r="9" spans="1:17" ht="16" x14ac:dyDescent="0.2">
      <c r="A9" s="109" t="s">
        <v>9</v>
      </c>
      <c r="B9" s="109" t="s">
        <v>83</v>
      </c>
      <c r="C9" s="109" t="s">
        <v>35</v>
      </c>
      <c r="D9" s="109" t="s">
        <v>78</v>
      </c>
      <c r="E9" s="109" t="s">
        <v>36</v>
      </c>
      <c r="F9" s="109" t="s">
        <v>13</v>
      </c>
      <c r="G9" s="109" t="s">
        <v>14</v>
      </c>
      <c r="H9" s="109">
        <v>1E-3</v>
      </c>
      <c r="I9" s="109">
        <v>0.99</v>
      </c>
      <c r="J9" s="109">
        <v>0.36</v>
      </c>
      <c r="K9" s="109">
        <v>0.04</v>
      </c>
      <c r="L9" s="109">
        <v>2035</v>
      </c>
      <c r="M9" s="109" t="s">
        <v>17</v>
      </c>
      <c r="N9" s="109" t="s">
        <v>17</v>
      </c>
      <c r="O9" s="109" t="s">
        <v>17</v>
      </c>
      <c r="P9" s="109" t="s">
        <v>17</v>
      </c>
      <c r="Q9" s="110" t="s">
        <v>217</v>
      </c>
    </row>
    <row r="10" spans="1:17" ht="16" x14ac:dyDescent="0.2">
      <c r="A10" s="107" t="s">
        <v>9</v>
      </c>
      <c r="B10" s="107" t="s">
        <v>83</v>
      </c>
      <c r="C10" s="107" t="s">
        <v>35</v>
      </c>
      <c r="D10" s="108" t="s">
        <v>235</v>
      </c>
      <c r="E10" s="107" t="s">
        <v>236</v>
      </c>
      <c r="F10" s="107" t="s">
        <v>14</v>
      </c>
      <c r="G10" s="107" t="s">
        <v>13</v>
      </c>
      <c r="H10" s="107" t="s">
        <v>17</v>
      </c>
      <c r="I10" s="107" t="s">
        <v>17</v>
      </c>
      <c r="J10" s="107" t="s">
        <v>17</v>
      </c>
      <c r="K10" s="107" t="s">
        <v>17</v>
      </c>
      <c r="L10" s="107" t="s">
        <v>17</v>
      </c>
      <c r="M10" s="107">
        <v>2023</v>
      </c>
      <c r="N10" s="107" t="s">
        <v>220</v>
      </c>
      <c r="O10" s="107" t="s">
        <v>220</v>
      </c>
      <c r="P10" s="107">
        <v>0.24</v>
      </c>
      <c r="Q10" s="107" t="s">
        <v>223</v>
      </c>
    </row>
    <row r="11" spans="1:17" ht="16" x14ac:dyDescent="0.2">
      <c r="A11" s="107" t="s">
        <v>9</v>
      </c>
      <c r="B11" s="107" t="s">
        <v>83</v>
      </c>
      <c r="C11" s="107" t="s">
        <v>35</v>
      </c>
      <c r="D11" s="108" t="s">
        <v>237</v>
      </c>
      <c r="E11" s="107" t="s">
        <v>238</v>
      </c>
      <c r="F11" s="107" t="s">
        <v>14</v>
      </c>
      <c r="G11" s="107" t="s">
        <v>13</v>
      </c>
      <c r="H11" s="107" t="s">
        <v>17</v>
      </c>
      <c r="I11" s="107" t="s">
        <v>17</v>
      </c>
      <c r="J11" s="107" t="s">
        <v>17</v>
      </c>
      <c r="K11" s="107" t="s">
        <v>17</v>
      </c>
      <c r="L11" s="107" t="s">
        <v>17</v>
      </c>
      <c r="M11" s="107">
        <v>2023</v>
      </c>
      <c r="N11" s="107" t="s">
        <v>220</v>
      </c>
      <c r="O11" s="107" t="s">
        <v>220</v>
      </c>
      <c r="P11" s="107">
        <v>0</v>
      </c>
      <c r="Q11" s="107" t="s">
        <v>223</v>
      </c>
    </row>
    <row r="12" spans="1:17" ht="16" x14ac:dyDescent="0.2">
      <c r="A12" s="109" t="s">
        <v>9</v>
      </c>
      <c r="B12" s="109" t="s">
        <v>83</v>
      </c>
      <c r="C12" s="109" t="s">
        <v>239</v>
      </c>
      <c r="D12" s="109" t="s">
        <v>240</v>
      </c>
      <c r="E12" s="109" t="s">
        <v>241</v>
      </c>
      <c r="F12" s="109" t="s">
        <v>13</v>
      </c>
      <c r="G12" s="109" t="s">
        <v>14</v>
      </c>
      <c r="H12" s="109">
        <v>1E-3</v>
      </c>
      <c r="I12" s="109">
        <v>0.9</v>
      </c>
      <c r="J12" s="109">
        <v>0.12</v>
      </c>
      <c r="K12" s="109">
        <v>1E-3</v>
      </c>
      <c r="L12" s="109">
        <v>2035</v>
      </c>
      <c r="M12" s="109" t="s">
        <v>17</v>
      </c>
      <c r="N12" s="109" t="s">
        <v>17</v>
      </c>
      <c r="O12" s="109" t="s">
        <v>17</v>
      </c>
      <c r="P12" s="109" t="s">
        <v>17</v>
      </c>
      <c r="Q12" s="110" t="s">
        <v>217</v>
      </c>
    </row>
    <row r="13" spans="1:17" ht="16" x14ac:dyDescent="0.2">
      <c r="A13" s="111" t="s">
        <v>9</v>
      </c>
      <c r="B13" s="111" t="s">
        <v>83</v>
      </c>
      <c r="C13" s="111" t="s">
        <v>239</v>
      </c>
      <c r="D13" s="116" t="s">
        <v>242</v>
      </c>
      <c r="E13" s="116" t="s">
        <v>243</v>
      </c>
      <c r="F13" s="112" t="s">
        <v>13</v>
      </c>
      <c r="G13" s="112" t="s">
        <v>14</v>
      </c>
      <c r="H13" s="112">
        <v>1E-3</v>
      </c>
      <c r="I13" s="112">
        <v>0.99</v>
      </c>
      <c r="J13" s="112">
        <v>2E-3</v>
      </c>
      <c r="K13" s="112">
        <v>5.0000000000000001E-4</v>
      </c>
      <c r="L13" s="112">
        <v>2045</v>
      </c>
      <c r="M13" s="112" t="s">
        <v>17</v>
      </c>
      <c r="N13" s="112" t="s">
        <v>17</v>
      </c>
      <c r="O13" s="112" t="s">
        <v>17</v>
      </c>
      <c r="P13" s="112" t="s">
        <v>17</v>
      </c>
      <c r="Q13" s="112" t="s">
        <v>217</v>
      </c>
    </row>
    <row r="14" spans="1:17" ht="16" x14ac:dyDescent="0.2">
      <c r="A14" s="113" t="s">
        <v>9</v>
      </c>
      <c r="B14" s="113" t="s">
        <v>83</v>
      </c>
      <c r="C14" s="113" t="s">
        <v>239</v>
      </c>
      <c r="D14" s="114" t="s">
        <v>244</v>
      </c>
      <c r="E14" s="113" t="s">
        <v>245</v>
      </c>
      <c r="F14" s="115" t="s">
        <v>14</v>
      </c>
      <c r="G14" s="115" t="s">
        <v>13</v>
      </c>
      <c r="H14" s="115" t="s">
        <v>17</v>
      </c>
      <c r="I14" s="115" t="s">
        <v>17</v>
      </c>
      <c r="J14" s="115" t="s">
        <v>17</v>
      </c>
      <c r="K14" s="115" t="s">
        <v>17</v>
      </c>
      <c r="L14" s="115" t="s">
        <v>17</v>
      </c>
      <c r="M14" s="115">
        <v>2026</v>
      </c>
      <c r="N14" s="115" t="s">
        <v>220</v>
      </c>
      <c r="O14" s="115" t="s">
        <v>220</v>
      </c>
      <c r="P14" s="115">
        <v>0</v>
      </c>
      <c r="Q14" s="115" t="s">
        <v>223</v>
      </c>
    </row>
    <row r="15" spans="1:17" ht="16" x14ac:dyDescent="0.2">
      <c r="A15" s="109" t="s">
        <v>9</v>
      </c>
      <c r="B15" s="109" t="s">
        <v>83</v>
      </c>
      <c r="C15" s="109" t="s">
        <v>12</v>
      </c>
      <c r="D15" s="109" t="s">
        <v>89</v>
      </c>
      <c r="E15" s="109" t="s">
        <v>95</v>
      </c>
      <c r="F15" s="109" t="s">
        <v>13</v>
      </c>
      <c r="G15" s="109" t="s">
        <v>14</v>
      </c>
      <c r="H15" s="109">
        <v>1E-3</v>
      </c>
      <c r="I15" s="109">
        <v>0.9</v>
      </c>
      <c r="J15" s="109">
        <v>0.12</v>
      </c>
      <c r="K15" s="109">
        <v>1E-3</v>
      </c>
      <c r="L15" s="109">
        <v>2033</v>
      </c>
      <c r="M15" s="109" t="s">
        <v>17</v>
      </c>
      <c r="N15" s="109" t="s">
        <v>17</v>
      </c>
      <c r="O15" s="109" t="s">
        <v>17</v>
      </c>
      <c r="P15" s="109" t="s">
        <v>17</v>
      </c>
      <c r="Q15" s="110" t="s">
        <v>217</v>
      </c>
    </row>
    <row r="16" spans="1:17" ht="16" x14ac:dyDescent="0.2">
      <c r="A16" s="111" t="s">
        <v>9</v>
      </c>
      <c r="B16" s="111" t="s">
        <v>83</v>
      </c>
      <c r="C16" s="111" t="s">
        <v>12</v>
      </c>
      <c r="D16" s="116" t="s">
        <v>90</v>
      </c>
      <c r="E16" s="116" t="s">
        <v>96</v>
      </c>
      <c r="F16" s="112" t="s">
        <v>13</v>
      </c>
      <c r="G16" s="112" t="s">
        <v>14</v>
      </c>
      <c r="H16" s="112">
        <v>1E-3</v>
      </c>
      <c r="I16" s="112">
        <v>0.99</v>
      </c>
      <c r="J16" s="112">
        <v>2E-3</v>
      </c>
      <c r="K16" s="112">
        <v>5.0000000000000001E-4</v>
      </c>
      <c r="L16" s="112">
        <v>2045</v>
      </c>
      <c r="M16" s="112" t="s">
        <v>17</v>
      </c>
      <c r="N16" s="112" t="s">
        <v>17</v>
      </c>
      <c r="O16" s="112" t="s">
        <v>17</v>
      </c>
      <c r="P16" s="112" t="s">
        <v>17</v>
      </c>
      <c r="Q16" s="112" t="s">
        <v>217</v>
      </c>
    </row>
    <row r="17" spans="1:17" ht="16" x14ac:dyDescent="0.2">
      <c r="A17" s="113" t="s">
        <v>9</v>
      </c>
      <c r="B17" s="113" t="s">
        <v>83</v>
      </c>
      <c r="C17" s="113" t="s">
        <v>12</v>
      </c>
      <c r="D17" s="114" t="s">
        <v>246</v>
      </c>
      <c r="E17" s="113" t="s">
        <v>247</v>
      </c>
      <c r="F17" s="115" t="s">
        <v>14</v>
      </c>
      <c r="G17" s="115" t="s">
        <v>13</v>
      </c>
      <c r="H17" s="115" t="s">
        <v>17</v>
      </c>
      <c r="I17" s="115" t="s">
        <v>17</v>
      </c>
      <c r="J17" s="115" t="s">
        <v>17</v>
      </c>
      <c r="K17" s="115" t="s">
        <v>17</v>
      </c>
      <c r="L17" s="115" t="s">
        <v>17</v>
      </c>
      <c r="M17" s="115">
        <v>2025</v>
      </c>
      <c r="N17" s="115" t="s">
        <v>220</v>
      </c>
      <c r="O17" s="115" t="s">
        <v>220</v>
      </c>
      <c r="P17" s="115">
        <v>0</v>
      </c>
      <c r="Q17" s="115" t="s">
        <v>223</v>
      </c>
    </row>
    <row r="18" spans="1:17" ht="16" x14ac:dyDescent="0.2">
      <c r="A18" s="109" t="s">
        <v>9</v>
      </c>
      <c r="B18" s="109" t="s">
        <v>83</v>
      </c>
      <c r="C18" s="109" t="s">
        <v>11</v>
      </c>
      <c r="D18" s="109" t="s">
        <v>248</v>
      </c>
      <c r="E18" s="109" t="s">
        <v>249</v>
      </c>
      <c r="F18" s="109" t="s">
        <v>13</v>
      </c>
      <c r="G18" s="109" t="s">
        <v>14</v>
      </c>
      <c r="H18" s="109">
        <v>1E-3</v>
      </c>
      <c r="I18" s="109">
        <v>0.9</v>
      </c>
      <c r="J18" s="123">
        <v>0.15</v>
      </c>
      <c r="K18" s="109">
        <v>0.02</v>
      </c>
      <c r="L18" s="109">
        <v>2033</v>
      </c>
      <c r="M18" s="109" t="s">
        <v>17</v>
      </c>
      <c r="N18" s="109" t="s">
        <v>17</v>
      </c>
      <c r="O18" s="109" t="s">
        <v>17</v>
      </c>
      <c r="P18" s="109" t="s">
        <v>17</v>
      </c>
      <c r="Q18" s="110" t="s">
        <v>217</v>
      </c>
    </row>
    <row r="19" spans="1:17" ht="16" x14ac:dyDescent="0.2">
      <c r="A19" s="111" t="s">
        <v>9</v>
      </c>
      <c r="B19" s="111" t="s">
        <v>83</v>
      </c>
      <c r="C19" s="111" t="s">
        <v>11</v>
      </c>
      <c r="D19" s="116" t="s">
        <v>94</v>
      </c>
      <c r="E19" s="116" t="s">
        <v>93</v>
      </c>
      <c r="F19" s="112" t="s">
        <v>13</v>
      </c>
      <c r="G19" s="112" t="s">
        <v>14</v>
      </c>
      <c r="H19" s="112">
        <v>1E-3</v>
      </c>
      <c r="I19" s="112">
        <v>0.99</v>
      </c>
      <c r="J19" s="112">
        <v>2E-3</v>
      </c>
      <c r="K19" s="112">
        <v>5.0000000000000001E-4</v>
      </c>
      <c r="L19" s="112">
        <v>2045</v>
      </c>
      <c r="M19" s="112" t="s">
        <v>17</v>
      </c>
      <c r="N19" s="112" t="s">
        <v>17</v>
      </c>
      <c r="O19" s="112" t="s">
        <v>17</v>
      </c>
      <c r="P19" s="112" t="s">
        <v>17</v>
      </c>
      <c r="Q19" s="112" t="s">
        <v>217</v>
      </c>
    </row>
    <row r="20" spans="1:17" ht="16" x14ac:dyDescent="0.2">
      <c r="A20" s="113" t="s">
        <v>9</v>
      </c>
      <c r="B20" s="113" t="s">
        <v>83</v>
      </c>
      <c r="C20" s="113" t="s">
        <v>11</v>
      </c>
      <c r="D20" s="114" t="s">
        <v>250</v>
      </c>
      <c r="E20" s="113" t="s">
        <v>251</v>
      </c>
      <c r="F20" s="115" t="s">
        <v>14</v>
      </c>
      <c r="G20" s="115" t="s">
        <v>13</v>
      </c>
      <c r="H20" s="115" t="s">
        <v>17</v>
      </c>
      <c r="I20" s="115" t="s">
        <v>17</v>
      </c>
      <c r="J20" s="115" t="s">
        <v>17</v>
      </c>
      <c r="K20" s="115" t="s">
        <v>17</v>
      </c>
      <c r="L20" s="115" t="s">
        <v>17</v>
      </c>
      <c r="M20" s="115">
        <v>2023</v>
      </c>
      <c r="N20" s="115" t="s">
        <v>220</v>
      </c>
      <c r="O20" s="115" t="s">
        <v>220</v>
      </c>
      <c r="P20" s="115">
        <v>0</v>
      </c>
      <c r="Q20" s="115" t="s">
        <v>223</v>
      </c>
    </row>
    <row r="21" spans="1:17" ht="16" x14ac:dyDescent="0.2">
      <c r="A21" s="117" t="s">
        <v>9</v>
      </c>
      <c r="B21" s="118" t="s">
        <v>83</v>
      </c>
      <c r="C21" s="119" t="s">
        <v>12</v>
      </c>
      <c r="D21" s="119" t="s">
        <v>91</v>
      </c>
      <c r="E21" s="119" t="s">
        <v>97</v>
      </c>
      <c r="F21" s="120" t="s">
        <v>13</v>
      </c>
      <c r="G21" s="120" t="s">
        <v>14</v>
      </c>
      <c r="H21" s="120">
        <v>1E-3</v>
      </c>
      <c r="I21" s="120">
        <v>0.9</v>
      </c>
      <c r="J21" s="124">
        <v>0.15</v>
      </c>
      <c r="K21" s="120">
        <v>1E-3</v>
      </c>
      <c r="L21" s="120">
        <v>2033</v>
      </c>
      <c r="M21" s="120" t="s">
        <v>17</v>
      </c>
      <c r="N21" s="120" t="s">
        <v>17</v>
      </c>
      <c r="O21" s="120" t="s">
        <v>17</v>
      </c>
      <c r="P21" s="120" t="s">
        <v>17</v>
      </c>
      <c r="Q21" s="121" t="s">
        <v>217</v>
      </c>
    </row>
    <row r="22" spans="1:17" ht="16" x14ac:dyDescent="0.2">
      <c r="A22" s="113" t="s">
        <v>9</v>
      </c>
      <c r="B22" s="113" t="s">
        <v>83</v>
      </c>
      <c r="C22" s="113" t="s">
        <v>12</v>
      </c>
      <c r="D22" s="114" t="s">
        <v>252</v>
      </c>
      <c r="E22" s="113" t="s">
        <v>253</v>
      </c>
      <c r="F22" s="115" t="s">
        <v>14</v>
      </c>
      <c r="G22" s="115" t="s">
        <v>13</v>
      </c>
      <c r="H22" s="115" t="s">
        <v>17</v>
      </c>
      <c r="I22" s="115" t="s">
        <v>17</v>
      </c>
      <c r="J22" s="115" t="s">
        <v>17</v>
      </c>
      <c r="K22" s="115" t="s">
        <v>17</v>
      </c>
      <c r="L22" s="115" t="s">
        <v>17</v>
      </c>
      <c r="M22" s="115">
        <v>2023</v>
      </c>
      <c r="N22" s="115" t="s">
        <v>220</v>
      </c>
      <c r="O22" s="115" t="s">
        <v>220</v>
      </c>
      <c r="P22" s="115">
        <v>0.28999999999999998</v>
      </c>
      <c r="Q22" s="115" t="s">
        <v>223</v>
      </c>
    </row>
    <row r="23" spans="1:17" ht="16" x14ac:dyDescent="0.2">
      <c r="A23" s="113" t="s">
        <v>9</v>
      </c>
      <c r="B23" s="113" t="s">
        <v>83</v>
      </c>
      <c r="C23" s="113" t="s">
        <v>12</v>
      </c>
      <c r="D23" s="114" t="s">
        <v>254</v>
      </c>
      <c r="E23" s="122" t="s">
        <v>255</v>
      </c>
      <c r="F23" s="115" t="s">
        <v>14</v>
      </c>
      <c r="G23" s="115" t="s">
        <v>13</v>
      </c>
      <c r="H23" s="115" t="s">
        <v>17</v>
      </c>
      <c r="I23" s="115" t="s">
        <v>17</v>
      </c>
      <c r="J23" s="115" t="s">
        <v>17</v>
      </c>
      <c r="K23" s="115" t="s">
        <v>17</v>
      </c>
      <c r="L23" s="115" t="s">
        <v>17</v>
      </c>
      <c r="M23" s="115">
        <v>2023</v>
      </c>
      <c r="N23" s="115" t="s">
        <v>220</v>
      </c>
      <c r="O23" s="115" t="s">
        <v>220</v>
      </c>
      <c r="P23" s="115">
        <v>0</v>
      </c>
      <c r="Q23" s="115" t="s">
        <v>223</v>
      </c>
    </row>
  </sheetData>
  <autoFilter ref="A1:Q1" xr:uid="{06AEFB00-1289-4B8E-87A3-B856D2DE3F1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 filterMode="1"/>
  <dimension ref="A1:N38"/>
  <sheetViews>
    <sheetView zoomScale="115" zoomScaleNormal="115" workbookViewId="0">
      <selection activeCell="K19" sqref="K19"/>
    </sheetView>
  </sheetViews>
  <sheetFormatPr baseColWidth="10" defaultColWidth="8.83203125" defaultRowHeight="15" x14ac:dyDescent="0.2"/>
  <cols>
    <col min="1" max="1" width="12" bestFit="1" customWidth="1"/>
    <col min="2" max="2" width="35" bestFit="1" customWidth="1"/>
    <col min="3" max="3" width="10.5" customWidth="1"/>
    <col min="4" max="4" width="45.1640625" hidden="1" customWidth="1"/>
    <col min="5" max="5" width="17.5" hidden="1" customWidth="1"/>
    <col min="6" max="6" width="15" hidden="1" customWidth="1"/>
    <col min="7" max="7" width="59" hidden="1" customWidth="1"/>
    <col min="8" max="8" width="64.33203125" bestFit="1" customWidth="1"/>
    <col min="9" max="9" width="13.1640625" bestFit="1" customWidth="1"/>
    <col min="10" max="10" width="14" customWidth="1"/>
    <col min="11" max="11" width="13.1640625" customWidth="1"/>
    <col min="12" max="12" width="8.83203125" customWidth="1"/>
    <col min="13" max="13" width="12.5" customWidth="1"/>
    <col min="14" max="14" width="44" customWidth="1"/>
  </cols>
  <sheetData>
    <row r="1" spans="1:14" ht="33" thickBot="1" x14ac:dyDescent="0.25">
      <c r="A1" s="68" t="s">
        <v>0</v>
      </c>
      <c r="B1" s="69" t="s">
        <v>19</v>
      </c>
      <c r="C1" s="69" t="s">
        <v>1</v>
      </c>
      <c r="D1" s="69" t="s">
        <v>56</v>
      </c>
      <c r="E1" s="70" t="s">
        <v>45</v>
      </c>
      <c r="F1" s="69" t="s">
        <v>3</v>
      </c>
      <c r="G1" s="71" t="s">
        <v>46</v>
      </c>
      <c r="H1" s="71" t="s">
        <v>47</v>
      </c>
      <c r="I1" s="69" t="s">
        <v>7</v>
      </c>
      <c r="J1" s="70" t="s">
        <v>43</v>
      </c>
      <c r="K1" s="70" t="s">
        <v>53</v>
      </c>
      <c r="L1" s="72" t="s">
        <v>54</v>
      </c>
      <c r="M1" s="73" t="s">
        <v>67</v>
      </c>
      <c r="N1" s="74" t="s">
        <v>44</v>
      </c>
    </row>
    <row r="2" spans="1:14" x14ac:dyDescent="0.2">
      <c r="A2" s="96" t="s">
        <v>30</v>
      </c>
      <c r="B2" s="96" t="s">
        <v>60</v>
      </c>
      <c r="C2" s="96" t="s">
        <v>51</v>
      </c>
      <c r="D2" s="96" t="s">
        <v>119</v>
      </c>
      <c r="E2" s="96" t="s">
        <v>14</v>
      </c>
      <c r="F2" s="96" t="s">
        <v>13</v>
      </c>
      <c r="G2" s="96" t="s">
        <v>169</v>
      </c>
      <c r="H2" s="96" t="s">
        <v>185</v>
      </c>
      <c r="I2" s="96">
        <v>2028</v>
      </c>
      <c r="J2" s="96">
        <v>2050</v>
      </c>
      <c r="K2" s="96">
        <v>0</v>
      </c>
      <c r="L2" s="96" t="s">
        <v>55</v>
      </c>
      <c r="M2" s="96">
        <v>0.8</v>
      </c>
      <c r="N2" s="96" t="s">
        <v>57</v>
      </c>
    </row>
    <row r="3" spans="1:14" x14ac:dyDescent="0.2">
      <c r="A3" s="96" t="s">
        <v>9</v>
      </c>
      <c r="B3" s="96" t="s">
        <v>60</v>
      </c>
      <c r="C3" s="96" t="s">
        <v>51</v>
      </c>
      <c r="D3" s="96" t="s">
        <v>119</v>
      </c>
      <c r="E3" s="96" t="s">
        <v>14</v>
      </c>
      <c r="F3" s="96" t="s">
        <v>13</v>
      </c>
      <c r="G3" s="96" t="s">
        <v>169</v>
      </c>
      <c r="H3" s="96" t="s">
        <v>185</v>
      </c>
      <c r="I3" s="96">
        <v>2028</v>
      </c>
      <c r="J3" s="96">
        <v>2050</v>
      </c>
      <c r="K3" s="97">
        <v>12.03</v>
      </c>
      <c r="L3" s="96" t="s">
        <v>55</v>
      </c>
      <c r="M3" s="96">
        <v>0.8</v>
      </c>
      <c r="N3" s="96" t="s">
        <v>57</v>
      </c>
    </row>
    <row r="4" spans="1:14" x14ac:dyDescent="0.2">
      <c r="A4" s="98" t="s">
        <v>30</v>
      </c>
      <c r="B4" s="98" t="s">
        <v>60</v>
      </c>
      <c r="C4" s="98" t="s">
        <v>174</v>
      </c>
      <c r="D4" s="98" t="s">
        <v>175</v>
      </c>
      <c r="E4" s="98" t="s">
        <v>14</v>
      </c>
      <c r="F4" s="98" t="s">
        <v>13</v>
      </c>
      <c r="G4" s="98" t="s">
        <v>169</v>
      </c>
      <c r="H4" s="98" t="s">
        <v>190</v>
      </c>
      <c r="I4" s="98">
        <v>2028</v>
      </c>
      <c r="J4" s="98">
        <v>2050</v>
      </c>
      <c r="K4" s="98">
        <v>0</v>
      </c>
      <c r="L4" s="98" t="s">
        <v>55</v>
      </c>
      <c r="M4" s="98">
        <v>0.8</v>
      </c>
      <c r="N4" s="98" t="s">
        <v>57</v>
      </c>
    </row>
    <row r="5" spans="1:14" x14ac:dyDescent="0.2">
      <c r="A5" s="98" t="s">
        <v>9</v>
      </c>
      <c r="B5" s="98" t="s">
        <v>60</v>
      </c>
      <c r="C5" s="98" t="s">
        <v>174</v>
      </c>
      <c r="D5" s="98" t="s">
        <v>175</v>
      </c>
      <c r="E5" s="98" t="s">
        <v>14</v>
      </c>
      <c r="F5" s="98" t="s">
        <v>13</v>
      </c>
      <c r="G5" s="98" t="s">
        <v>169</v>
      </c>
      <c r="H5" s="98" t="s">
        <v>190</v>
      </c>
      <c r="I5" s="98">
        <v>2028</v>
      </c>
      <c r="J5" s="98">
        <v>2050</v>
      </c>
      <c r="K5" s="98">
        <v>0</v>
      </c>
      <c r="L5" s="98" t="s">
        <v>55</v>
      </c>
      <c r="M5" s="98">
        <v>0.8</v>
      </c>
      <c r="N5" s="98" t="s">
        <v>57</v>
      </c>
    </row>
    <row r="6" spans="1:14" x14ac:dyDescent="0.2">
      <c r="A6" s="98" t="s">
        <v>30</v>
      </c>
      <c r="B6" s="98" t="s">
        <v>60</v>
      </c>
      <c r="C6" s="98" t="s">
        <v>172</v>
      </c>
      <c r="D6" s="98" t="s">
        <v>173</v>
      </c>
      <c r="E6" s="98" t="s">
        <v>14</v>
      </c>
      <c r="F6" s="98" t="s">
        <v>13</v>
      </c>
      <c r="G6" s="98" t="s">
        <v>169</v>
      </c>
      <c r="H6" s="98" t="s">
        <v>171</v>
      </c>
      <c r="I6" s="98">
        <v>2028</v>
      </c>
      <c r="J6" s="98">
        <v>2050</v>
      </c>
      <c r="K6" s="98">
        <v>7</v>
      </c>
      <c r="L6" s="98" t="s">
        <v>55</v>
      </c>
      <c r="M6" s="98">
        <v>0.8</v>
      </c>
      <c r="N6" s="98" t="s">
        <v>57</v>
      </c>
    </row>
    <row r="7" spans="1:14" x14ac:dyDescent="0.2">
      <c r="A7" s="98" t="s">
        <v>9</v>
      </c>
      <c r="B7" s="98" t="s">
        <v>60</v>
      </c>
      <c r="C7" s="98" t="s">
        <v>172</v>
      </c>
      <c r="D7" s="98" t="s">
        <v>173</v>
      </c>
      <c r="E7" s="98" t="s">
        <v>14</v>
      </c>
      <c r="F7" s="98" t="s">
        <v>13</v>
      </c>
      <c r="G7" s="98" t="s">
        <v>169</v>
      </c>
      <c r="H7" s="98" t="s">
        <v>171</v>
      </c>
      <c r="I7" s="98">
        <v>2028</v>
      </c>
      <c r="J7" s="98">
        <v>2050</v>
      </c>
      <c r="K7" s="99">
        <v>4.5999999999999996</v>
      </c>
      <c r="L7" s="98" t="s">
        <v>55</v>
      </c>
      <c r="M7" s="98">
        <v>0.8</v>
      </c>
      <c r="N7" s="98" t="s">
        <v>57</v>
      </c>
    </row>
    <row r="8" spans="1:14" x14ac:dyDescent="0.2">
      <c r="A8" s="98" t="s">
        <v>30</v>
      </c>
      <c r="B8" s="98" t="s">
        <v>60</v>
      </c>
      <c r="C8" s="98" t="s">
        <v>52</v>
      </c>
      <c r="D8" s="98" t="s">
        <v>116</v>
      </c>
      <c r="E8" s="98" t="s">
        <v>14</v>
      </c>
      <c r="F8" s="98" t="s">
        <v>13</v>
      </c>
      <c r="G8" s="98" t="s">
        <v>169</v>
      </c>
      <c r="H8" s="98" t="s">
        <v>189</v>
      </c>
      <c r="I8" s="98">
        <v>2028</v>
      </c>
      <c r="J8" s="98">
        <v>2050</v>
      </c>
      <c r="K8" s="98">
        <v>0</v>
      </c>
      <c r="L8" s="98" t="s">
        <v>55</v>
      </c>
      <c r="M8" s="98">
        <v>0.8</v>
      </c>
      <c r="N8" s="98" t="s">
        <v>57</v>
      </c>
    </row>
    <row r="9" spans="1:14" x14ac:dyDescent="0.2">
      <c r="A9" s="98" t="s">
        <v>9</v>
      </c>
      <c r="B9" s="98" t="s">
        <v>60</v>
      </c>
      <c r="C9" s="98" t="s">
        <v>52</v>
      </c>
      <c r="D9" s="98" t="s">
        <v>116</v>
      </c>
      <c r="E9" s="98" t="s">
        <v>14</v>
      </c>
      <c r="F9" s="98" t="s">
        <v>13</v>
      </c>
      <c r="G9" s="98" t="s">
        <v>169</v>
      </c>
      <c r="H9" s="98" t="s">
        <v>189</v>
      </c>
      <c r="I9" s="98">
        <v>2028</v>
      </c>
      <c r="J9" s="98">
        <v>2050</v>
      </c>
      <c r="K9" s="98">
        <v>2.7</v>
      </c>
      <c r="L9" s="98" t="s">
        <v>55</v>
      </c>
      <c r="M9" s="98">
        <v>0.8</v>
      </c>
      <c r="N9" s="98" t="s">
        <v>57</v>
      </c>
    </row>
    <row r="10" spans="1:14" x14ac:dyDescent="0.2">
      <c r="A10" s="98" t="s">
        <v>30</v>
      </c>
      <c r="B10" s="98" t="s">
        <v>60</v>
      </c>
      <c r="C10" s="98" t="s">
        <v>68</v>
      </c>
      <c r="D10" s="98" t="s">
        <v>170</v>
      </c>
      <c r="E10" s="98" t="s">
        <v>14</v>
      </c>
      <c r="F10" s="98" t="s">
        <v>13</v>
      </c>
      <c r="G10" s="98" t="s">
        <v>169</v>
      </c>
      <c r="H10" s="98" t="s">
        <v>171</v>
      </c>
      <c r="I10" s="98">
        <v>2028</v>
      </c>
      <c r="J10" s="98">
        <v>2050</v>
      </c>
      <c r="K10" s="98">
        <v>9</v>
      </c>
      <c r="L10" s="98" t="s">
        <v>55</v>
      </c>
      <c r="M10" s="98">
        <v>0.8</v>
      </c>
      <c r="N10" s="98" t="s">
        <v>57</v>
      </c>
    </row>
    <row r="11" spans="1:14" x14ac:dyDescent="0.2">
      <c r="A11" s="98" t="s">
        <v>9</v>
      </c>
      <c r="B11" s="98" t="s">
        <v>60</v>
      </c>
      <c r="C11" s="98" t="s">
        <v>68</v>
      </c>
      <c r="D11" s="98" t="s">
        <v>170</v>
      </c>
      <c r="E11" s="98" t="s">
        <v>14</v>
      </c>
      <c r="F11" s="98" t="s">
        <v>13</v>
      </c>
      <c r="G11" s="98" t="s">
        <v>169</v>
      </c>
      <c r="H11" s="98" t="s">
        <v>171</v>
      </c>
      <c r="I11" s="98">
        <v>2028</v>
      </c>
      <c r="J11" s="98">
        <v>2050</v>
      </c>
      <c r="K11" s="99">
        <v>5</v>
      </c>
      <c r="L11" s="98" t="s">
        <v>55</v>
      </c>
      <c r="M11" s="98">
        <v>0.8</v>
      </c>
      <c r="N11" s="98" t="s">
        <v>57</v>
      </c>
    </row>
    <row r="12" spans="1:14" x14ac:dyDescent="0.2">
      <c r="A12" s="86" t="s">
        <v>30</v>
      </c>
      <c r="B12" s="86" t="s">
        <v>60</v>
      </c>
      <c r="C12" s="86" t="s">
        <v>105</v>
      </c>
      <c r="D12" s="86" t="s">
        <v>106</v>
      </c>
      <c r="E12" s="86" t="s">
        <v>14</v>
      </c>
      <c r="F12" s="86" t="s">
        <v>13</v>
      </c>
      <c r="G12" s="86" t="s">
        <v>169</v>
      </c>
      <c r="H12" s="86" t="s">
        <v>186</v>
      </c>
      <c r="I12" s="86">
        <v>2028</v>
      </c>
      <c r="J12" s="86">
        <v>2044</v>
      </c>
      <c r="K12" s="86">
        <v>2.5</v>
      </c>
      <c r="L12" s="86" t="s">
        <v>55</v>
      </c>
      <c r="M12" s="86">
        <v>0.8</v>
      </c>
      <c r="N12" s="86" t="s">
        <v>57</v>
      </c>
    </row>
    <row r="13" spans="1:14" x14ac:dyDescent="0.2">
      <c r="A13" s="86" t="s">
        <v>9</v>
      </c>
      <c r="B13" s="86" t="s">
        <v>60</v>
      </c>
      <c r="C13" s="86" t="s">
        <v>105</v>
      </c>
      <c r="D13" s="86" t="s">
        <v>106</v>
      </c>
      <c r="E13" s="86" t="s">
        <v>14</v>
      </c>
      <c r="F13" s="86" t="s">
        <v>13</v>
      </c>
      <c r="G13" s="86" t="s">
        <v>169</v>
      </c>
      <c r="H13" s="86" t="s">
        <v>186</v>
      </c>
      <c r="I13" s="86">
        <v>2028</v>
      </c>
      <c r="J13" s="86">
        <v>2044</v>
      </c>
      <c r="K13" s="86">
        <v>2</v>
      </c>
      <c r="L13" s="86" t="s">
        <v>55</v>
      </c>
      <c r="M13" s="86">
        <v>0.8</v>
      </c>
      <c r="N13" s="86" t="s">
        <v>57</v>
      </c>
    </row>
    <row r="14" spans="1:14" hidden="1" x14ac:dyDescent="0.2">
      <c r="A14" s="100" t="s">
        <v>30</v>
      </c>
      <c r="B14" s="100" t="s">
        <v>125</v>
      </c>
      <c r="C14" s="100" t="s">
        <v>49</v>
      </c>
      <c r="D14" s="100" t="s">
        <v>126</v>
      </c>
      <c r="E14" s="100" t="s">
        <v>13</v>
      </c>
      <c r="F14" s="100" t="s">
        <v>13</v>
      </c>
      <c r="G14" s="100" t="s">
        <v>107</v>
      </c>
      <c r="H14" s="100" t="s">
        <v>128</v>
      </c>
      <c r="I14" s="100"/>
      <c r="J14" s="100">
        <v>2026</v>
      </c>
      <c r="K14" s="100">
        <v>5</v>
      </c>
      <c r="L14" s="100" t="s">
        <v>86</v>
      </c>
      <c r="M14" s="100">
        <v>1</v>
      </c>
      <c r="N14" s="100" t="s">
        <v>122</v>
      </c>
    </row>
    <row r="15" spans="1:14" hidden="1" x14ac:dyDescent="0.2">
      <c r="A15" s="100" t="s">
        <v>9</v>
      </c>
      <c r="B15" s="100" t="s">
        <v>125</v>
      </c>
      <c r="C15" s="100" t="s">
        <v>49</v>
      </c>
      <c r="D15" s="100" t="s">
        <v>126</v>
      </c>
      <c r="E15" s="100" t="s">
        <v>13</v>
      </c>
      <c r="F15" s="100" t="s">
        <v>13</v>
      </c>
      <c r="G15" s="100" t="s">
        <v>107</v>
      </c>
      <c r="H15" s="100" t="s">
        <v>128</v>
      </c>
      <c r="I15" s="100"/>
      <c r="J15" s="100">
        <v>2026</v>
      </c>
      <c r="K15" s="101">
        <v>5</v>
      </c>
      <c r="L15" s="100" t="s">
        <v>86</v>
      </c>
      <c r="M15" s="100">
        <v>1</v>
      </c>
      <c r="N15" s="100" t="s">
        <v>122</v>
      </c>
    </row>
    <row r="16" spans="1:14" x14ac:dyDescent="0.2">
      <c r="A16" s="100" t="s">
        <v>30</v>
      </c>
      <c r="B16" s="100" t="s">
        <v>60</v>
      </c>
      <c r="C16" s="100" t="s">
        <v>48</v>
      </c>
      <c r="D16" s="100" t="s">
        <v>117</v>
      </c>
      <c r="E16" s="100" t="s">
        <v>14</v>
      </c>
      <c r="F16" s="100" t="s">
        <v>13</v>
      </c>
      <c r="G16" s="100" t="s">
        <v>169</v>
      </c>
      <c r="H16" s="100" t="s">
        <v>192</v>
      </c>
      <c r="I16" s="100">
        <v>2028</v>
      </c>
      <c r="J16" s="100">
        <v>2050</v>
      </c>
      <c r="K16" s="100">
        <v>0</v>
      </c>
      <c r="L16" s="100" t="s">
        <v>55</v>
      </c>
      <c r="M16" s="100">
        <v>0.8</v>
      </c>
      <c r="N16" s="100" t="s">
        <v>57</v>
      </c>
    </row>
    <row r="17" spans="1:14" x14ac:dyDescent="0.2">
      <c r="A17" s="100" t="s">
        <v>9</v>
      </c>
      <c r="B17" s="100" t="s">
        <v>60</v>
      </c>
      <c r="C17" s="100" t="s">
        <v>48</v>
      </c>
      <c r="D17" s="100" t="s">
        <v>117</v>
      </c>
      <c r="E17" s="100" t="s">
        <v>14</v>
      </c>
      <c r="F17" s="100" t="s">
        <v>13</v>
      </c>
      <c r="G17" s="100" t="s">
        <v>169</v>
      </c>
      <c r="H17" s="100" t="s">
        <v>192</v>
      </c>
      <c r="I17" s="100">
        <v>2028</v>
      </c>
      <c r="J17" s="100">
        <v>2050</v>
      </c>
      <c r="K17" s="101">
        <v>0</v>
      </c>
      <c r="L17" s="100" t="s">
        <v>55</v>
      </c>
      <c r="M17" s="100">
        <v>0.8</v>
      </c>
      <c r="N17" s="100" t="s">
        <v>57</v>
      </c>
    </row>
    <row r="18" spans="1:14" x14ac:dyDescent="0.2">
      <c r="A18" s="100" t="s">
        <v>30</v>
      </c>
      <c r="B18" s="100" t="s">
        <v>60</v>
      </c>
      <c r="C18" s="100" t="s">
        <v>49</v>
      </c>
      <c r="D18" s="100" t="s">
        <v>118</v>
      </c>
      <c r="E18" s="100" t="s">
        <v>14</v>
      </c>
      <c r="F18" s="100" t="s">
        <v>13</v>
      </c>
      <c r="G18" s="100" t="s">
        <v>169</v>
      </c>
      <c r="H18" s="100" t="s">
        <v>197</v>
      </c>
      <c r="I18" s="100">
        <v>2028</v>
      </c>
      <c r="J18" s="100">
        <v>2050</v>
      </c>
      <c r="K18" s="100">
        <v>0.5</v>
      </c>
      <c r="L18" s="100" t="s">
        <v>55</v>
      </c>
      <c r="M18" s="100">
        <v>0.8</v>
      </c>
      <c r="N18" s="100" t="s">
        <v>57</v>
      </c>
    </row>
    <row r="19" spans="1:14" x14ac:dyDescent="0.2">
      <c r="A19" s="100" t="s">
        <v>9</v>
      </c>
      <c r="B19" s="100" t="s">
        <v>60</v>
      </c>
      <c r="C19" s="100" t="s">
        <v>49</v>
      </c>
      <c r="D19" s="100" t="s">
        <v>118</v>
      </c>
      <c r="E19" s="100" t="s">
        <v>14</v>
      </c>
      <c r="F19" s="100" t="s">
        <v>13</v>
      </c>
      <c r="G19" s="100" t="s">
        <v>169</v>
      </c>
      <c r="H19" s="100" t="s">
        <v>183</v>
      </c>
      <c r="I19" s="100">
        <v>2028</v>
      </c>
      <c r="J19" s="100">
        <v>2050</v>
      </c>
      <c r="K19" s="101">
        <v>0</v>
      </c>
      <c r="L19" s="100" t="s">
        <v>55</v>
      </c>
      <c r="M19" s="100">
        <v>0.8</v>
      </c>
      <c r="N19" s="100" t="s">
        <v>57</v>
      </c>
    </row>
    <row r="20" spans="1:14" hidden="1" x14ac:dyDescent="0.2">
      <c r="A20" s="102" t="s">
        <v>84</v>
      </c>
      <c r="B20" s="102" t="s">
        <v>125</v>
      </c>
      <c r="C20" s="102" t="s">
        <v>50</v>
      </c>
      <c r="D20" s="102" t="s">
        <v>127</v>
      </c>
      <c r="E20" s="102" t="s">
        <v>13</v>
      </c>
      <c r="F20" s="102" t="s">
        <v>13</v>
      </c>
      <c r="G20" s="102" t="s">
        <v>107</v>
      </c>
      <c r="H20" s="102" t="s">
        <v>128</v>
      </c>
      <c r="I20" s="102"/>
      <c r="J20" s="102">
        <v>2022</v>
      </c>
      <c r="K20" s="102">
        <v>1</v>
      </c>
      <c r="L20" s="102" t="s">
        <v>86</v>
      </c>
      <c r="M20" s="102">
        <v>1</v>
      </c>
      <c r="N20" s="102" t="s">
        <v>122</v>
      </c>
    </row>
    <row r="21" spans="1:14" hidden="1" x14ac:dyDescent="0.2">
      <c r="A21" s="102" t="s">
        <v>84</v>
      </c>
      <c r="B21" s="102" t="s">
        <v>85</v>
      </c>
      <c r="C21" s="102" t="s">
        <v>50</v>
      </c>
      <c r="D21" s="102" t="s">
        <v>129</v>
      </c>
      <c r="E21" s="102" t="s">
        <v>14</v>
      </c>
      <c r="F21" s="102" t="s">
        <v>13</v>
      </c>
      <c r="G21" s="102">
        <v>2018</v>
      </c>
      <c r="H21" s="102">
        <v>0</v>
      </c>
      <c r="I21" s="102"/>
      <c r="J21" s="102">
        <v>2024</v>
      </c>
      <c r="K21" s="102">
        <v>5</v>
      </c>
      <c r="L21" s="102" t="s">
        <v>86</v>
      </c>
      <c r="M21" s="102">
        <v>1</v>
      </c>
      <c r="N21" s="102" t="s">
        <v>87</v>
      </c>
    </row>
    <row r="22" spans="1:14" x14ac:dyDescent="0.2">
      <c r="A22" s="102" t="s">
        <v>30</v>
      </c>
      <c r="B22" s="102" t="s">
        <v>60</v>
      </c>
      <c r="C22" s="102" t="s">
        <v>50</v>
      </c>
      <c r="D22" s="102" t="s">
        <v>120</v>
      </c>
      <c r="E22" s="102" t="s">
        <v>14</v>
      </c>
      <c r="F22" s="102" t="s">
        <v>13</v>
      </c>
      <c r="G22" s="102" t="s">
        <v>169</v>
      </c>
      <c r="H22" s="102" t="s">
        <v>195</v>
      </c>
      <c r="I22" s="102">
        <v>2028</v>
      </c>
      <c r="J22" s="102">
        <v>2050</v>
      </c>
      <c r="K22" s="102">
        <v>0</v>
      </c>
      <c r="L22" s="102" t="s">
        <v>55</v>
      </c>
      <c r="M22" s="102">
        <v>0.8</v>
      </c>
      <c r="N22" s="102" t="s">
        <v>57</v>
      </c>
    </row>
    <row r="23" spans="1:14" x14ac:dyDescent="0.2">
      <c r="A23" s="102" t="s">
        <v>9</v>
      </c>
      <c r="B23" s="102" t="s">
        <v>60</v>
      </c>
      <c r="C23" s="102" t="s">
        <v>50</v>
      </c>
      <c r="D23" s="102" t="s">
        <v>120</v>
      </c>
      <c r="E23" s="102" t="s">
        <v>14</v>
      </c>
      <c r="F23" s="102" t="s">
        <v>13</v>
      </c>
      <c r="G23" s="102" t="s">
        <v>169</v>
      </c>
      <c r="H23" s="102" t="s">
        <v>195</v>
      </c>
      <c r="I23" s="102">
        <v>2028</v>
      </c>
      <c r="J23" s="102">
        <v>2050</v>
      </c>
      <c r="K23" s="102">
        <v>0</v>
      </c>
      <c r="L23" s="102" t="s">
        <v>55</v>
      </c>
      <c r="M23" s="102">
        <v>0.8</v>
      </c>
      <c r="N23" s="102" t="s">
        <v>57</v>
      </c>
    </row>
    <row r="24" spans="1:14" x14ac:dyDescent="0.2">
      <c r="A24" s="87" t="s">
        <v>30</v>
      </c>
      <c r="B24" s="87" t="s">
        <v>60</v>
      </c>
      <c r="C24" s="87" t="s">
        <v>113</v>
      </c>
      <c r="D24" s="87" t="s">
        <v>114</v>
      </c>
      <c r="E24" s="87" t="s">
        <v>14</v>
      </c>
      <c r="F24" s="87" t="s">
        <v>13</v>
      </c>
      <c r="G24" s="87" t="s">
        <v>124</v>
      </c>
      <c r="H24" s="87" t="s">
        <v>184</v>
      </c>
      <c r="I24" s="87">
        <v>2024</v>
      </c>
      <c r="J24" s="87">
        <v>2050</v>
      </c>
      <c r="K24" s="87">
        <v>2.9</v>
      </c>
      <c r="L24" s="87" t="s">
        <v>55</v>
      </c>
      <c r="M24" s="87">
        <v>0.8</v>
      </c>
      <c r="N24" s="87" t="s">
        <v>57</v>
      </c>
    </row>
    <row r="25" spans="1:14" x14ac:dyDescent="0.2">
      <c r="A25" s="87" t="s">
        <v>9</v>
      </c>
      <c r="B25" s="87" t="s">
        <v>60</v>
      </c>
      <c r="C25" s="87" t="s">
        <v>113</v>
      </c>
      <c r="D25" s="87" t="s">
        <v>114</v>
      </c>
      <c r="E25" s="87" t="s">
        <v>14</v>
      </c>
      <c r="F25" s="87" t="s">
        <v>13</v>
      </c>
      <c r="G25" s="87" t="s">
        <v>124</v>
      </c>
      <c r="H25" s="87" t="s">
        <v>184</v>
      </c>
      <c r="I25" s="87">
        <v>2024</v>
      </c>
      <c r="J25" s="87">
        <v>2050</v>
      </c>
      <c r="K25" s="87">
        <v>0</v>
      </c>
      <c r="L25" s="87" t="s">
        <v>55</v>
      </c>
      <c r="M25" s="87">
        <v>0.8</v>
      </c>
      <c r="N25" s="87" t="s">
        <v>57</v>
      </c>
    </row>
    <row r="26" spans="1:14" x14ac:dyDescent="0.2">
      <c r="A26" s="103" t="s">
        <v>30</v>
      </c>
      <c r="B26" s="103" t="s">
        <v>60</v>
      </c>
      <c r="C26" s="103" t="s">
        <v>111</v>
      </c>
      <c r="D26" s="103" t="s">
        <v>112</v>
      </c>
      <c r="E26" s="103" t="s">
        <v>14</v>
      </c>
      <c r="F26" s="103" t="s">
        <v>13</v>
      </c>
      <c r="G26" s="103" t="s">
        <v>124</v>
      </c>
      <c r="H26" s="103" t="s">
        <v>193</v>
      </c>
      <c r="I26" s="103">
        <v>2024</v>
      </c>
      <c r="J26" s="103">
        <v>2050</v>
      </c>
      <c r="K26" s="103">
        <v>0.03</v>
      </c>
      <c r="L26" s="103" t="s">
        <v>55</v>
      </c>
      <c r="M26" s="103">
        <v>0.8</v>
      </c>
      <c r="N26" s="103" t="s">
        <v>57</v>
      </c>
    </row>
    <row r="27" spans="1:14" x14ac:dyDescent="0.2">
      <c r="A27" s="103" t="s">
        <v>9</v>
      </c>
      <c r="B27" s="103" t="s">
        <v>60</v>
      </c>
      <c r="C27" s="103" t="s">
        <v>111</v>
      </c>
      <c r="D27" s="103" t="s">
        <v>112</v>
      </c>
      <c r="E27" s="103" t="s">
        <v>14</v>
      </c>
      <c r="F27" s="103" t="s">
        <v>13</v>
      </c>
      <c r="G27" s="103" t="s">
        <v>124</v>
      </c>
      <c r="H27" s="103" t="s">
        <v>193</v>
      </c>
      <c r="I27" s="103">
        <v>2024</v>
      </c>
      <c r="J27" s="103">
        <v>2050</v>
      </c>
      <c r="K27" s="103">
        <v>0</v>
      </c>
      <c r="L27" s="103" t="s">
        <v>55</v>
      </c>
      <c r="M27" s="103">
        <v>0.8</v>
      </c>
      <c r="N27" s="103" t="s">
        <v>57</v>
      </c>
    </row>
    <row r="28" spans="1:14" hidden="1" x14ac:dyDescent="0.2">
      <c r="A28" s="85" t="s">
        <v>84</v>
      </c>
      <c r="B28" s="85" t="s">
        <v>66</v>
      </c>
      <c r="C28" s="85" t="s">
        <v>71</v>
      </c>
      <c r="D28" s="85" t="s">
        <v>123</v>
      </c>
      <c r="E28" s="85" t="s">
        <v>13</v>
      </c>
      <c r="F28" s="85" t="s">
        <v>13</v>
      </c>
      <c r="G28" s="85" t="s">
        <v>124</v>
      </c>
      <c r="H28" s="85" t="s">
        <v>144</v>
      </c>
      <c r="I28" s="85"/>
      <c r="J28" s="85">
        <v>2050</v>
      </c>
      <c r="K28" s="85">
        <v>0.73404870899999997</v>
      </c>
      <c r="L28" s="85" t="s">
        <v>121</v>
      </c>
      <c r="M28" s="85">
        <v>1</v>
      </c>
      <c r="N28" s="85" t="s">
        <v>122</v>
      </c>
    </row>
    <row r="29" spans="1:14" x14ac:dyDescent="0.2">
      <c r="A29" s="85" t="s">
        <v>30</v>
      </c>
      <c r="B29" s="85" t="s">
        <v>60</v>
      </c>
      <c r="C29" s="85" t="s">
        <v>71</v>
      </c>
      <c r="D29" s="85" t="s">
        <v>74</v>
      </c>
      <c r="E29" s="85" t="s">
        <v>14</v>
      </c>
      <c r="F29" s="85" t="s">
        <v>13</v>
      </c>
      <c r="G29" s="85" t="s">
        <v>145</v>
      </c>
      <c r="H29" s="85" t="s">
        <v>188</v>
      </c>
      <c r="I29" s="85">
        <v>2026</v>
      </c>
      <c r="J29" s="85">
        <v>2040</v>
      </c>
      <c r="K29" s="85">
        <v>12</v>
      </c>
      <c r="L29" s="85" t="s">
        <v>55</v>
      </c>
      <c r="M29" s="85">
        <v>0.8</v>
      </c>
      <c r="N29" s="85" t="s">
        <v>57</v>
      </c>
    </row>
    <row r="30" spans="1:14" x14ac:dyDescent="0.2">
      <c r="A30" s="85" t="s">
        <v>9</v>
      </c>
      <c r="B30" s="85" t="s">
        <v>60</v>
      </c>
      <c r="C30" s="85" t="s">
        <v>71</v>
      </c>
      <c r="D30" s="85" t="s">
        <v>74</v>
      </c>
      <c r="E30" s="85" t="s">
        <v>14</v>
      </c>
      <c r="F30" s="85" t="s">
        <v>13</v>
      </c>
      <c r="G30" s="85" t="s">
        <v>169</v>
      </c>
      <c r="H30" s="85" t="s">
        <v>188</v>
      </c>
      <c r="I30" s="85">
        <v>2028</v>
      </c>
      <c r="J30" s="85">
        <v>2040</v>
      </c>
      <c r="K30" s="85">
        <v>0</v>
      </c>
      <c r="L30" s="85" t="s">
        <v>55</v>
      </c>
      <c r="M30" s="85">
        <v>0.8</v>
      </c>
      <c r="N30" s="85" t="s">
        <v>57</v>
      </c>
    </row>
    <row r="31" spans="1:14" x14ac:dyDescent="0.2">
      <c r="A31" s="88" t="s">
        <v>30</v>
      </c>
      <c r="B31" s="88" t="s">
        <v>60</v>
      </c>
      <c r="C31" s="88" t="s">
        <v>69</v>
      </c>
      <c r="D31" s="88" t="s">
        <v>72</v>
      </c>
      <c r="E31" s="88" t="s">
        <v>14</v>
      </c>
      <c r="F31" s="88" t="s">
        <v>13</v>
      </c>
      <c r="G31" s="88" t="s">
        <v>108</v>
      </c>
      <c r="H31" s="88" t="s">
        <v>187</v>
      </c>
      <c r="I31" s="88">
        <v>2029</v>
      </c>
      <c r="J31" s="88">
        <v>2050</v>
      </c>
      <c r="K31" s="88">
        <v>0</v>
      </c>
      <c r="L31" s="88" t="s">
        <v>55</v>
      </c>
      <c r="M31" s="88">
        <v>0.8</v>
      </c>
      <c r="N31" s="88" t="s">
        <v>57</v>
      </c>
    </row>
    <row r="32" spans="1:14" x14ac:dyDescent="0.2">
      <c r="A32" s="88" t="s">
        <v>9</v>
      </c>
      <c r="B32" s="88" t="s">
        <v>60</v>
      </c>
      <c r="C32" s="88" t="s">
        <v>69</v>
      </c>
      <c r="D32" s="88" t="s">
        <v>72</v>
      </c>
      <c r="E32" s="88" t="s">
        <v>14</v>
      </c>
      <c r="F32" s="88" t="s">
        <v>13</v>
      </c>
      <c r="G32" s="88" t="s">
        <v>108</v>
      </c>
      <c r="H32" s="88" t="s">
        <v>187</v>
      </c>
      <c r="I32" s="88">
        <v>2029</v>
      </c>
      <c r="J32" s="88">
        <v>2050</v>
      </c>
      <c r="K32" s="90">
        <v>10</v>
      </c>
      <c r="L32" s="88" t="s">
        <v>55</v>
      </c>
      <c r="M32" s="88">
        <v>0.8</v>
      </c>
      <c r="N32" s="88" t="s">
        <v>57</v>
      </c>
    </row>
    <row r="33" spans="1:14" x14ac:dyDescent="0.2">
      <c r="A33" s="104" t="s">
        <v>30</v>
      </c>
      <c r="B33" s="104" t="s">
        <v>60</v>
      </c>
      <c r="C33" s="104" t="s">
        <v>70</v>
      </c>
      <c r="D33" s="104" t="s">
        <v>73</v>
      </c>
      <c r="E33" s="104" t="s">
        <v>14</v>
      </c>
      <c r="F33" s="104" t="s">
        <v>13</v>
      </c>
      <c r="G33" s="104" t="s">
        <v>124</v>
      </c>
      <c r="H33" s="104" t="s">
        <v>194</v>
      </c>
      <c r="I33" s="104">
        <v>2025</v>
      </c>
      <c r="J33" s="104">
        <v>2050</v>
      </c>
      <c r="K33" s="104">
        <v>0</v>
      </c>
      <c r="L33" s="104" t="s">
        <v>55</v>
      </c>
      <c r="M33" s="104">
        <v>0.8</v>
      </c>
      <c r="N33" s="104" t="s">
        <v>57</v>
      </c>
    </row>
    <row r="34" spans="1:14" x14ac:dyDescent="0.2">
      <c r="A34" s="104" t="s">
        <v>9</v>
      </c>
      <c r="B34" s="104" t="s">
        <v>60</v>
      </c>
      <c r="C34" s="104" t="s">
        <v>70</v>
      </c>
      <c r="D34" s="104" t="s">
        <v>73</v>
      </c>
      <c r="E34" s="104" t="s">
        <v>14</v>
      </c>
      <c r="F34" s="104" t="s">
        <v>13</v>
      </c>
      <c r="G34" s="104" t="s">
        <v>124</v>
      </c>
      <c r="H34" s="104" t="s">
        <v>194</v>
      </c>
      <c r="I34" s="104">
        <v>2025</v>
      </c>
      <c r="J34" s="104">
        <v>2050</v>
      </c>
      <c r="K34" s="104">
        <v>0</v>
      </c>
      <c r="L34" s="104" t="s">
        <v>55</v>
      </c>
      <c r="M34" s="104">
        <v>0.8</v>
      </c>
      <c r="N34" s="104" t="s">
        <v>57</v>
      </c>
    </row>
    <row r="35" spans="1:14" x14ac:dyDescent="0.2">
      <c r="A35" s="89" t="s">
        <v>30</v>
      </c>
      <c r="B35" s="89" t="s">
        <v>88</v>
      </c>
      <c r="C35" s="89" t="s">
        <v>115</v>
      </c>
      <c r="D35" s="89" t="s">
        <v>176</v>
      </c>
      <c r="E35" s="89" t="s">
        <v>14</v>
      </c>
      <c r="F35" s="89" t="s">
        <v>13</v>
      </c>
      <c r="G35" s="89" t="s">
        <v>169</v>
      </c>
      <c r="H35" s="89" t="s">
        <v>196</v>
      </c>
      <c r="I35" s="89">
        <v>2028</v>
      </c>
      <c r="J35" s="89">
        <v>2050</v>
      </c>
      <c r="K35" s="89">
        <v>11.5</v>
      </c>
      <c r="L35" s="89" t="s">
        <v>55</v>
      </c>
      <c r="M35" s="89">
        <v>0.95499999999999996</v>
      </c>
      <c r="N35" s="89" t="s">
        <v>57</v>
      </c>
    </row>
    <row r="36" spans="1:14" x14ac:dyDescent="0.2">
      <c r="A36" s="89" t="s">
        <v>9</v>
      </c>
      <c r="B36" s="89" t="s">
        <v>88</v>
      </c>
      <c r="C36" s="89" t="s">
        <v>115</v>
      </c>
      <c r="D36" s="89" t="s">
        <v>176</v>
      </c>
      <c r="E36" s="89" t="s">
        <v>14</v>
      </c>
      <c r="F36" s="89" t="s">
        <v>13</v>
      </c>
      <c r="G36" s="89" t="s">
        <v>169</v>
      </c>
      <c r="H36" s="89" t="s">
        <v>196</v>
      </c>
      <c r="I36" s="89">
        <v>2028</v>
      </c>
      <c r="J36" s="89">
        <v>2050</v>
      </c>
      <c r="K36" s="89">
        <v>10</v>
      </c>
      <c r="L36" s="89" t="s">
        <v>55</v>
      </c>
      <c r="M36" s="89">
        <v>0.95499999999999996</v>
      </c>
      <c r="N36" s="89" t="s">
        <v>57</v>
      </c>
    </row>
    <row r="37" spans="1:14" x14ac:dyDescent="0.2">
      <c r="A37" s="89" t="s">
        <v>30</v>
      </c>
      <c r="B37" s="89" t="s">
        <v>60</v>
      </c>
      <c r="C37" s="89" t="s">
        <v>115</v>
      </c>
      <c r="D37" s="89" t="s">
        <v>176</v>
      </c>
      <c r="E37" s="89" t="s">
        <v>14</v>
      </c>
      <c r="F37" s="89" t="s">
        <v>13</v>
      </c>
      <c r="G37" s="89" t="s">
        <v>169</v>
      </c>
      <c r="H37" s="89" t="s">
        <v>191</v>
      </c>
      <c r="I37" s="89">
        <v>2028</v>
      </c>
      <c r="J37" s="89">
        <v>2050</v>
      </c>
      <c r="K37" s="89">
        <v>0</v>
      </c>
      <c r="L37" s="89" t="s">
        <v>55</v>
      </c>
      <c r="M37" s="89">
        <v>0.95</v>
      </c>
      <c r="N37" s="89" t="s">
        <v>57</v>
      </c>
    </row>
    <row r="38" spans="1:14" x14ac:dyDescent="0.2">
      <c r="A38" s="89" t="s">
        <v>9</v>
      </c>
      <c r="B38" s="89" t="s">
        <v>60</v>
      </c>
      <c r="C38" s="89" t="s">
        <v>115</v>
      </c>
      <c r="D38" s="89" t="s">
        <v>176</v>
      </c>
      <c r="E38" s="89" t="s">
        <v>14</v>
      </c>
      <c r="F38" s="89" t="s">
        <v>13</v>
      </c>
      <c r="G38" s="89" t="s">
        <v>169</v>
      </c>
      <c r="H38" s="89" t="s">
        <v>191</v>
      </c>
      <c r="I38" s="89">
        <v>2028</v>
      </c>
      <c r="J38" s="89">
        <v>2050</v>
      </c>
      <c r="K38" s="89">
        <v>0</v>
      </c>
      <c r="L38" s="89" t="s">
        <v>55</v>
      </c>
      <c r="M38" s="89">
        <v>0.95</v>
      </c>
      <c r="N38" s="89" t="s">
        <v>57</v>
      </c>
    </row>
  </sheetData>
  <autoFilter ref="A1:N38" xr:uid="{BF11D96C-4A4A-43AA-A25B-C3E8B3533E2E}">
    <filterColumn colId="1">
      <filters>
        <filter val="TotalTechnologyAnnualActivityLowerLimit"/>
        <filter val="TotalTechnologyAnnualActivityUpperLimit"/>
      </filters>
    </filterColumn>
  </autoFilter>
  <phoneticPr fontId="1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15"/>
  <sheetViews>
    <sheetView zoomScaleNormal="100" workbookViewId="0">
      <selection activeCell="F16" sqref="F16"/>
    </sheetView>
  </sheetViews>
  <sheetFormatPr baseColWidth="10" defaultColWidth="8.83203125" defaultRowHeight="15" x14ac:dyDescent="0.2"/>
  <cols>
    <col min="1" max="1" width="11.83203125" customWidth="1"/>
    <col min="2" max="2" width="18.33203125" bestFit="1" customWidth="1"/>
    <col min="3" max="3" width="18.33203125" customWidth="1"/>
    <col min="4" max="4" width="26.5" customWidth="1"/>
    <col min="5" max="5" width="13.83203125" customWidth="1"/>
    <col min="6" max="6" width="9.83203125" bestFit="1" customWidth="1"/>
    <col min="7" max="7" width="11.83203125" customWidth="1"/>
    <col min="8" max="8" width="5" bestFit="1" customWidth="1"/>
    <col min="9" max="10" width="5.6640625" customWidth="1"/>
    <col min="11" max="16" width="9" customWidth="1"/>
    <col min="17" max="24" width="12" bestFit="1" customWidth="1"/>
    <col min="25" max="25" width="13.6640625" bestFit="1" customWidth="1"/>
    <col min="26" max="26" width="12.1640625" bestFit="1" customWidth="1"/>
    <col min="27" max="27" width="14.83203125" bestFit="1" customWidth="1"/>
    <col min="28" max="39" width="12.1640625" bestFit="1" customWidth="1"/>
    <col min="40" max="40" width="13.83203125" bestFit="1" customWidth="1"/>
    <col min="41" max="43" width="12.1640625" bestFit="1" customWidth="1"/>
  </cols>
  <sheetData>
    <row r="1" spans="1:43" ht="33" thickBot="1" x14ac:dyDescent="0.25">
      <c r="A1" s="14" t="s">
        <v>0</v>
      </c>
      <c r="B1" s="15" t="s">
        <v>19</v>
      </c>
      <c r="C1" s="15" t="s">
        <v>1</v>
      </c>
      <c r="D1" s="25" t="s">
        <v>56</v>
      </c>
      <c r="E1" s="25" t="s">
        <v>45</v>
      </c>
      <c r="F1" s="15" t="s">
        <v>34</v>
      </c>
      <c r="G1" s="24" t="s">
        <v>44</v>
      </c>
      <c r="H1" s="41" t="s">
        <v>7</v>
      </c>
      <c r="I1" s="42" t="s">
        <v>43</v>
      </c>
      <c r="J1" s="43" t="s">
        <v>53</v>
      </c>
      <c r="K1" s="40">
        <v>2018</v>
      </c>
      <c r="L1" s="15">
        <v>2019</v>
      </c>
      <c r="M1" s="40">
        <v>2020</v>
      </c>
      <c r="N1" s="40">
        <v>2021</v>
      </c>
      <c r="O1" s="40">
        <v>2022</v>
      </c>
      <c r="P1" s="40">
        <v>2023</v>
      </c>
      <c r="Q1" s="40">
        <v>2024</v>
      </c>
      <c r="R1" s="40">
        <v>2025</v>
      </c>
      <c r="S1" s="40">
        <v>2026</v>
      </c>
      <c r="T1" s="40">
        <v>2027</v>
      </c>
      <c r="U1" s="40">
        <v>2028</v>
      </c>
      <c r="V1" s="40">
        <v>2029</v>
      </c>
      <c r="W1" s="40">
        <v>2030</v>
      </c>
      <c r="X1" s="40">
        <v>2031</v>
      </c>
      <c r="Y1" s="40">
        <v>2032</v>
      </c>
      <c r="Z1" s="40">
        <v>2033</v>
      </c>
      <c r="AA1" s="40">
        <v>2034</v>
      </c>
      <c r="AB1" s="40">
        <v>2035</v>
      </c>
      <c r="AC1" s="40">
        <v>2036</v>
      </c>
      <c r="AD1" s="40">
        <v>2037</v>
      </c>
      <c r="AE1" s="40">
        <v>2038</v>
      </c>
      <c r="AF1" s="40">
        <v>2039</v>
      </c>
      <c r="AG1" s="40">
        <v>2040</v>
      </c>
      <c r="AH1" s="40">
        <v>2041</v>
      </c>
      <c r="AI1" s="40">
        <v>2042</v>
      </c>
      <c r="AJ1" s="40">
        <v>2043</v>
      </c>
      <c r="AK1" s="40">
        <v>2044</v>
      </c>
      <c r="AL1" s="40">
        <v>2045</v>
      </c>
      <c r="AM1" s="40">
        <v>2046</v>
      </c>
      <c r="AN1" s="40">
        <v>2047</v>
      </c>
      <c r="AO1" s="40">
        <v>2048</v>
      </c>
      <c r="AP1" s="40">
        <v>2049</v>
      </c>
      <c r="AQ1" s="40">
        <v>2050</v>
      </c>
    </row>
    <row r="2" spans="1:43" x14ac:dyDescent="0.2">
      <c r="A2" t="s">
        <v>9</v>
      </c>
      <c r="B2" t="s">
        <v>152</v>
      </c>
      <c r="C2" t="s">
        <v>166</v>
      </c>
      <c r="D2" t="s">
        <v>155</v>
      </c>
      <c r="E2" t="s">
        <v>13</v>
      </c>
      <c r="F2" t="s">
        <v>62</v>
      </c>
      <c r="G2" t="s">
        <v>61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7.8027465667915116E-2</v>
      </c>
      <c r="R2">
        <v>0.15782828282828282</v>
      </c>
      <c r="S2">
        <v>0.23946360153256707</v>
      </c>
      <c r="T2">
        <v>0.32299741602067183</v>
      </c>
      <c r="U2">
        <v>0.40849673202614384</v>
      </c>
      <c r="V2">
        <v>0.49603174603174605</v>
      </c>
      <c r="W2">
        <v>0.58567603748326635</v>
      </c>
      <c r="X2">
        <v>0.67750677506775081</v>
      </c>
      <c r="Y2">
        <v>0.77160493827160503</v>
      </c>
      <c r="Z2">
        <v>0.86805555555555558</v>
      </c>
      <c r="AA2">
        <v>0.96694796061884647</v>
      </c>
      <c r="AB2">
        <v>1.0683760683760684</v>
      </c>
      <c r="AC2">
        <v>1.1724386724386726</v>
      </c>
      <c r="AD2">
        <v>1.2792397660818713</v>
      </c>
      <c r="AE2">
        <v>1.3888888888888891</v>
      </c>
      <c r="AF2">
        <v>1.5015015015015016</v>
      </c>
      <c r="AG2">
        <v>1.6171993911719942</v>
      </c>
      <c r="AH2">
        <v>1.7361111111111112</v>
      </c>
      <c r="AI2">
        <v>1.8583724569640063</v>
      </c>
      <c r="AJ2">
        <v>1.9841269841269846</v>
      </c>
      <c r="AK2">
        <v>2.1135265700483088</v>
      </c>
      <c r="AL2">
        <v>2.2467320261437909</v>
      </c>
      <c r="AM2">
        <v>2.3839137645107802</v>
      </c>
      <c r="AN2">
        <v>2.5252525252525255</v>
      </c>
      <c r="AO2">
        <v>2.6709401709401712</v>
      </c>
      <c r="AP2">
        <v>2.8211805555555554</v>
      </c>
      <c r="AQ2">
        <v>2.9761904761904767</v>
      </c>
    </row>
    <row r="3" spans="1:43" s="82" customFormat="1" x14ac:dyDescent="0.2">
      <c r="A3" t="s">
        <v>9</v>
      </c>
      <c r="B3" t="s">
        <v>152</v>
      </c>
      <c r="C3" t="s">
        <v>165</v>
      </c>
      <c r="D3" t="s">
        <v>155</v>
      </c>
      <c r="E3" t="s">
        <v>13</v>
      </c>
      <c r="F3" t="s">
        <v>62</v>
      </c>
      <c r="G3" t="s">
        <v>61</v>
      </c>
      <c r="H3"/>
      <c r="I3"/>
      <c r="J3"/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1.9343856391210154E-2</v>
      </c>
      <c r="R3">
        <v>3.8795779019242714E-2</v>
      </c>
      <c r="S3">
        <v>5.8356676003734828E-2</v>
      </c>
      <c r="T3">
        <v>7.8027465667915102E-2</v>
      </c>
      <c r="U3">
        <v>9.7809076682316101E-2</v>
      </c>
      <c r="V3">
        <v>0.11770244821092279</v>
      </c>
      <c r="W3">
        <v>0.13770853005980485</v>
      </c>
      <c r="X3">
        <v>0.15782828282828285</v>
      </c>
      <c r="Y3">
        <v>0.17806267806267806</v>
      </c>
      <c r="Z3">
        <v>0.19841269841269843</v>
      </c>
      <c r="AA3">
        <v>0.21887933779051258</v>
      </c>
      <c r="AB3">
        <v>0.23946360153256707</v>
      </c>
      <c r="AC3">
        <v>0.26016650656420104</v>
      </c>
      <c r="AD3">
        <v>0.28098908156711627</v>
      </c>
      <c r="AE3">
        <v>0.30193236714975846</v>
      </c>
      <c r="AF3">
        <v>0.32299741602067189</v>
      </c>
      <c r="AG3">
        <v>0.34418529316488505</v>
      </c>
      <c r="AH3">
        <v>0.36549707602339188</v>
      </c>
      <c r="AI3">
        <v>0.38693385467579011</v>
      </c>
      <c r="AJ3">
        <v>0.40849673202614378</v>
      </c>
      <c r="AK3">
        <v>0.43018682399213382</v>
      </c>
      <c r="AL3">
        <v>0.4520052596975675</v>
      </c>
      <c r="AM3">
        <v>0.47395318166831529</v>
      </c>
      <c r="AN3">
        <v>0.49603174603174605</v>
      </c>
      <c r="AO3">
        <v>0.5182421227197348</v>
      </c>
      <c r="AP3">
        <v>0.540585495675316</v>
      </c>
      <c r="AQ3">
        <v>0.56306306306306309</v>
      </c>
    </row>
    <row r="4" spans="1:43" s="82" customFormat="1" x14ac:dyDescent="0.2">
      <c r="A4" t="s">
        <v>9</v>
      </c>
      <c r="B4" t="s">
        <v>152</v>
      </c>
      <c r="C4" t="s">
        <v>159</v>
      </c>
      <c r="D4" t="s">
        <v>160</v>
      </c>
      <c r="E4" t="s">
        <v>13</v>
      </c>
      <c r="F4" t="s">
        <v>62</v>
      </c>
      <c r="G4" t="s">
        <v>61</v>
      </c>
      <c r="H4"/>
      <c r="I4"/>
      <c r="J4"/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81">
        <v>2076.6799999999998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</row>
    <row r="5" spans="1:43" x14ac:dyDescent="0.2">
      <c r="A5" t="s">
        <v>9</v>
      </c>
      <c r="B5" t="s">
        <v>153</v>
      </c>
      <c r="C5" t="s">
        <v>159</v>
      </c>
      <c r="D5" t="s">
        <v>161</v>
      </c>
      <c r="E5" t="s">
        <v>13</v>
      </c>
      <c r="F5" t="s">
        <v>62</v>
      </c>
      <c r="G5" t="s">
        <v>61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2.4304895494757939</v>
      </c>
      <c r="Z5">
        <v>4.8609790989515878</v>
      </c>
      <c r="AA5">
        <v>7.2914686484273803</v>
      </c>
      <c r="AB5">
        <v>9.7219581979031755</v>
      </c>
      <c r="AC5">
        <v>12.152447747378968</v>
      </c>
      <c r="AD5">
        <v>12.152447747378968</v>
      </c>
      <c r="AE5">
        <v>12.152447747378968</v>
      </c>
      <c r="AF5">
        <v>12.152447747378968</v>
      </c>
      <c r="AG5">
        <v>12.152447747378968</v>
      </c>
      <c r="AH5">
        <v>12.152447747378968</v>
      </c>
      <c r="AI5">
        <v>12.152447747378968</v>
      </c>
      <c r="AJ5">
        <v>12.152447747378968</v>
      </c>
      <c r="AK5">
        <v>12.152447747378968</v>
      </c>
      <c r="AL5">
        <v>12.152447747378968</v>
      </c>
      <c r="AM5">
        <v>12.152447747378968</v>
      </c>
      <c r="AN5">
        <v>12.152447747378968</v>
      </c>
      <c r="AO5">
        <v>12.152447747378968</v>
      </c>
      <c r="AP5">
        <v>12.152447747378968</v>
      </c>
      <c r="AQ5">
        <v>12.152447747378968</v>
      </c>
    </row>
    <row r="6" spans="1:43" x14ac:dyDescent="0.2">
      <c r="A6" s="82" t="s">
        <v>9</v>
      </c>
      <c r="B6" s="82" t="s">
        <v>152</v>
      </c>
      <c r="C6" s="82" t="s">
        <v>156</v>
      </c>
      <c r="D6" s="82" t="s">
        <v>157</v>
      </c>
      <c r="E6" s="82" t="s">
        <v>13</v>
      </c>
      <c r="F6" s="82" t="s">
        <v>62</v>
      </c>
      <c r="G6" s="82" t="s">
        <v>61</v>
      </c>
      <c r="H6" s="82"/>
      <c r="I6" s="82"/>
      <c r="J6" s="82"/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82">
        <v>0</v>
      </c>
      <c r="T6" s="82">
        <v>1259.8021194452699</v>
      </c>
      <c r="U6" s="82">
        <v>0</v>
      </c>
      <c r="V6" s="82">
        <v>0</v>
      </c>
      <c r="W6" s="82">
        <v>0</v>
      </c>
      <c r="X6" s="82">
        <v>0</v>
      </c>
      <c r="Y6" s="83">
        <v>0</v>
      </c>
      <c r="Z6" s="83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2">
        <v>0</v>
      </c>
      <c r="AI6" s="82">
        <v>0</v>
      </c>
      <c r="AJ6" s="82">
        <v>0</v>
      </c>
      <c r="AK6" s="82">
        <v>0</v>
      </c>
      <c r="AL6" s="82">
        <v>0</v>
      </c>
      <c r="AM6" s="82">
        <v>0</v>
      </c>
      <c r="AN6" s="82">
        <v>37.794063583358238</v>
      </c>
      <c r="AO6" s="82">
        <v>0</v>
      </c>
      <c r="AP6" s="82">
        <v>0</v>
      </c>
      <c r="AQ6" s="82">
        <v>0</v>
      </c>
    </row>
    <row r="7" spans="1:43" x14ac:dyDescent="0.2">
      <c r="A7" s="82" t="s">
        <v>9</v>
      </c>
      <c r="B7" s="82" t="s">
        <v>153</v>
      </c>
      <c r="C7" s="82" t="s">
        <v>156</v>
      </c>
      <c r="D7" s="82" t="s">
        <v>158</v>
      </c>
      <c r="E7" s="82" t="s">
        <v>13</v>
      </c>
      <c r="F7" s="82" t="s">
        <v>62</v>
      </c>
      <c r="G7" s="82" t="s">
        <v>61</v>
      </c>
      <c r="H7" s="82"/>
      <c r="I7" s="82"/>
      <c r="J7" s="82"/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82">
        <v>0</v>
      </c>
      <c r="T7" s="83">
        <f>(50.48568781/3.0560355)*0.2</f>
        <v>3.3039987794644405</v>
      </c>
      <c r="U7" s="83">
        <f>(50.48568781/3.0560355)*0.4</f>
        <v>6.6079975589288811</v>
      </c>
      <c r="V7" s="83">
        <f>(50.48568781/3.0560355)*0.6</f>
        <v>9.9119963383933207</v>
      </c>
      <c r="W7" s="83">
        <f>(50.48568781/3.0560355)*0.8</f>
        <v>13.215995117857762</v>
      </c>
      <c r="X7" s="83">
        <f t="shared" ref="X7:AM7" si="0">50.48568781/3.0560355</f>
        <v>16.519993897322202</v>
      </c>
      <c r="Y7" s="83">
        <f t="shared" si="0"/>
        <v>16.519993897322202</v>
      </c>
      <c r="Z7" s="83">
        <f t="shared" si="0"/>
        <v>16.519993897322202</v>
      </c>
      <c r="AA7" s="83">
        <f t="shared" si="0"/>
        <v>16.519993897322202</v>
      </c>
      <c r="AB7" s="83">
        <f t="shared" si="0"/>
        <v>16.519993897322202</v>
      </c>
      <c r="AC7" s="83">
        <f t="shared" si="0"/>
        <v>16.519993897322202</v>
      </c>
      <c r="AD7" s="83">
        <f t="shared" si="0"/>
        <v>16.519993897322202</v>
      </c>
      <c r="AE7" s="83">
        <f t="shared" si="0"/>
        <v>16.519993897322202</v>
      </c>
      <c r="AF7" s="83">
        <f t="shared" si="0"/>
        <v>16.519993897322202</v>
      </c>
      <c r="AG7" s="83">
        <f t="shared" si="0"/>
        <v>16.519993897322202</v>
      </c>
      <c r="AH7" s="83">
        <f t="shared" si="0"/>
        <v>16.519993897322202</v>
      </c>
      <c r="AI7" s="83">
        <f t="shared" si="0"/>
        <v>16.519993897322202</v>
      </c>
      <c r="AJ7" s="83">
        <f t="shared" si="0"/>
        <v>16.519993897322202</v>
      </c>
      <c r="AK7" s="83">
        <f t="shared" si="0"/>
        <v>16.519993897322202</v>
      </c>
      <c r="AL7" s="83">
        <f t="shared" si="0"/>
        <v>16.519993897322202</v>
      </c>
      <c r="AM7" s="83">
        <f t="shared" si="0"/>
        <v>16.519993897322202</v>
      </c>
      <c r="AN7" s="83">
        <f>(50.48568781/3.0560355)+(50.48568781/3.0560355*0.26)</f>
        <v>20.815192310625974</v>
      </c>
      <c r="AO7" s="83">
        <f>AN7</f>
        <v>20.815192310625974</v>
      </c>
      <c r="AP7" s="83">
        <f>AO7</f>
        <v>20.815192310625974</v>
      </c>
      <c r="AQ7" s="83">
        <f>AP7</f>
        <v>20.815192310625974</v>
      </c>
    </row>
    <row r="8" spans="1:43" x14ac:dyDescent="0.2">
      <c r="A8" t="s">
        <v>9</v>
      </c>
      <c r="B8" t="s">
        <v>152</v>
      </c>
      <c r="C8" s="91" t="s">
        <v>154</v>
      </c>
      <c r="D8" t="s">
        <v>155</v>
      </c>
      <c r="E8" t="s">
        <v>13</v>
      </c>
      <c r="F8" t="s">
        <v>62</v>
      </c>
      <c r="G8" t="s">
        <v>61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7.8027465667914783E-2</v>
      </c>
      <c r="R8">
        <v>0.1578282828282831</v>
      </c>
      <c r="S8">
        <v>0.23946360153256716</v>
      </c>
      <c r="T8">
        <v>0.32299741602067156</v>
      </c>
      <c r="U8">
        <v>0.40849673202614395</v>
      </c>
      <c r="V8">
        <v>0.49603174603174588</v>
      </c>
      <c r="W8">
        <v>0.58567603748326658</v>
      </c>
      <c r="X8">
        <v>0.6775067750677507</v>
      </c>
      <c r="Y8" s="81">
        <v>0.77160493827160481</v>
      </c>
      <c r="Z8" s="81">
        <v>0.86805555555555536</v>
      </c>
      <c r="AA8" s="81">
        <v>0.96694796061884669</v>
      </c>
      <c r="AB8" s="81">
        <v>1.0683760683760681</v>
      </c>
      <c r="AC8" s="81">
        <v>1.1724386724386728</v>
      </c>
      <c r="AD8" s="81">
        <v>1.2792397660818711</v>
      </c>
      <c r="AE8" s="81">
        <v>1.3888888888888884</v>
      </c>
      <c r="AF8" s="81">
        <v>1.5015015015015016</v>
      </c>
      <c r="AG8" s="81">
        <v>1.6171993911719937</v>
      </c>
      <c r="AH8" s="81">
        <v>1.7361111111111101</v>
      </c>
      <c r="AI8" s="81">
        <v>1.8583724569640063</v>
      </c>
      <c r="AJ8" s="81">
        <v>1.984126984126984</v>
      </c>
      <c r="AK8" s="81">
        <v>2.1135265700483079</v>
      </c>
      <c r="AL8" s="81">
        <v>2.2467320261437891</v>
      </c>
      <c r="AM8" s="81">
        <v>2.3839137645107784</v>
      </c>
      <c r="AN8" s="81">
        <v>2.5252525252525242</v>
      </c>
      <c r="AO8" s="81">
        <v>2.6709401709401699</v>
      </c>
      <c r="AP8" s="81">
        <v>2.8211805555555545</v>
      </c>
      <c r="AQ8" s="81">
        <v>2.9761904761904763</v>
      </c>
    </row>
    <row r="9" spans="1:43" x14ac:dyDescent="0.2">
      <c r="A9" t="s">
        <v>9</v>
      </c>
      <c r="B9" t="s">
        <v>152</v>
      </c>
      <c r="C9" s="91" t="s">
        <v>163</v>
      </c>
      <c r="D9" t="s">
        <v>155</v>
      </c>
      <c r="E9" t="s">
        <v>13</v>
      </c>
      <c r="F9" t="s">
        <v>62</v>
      </c>
      <c r="G9" t="s">
        <v>61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7.8027466000000004E-2</v>
      </c>
      <c r="R9">
        <v>0.15782828300000001</v>
      </c>
      <c r="S9">
        <v>0.239463602</v>
      </c>
      <c r="T9">
        <v>0.32299741599999998</v>
      </c>
      <c r="U9">
        <v>0.40849673199999997</v>
      </c>
      <c r="V9">
        <v>0.496031746</v>
      </c>
      <c r="W9">
        <v>0.58567603700000004</v>
      </c>
      <c r="X9">
        <v>0.67750677500000001</v>
      </c>
      <c r="Y9">
        <v>0.77160493799999996</v>
      </c>
      <c r="Z9">
        <v>0.86805555599999995</v>
      </c>
      <c r="AA9">
        <v>0.96694796100000002</v>
      </c>
      <c r="AB9">
        <v>1.0683760680000001</v>
      </c>
      <c r="AC9">
        <v>1.172438672</v>
      </c>
      <c r="AD9">
        <v>1.2792397659999999</v>
      </c>
      <c r="AE9">
        <v>1.388888889</v>
      </c>
      <c r="AF9">
        <v>1.501501502</v>
      </c>
      <c r="AG9">
        <v>1.617199391</v>
      </c>
      <c r="AH9">
        <v>1.736111111</v>
      </c>
      <c r="AI9">
        <v>1.858372457</v>
      </c>
      <c r="AJ9">
        <v>1.984126984</v>
      </c>
      <c r="AK9">
        <v>2.1135265699999999</v>
      </c>
      <c r="AL9">
        <v>2.2467320260000001</v>
      </c>
      <c r="AM9">
        <v>2.383913765</v>
      </c>
      <c r="AN9">
        <v>2.525252525</v>
      </c>
      <c r="AO9">
        <v>2.6709401709999998</v>
      </c>
      <c r="AP9">
        <v>2.8211805559999998</v>
      </c>
      <c r="AQ9">
        <v>2.9761904760000002</v>
      </c>
    </row>
    <row r="10" spans="1:43" x14ac:dyDescent="0.2">
      <c r="A10" t="s">
        <v>9</v>
      </c>
      <c r="B10" t="s">
        <v>152</v>
      </c>
      <c r="C10" s="91" t="s">
        <v>167</v>
      </c>
      <c r="D10" t="s">
        <v>155</v>
      </c>
      <c r="E10" t="s">
        <v>13</v>
      </c>
      <c r="F10" t="s">
        <v>62</v>
      </c>
      <c r="G10" t="s">
        <v>61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6.490134994807864E-2</v>
      </c>
      <c r="R10">
        <v>0.13102725366876275</v>
      </c>
      <c r="S10">
        <v>0.1984126984126981</v>
      </c>
      <c r="T10">
        <v>0.26709401709401737</v>
      </c>
      <c r="U10">
        <v>0.33710895361380788</v>
      </c>
      <c r="V10">
        <v>0.40849673202614384</v>
      </c>
      <c r="W10">
        <v>0.48129812981298059</v>
      </c>
      <c r="X10">
        <v>0.55555555555555547</v>
      </c>
      <c r="Y10">
        <v>0.63131313131313127</v>
      </c>
      <c r="Z10">
        <v>0.70861678004535178</v>
      </c>
      <c r="AA10">
        <v>0.78751431844215369</v>
      </c>
      <c r="AB10">
        <v>0.86805555555555591</v>
      </c>
      <c r="AC10">
        <v>0.95029239766081808</v>
      </c>
      <c r="AD10">
        <v>1.0342789598108748</v>
      </c>
      <c r="AE10">
        <v>1.1200716845878138</v>
      </c>
      <c r="AF10">
        <v>1.2077294685990343</v>
      </c>
      <c r="AG10">
        <v>1.2973137973137969</v>
      </c>
      <c r="AH10">
        <v>1.3888888888888886</v>
      </c>
      <c r="AI10">
        <v>1.482521847690387</v>
      </c>
      <c r="AJ10">
        <v>1.5782828282828276</v>
      </c>
      <c r="AK10">
        <v>1.6762452107279679</v>
      </c>
      <c r="AL10">
        <v>1.7764857881136946</v>
      </c>
      <c r="AM10">
        <v>1.8790849673202596</v>
      </c>
      <c r="AN10">
        <v>1.9841269841269835</v>
      </c>
      <c r="AO10">
        <v>2.091700133868807</v>
      </c>
      <c r="AP10">
        <v>2.201897018970187</v>
      </c>
      <c r="AQ10">
        <v>2.3148148148148127</v>
      </c>
    </row>
    <row r="11" spans="1:43" x14ac:dyDescent="0.2">
      <c r="A11" t="s">
        <v>9</v>
      </c>
      <c r="B11" t="s">
        <v>152</v>
      </c>
      <c r="C11" s="84" t="s">
        <v>162</v>
      </c>
      <c r="D11" t="s">
        <v>155</v>
      </c>
      <c r="E11" t="s">
        <v>13</v>
      </c>
      <c r="F11" t="s">
        <v>62</v>
      </c>
      <c r="G11" t="s">
        <v>61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0.13102725366876317</v>
      </c>
      <c r="R11">
        <v>0.26709401709401748</v>
      </c>
      <c r="S11">
        <v>0.40849673202614378</v>
      </c>
      <c r="T11">
        <v>0.55555555555555514</v>
      </c>
      <c r="U11">
        <v>0.70861678004535167</v>
      </c>
      <c r="V11">
        <v>0.86805555555555536</v>
      </c>
      <c r="W11">
        <v>1.0342789598108744</v>
      </c>
      <c r="X11">
        <v>1.2077294685990339</v>
      </c>
      <c r="Y11">
        <v>1.3888888888888882</v>
      </c>
      <c r="Z11">
        <v>1.578282828282829</v>
      </c>
      <c r="AA11">
        <v>1.7764857881136955</v>
      </c>
      <c r="AB11">
        <v>1.9841269841269833</v>
      </c>
      <c r="AC11">
        <v>2.2018970189701896</v>
      </c>
      <c r="AD11">
        <v>2.4305555555555545</v>
      </c>
      <c r="AE11">
        <v>2.6709401709401712</v>
      </c>
      <c r="AF11">
        <v>2.9239766081871341</v>
      </c>
      <c r="AG11">
        <v>3.19069069069069</v>
      </c>
      <c r="AH11">
        <v>3.4722222222222214</v>
      </c>
      <c r="AI11">
        <v>3.769841269841268</v>
      </c>
      <c r="AJ11">
        <v>4.0849673202614367</v>
      </c>
      <c r="AK11">
        <v>4.4191919191919169</v>
      </c>
      <c r="AL11">
        <v>4.7743055555555518</v>
      </c>
      <c r="AM11">
        <v>5.1523297491039379</v>
      </c>
      <c r="AN11">
        <v>5.55555555555555</v>
      </c>
      <c r="AO11">
        <v>5.9865900383141692</v>
      </c>
      <c r="AP11">
        <v>6.4484126984126897</v>
      </c>
      <c r="AQ11">
        <v>6.9444444444444349</v>
      </c>
    </row>
    <row r="12" spans="1:43" x14ac:dyDescent="0.2">
      <c r="A12" t="s">
        <v>9</v>
      </c>
      <c r="B12" t="s">
        <v>152</v>
      </c>
      <c r="C12" s="84" t="s">
        <v>181</v>
      </c>
      <c r="D12" t="s">
        <v>155</v>
      </c>
      <c r="E12" t="s">
        <v>13</v>
      </c>
      <c r="F12" t="s">
        <v>62</v>
      </c>
      <c r="G12" t="s">
        <v>61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7.802746566791563E-2</v>
      </c>
      <c r="R12">
        <v>0.15782828282828232</v>
      </c>
      <c r="S12">
        <v>0.23946360153256654</v>
      </c>
      <c r="T12">
        <v>0.32299741602067161</v>
      </c>
      <c r="U12">
        <v>0.40849673202614323</v>
      </c>
      <c r="V12">
        <v>0.49603174603174593</v>
      </c>
      <c r="W12">
        <v>0.58567603748326602</v>
      </c>
      <c r="X12">
        <v>0.67750677506775037</v>
      </c>
      <c r="Y12">
        <v>0.77160493827160459</v>
      </c>
      <c r="Z12">
        <v>0.86805555555555503</v>
      </c>
      <c r="AA12">
        <v>0.96694796061884636</v>
      </c>
      <c r="AB12">
        <v>1.0683760683760686</v>
      </c>
      <c r="AC12">
        <v>1.1724386724386719</v>
      </c>
      <c r="AD12">
        <v>1.2792397660818706</v>
      </c>
      <c r="AE12">
        <v>1.3888888888888891</v>
      </c>
      <c r="AF12">
        <v>1.5015015015015007</v>
      </c>
      <c r="AG12">
        <v>1.6171993911719933</v>
      </c>
      <c r="AH12">
        <v>1.7361111111111107</v>
      </c>
      <c r="AI12">
        <v>1.8583724569640059</v>
      </c>
      <c r="AJ12">
        <v>1.9841269841269826</v>
      </c>
      <c r="AK12">
        <v>2.1135265700483075</v>
      </c>
      <c r="AL12">
        <v>2.2467320261437886</v>
      </c>
      <c r="AM12">
        <v>2.3839137645107771</v>
      </c>
      <c r="AN12">
        <v>2.5252525252525233</v>
      </c>
      <c r="AO12">
        <v>2.6709401709401694</v>
      </c>
      <c r="AP12">
        <v>2.8211805555555545</v>
      </c>
      <c r="AQ12">
        <v>2.9761904761904758</v>
      </c>
    </row>
    <row r="13" spans="1:43" x14ac:dyDescent="0.2">
      <c r="A13" t="s">
        <v>9</v>
      </c>
      <c r="B13" t="s">
        <v>152</v>
      </c>
      <c r="C13" s="84" t="s">
        <v>182</v>
      </c>
      <c r="D13" t="s">
        <v>155</v>
      </c>
      <c r="E13" t="s">
        <v>13</v>
      </c>
      <c r="F13" t="s">
        <v>62</v>
      </c>
      <c r="G13" t="s">
        <v>61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2.3225566703827097E-2</v>
      </c>
      <c r="R13">
        <v>4.6607009694258267E-2</v>
      </c>
      <c r="S13">
        <v>7.0145903479236382E-2</v>
      </c>
      <c r="T13">
        <v>9.3843843843843616E-2</v>
      </c>
      <c r="U13">
        <v>0.11770244821092299</v>
      </c>
      <c r="V13">
        <v>0.14172335600907018</v>
      </c>
      <c r="W13">
        <v>0.16590822904816091</v>
      </c>
      <c r="X13">
        <v>0.19025875190258787</v>
      </c>
      <c r="Y13">
        <v>0.21477663230240582</v>
      </c>
      <c r="Z13">
        <v>0.23946360153256718</v>
      </c>
      <c r="AA13">
        <v>0.26432141484044602</v>
      </c>
      <c r="AB13">
        <v>0.2893518518518518</v>
      </c>
      <c r="AC13">
        <v>0.31455671699574111</v>
      </c>
      <c r="AD13">
        <v>0.33993783993783966</v>
      </c>
      <c r="AE13">
        <v>0.36549707602339221</v>
      </c>
      <c r="AF13">
        <v>0.39123630672926435</v>
      </c>
      <c r="AG13">
        <v>0.41715744012563771</v>
      </c>
      <c r="AH13">
        <v>0.44326241134751815</v>
      </c>
      <c r="AI13">
        <v>0.46955318307631455</v>
      </c>
      <c r="AJ13">
        <v>0.49603174603174566</v>
      </c>
      <c r="AK13">
        <v>0.52270011947431327</v>
      </c>
      <c r="AL13">
        <v>0.54956035171862538</v>
      </c>
      <c r="AM13">
        <v>0.57661452065784202</v>
      </c>
      <c r="AN13">
        <v>0.60386473429951693</v>
      </c>
      <c r="AO13">
        <v>0.63131313131313072</v>
      </c>
      <c r="AP13">
        <v>0.65896188158961833</v>
      </c>
      <c r="AQ13">
        <v>0.68681318681318582</v>
      </c>
    </row>
    <row r="14" spans="1:43" x14ac:dyDescent="0.2">
      <c r="A14" t="s">
        <v>9</v>
      </c>
      <c r="B14" t="s">
        <v>152</v>
      </c>
      <c r="C14" t="s">
        <v>164</v>
      </c>
      <c r="D14" t="s">
        <v>155</v>
      </c>
      <c r="E14" t="s">
        <v>13</v>
      </c>
      <c r="F14" t="s">
        <v>62</v>
      </c>
      <c r="G14" t="s">
        <v>61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1.9343856391210154E-2</v>
      </c>
      <c r="R14">
        <v>3.8795779019242707E-2</v>
      </c>
      <c r="S14">
        <v>5.8356676003734828E-2</v>
      </c>
      <c r="T14">
        <v>7.8027465667915116E-2</v>
      </c>
      <c r="U14">
        <v>9.7809076682316129E-2</v>
      </c>
      <c r="V14">
        <v>0.11770244821092282</v>
      </c>
      <c r="W14">
        <v>0.13770853005980488</v>
      </c>
      <c r="X14">
        <v>0.15782828282828285</v>
      </c>
      <c r="Y14">
        <v>0.17806267806267806</v>
      </c>
      <c r="Z14">
        <v>0.19841269841269843</v>
      </c>
      <c r="AA14">
        <v>0.21887933779051255</v>
      </c>
      <c r="AB14">
        <v>0.2394636015325671</v>
      </c>
      <c r="AC14">
        <v>0.26016650656420109</v>
      </c>
      <c r="AD14">
        <v>0.28098908156711627</v>
      </c>
      <c r="AE14">
        <v>0.30193236714975852</v>
      </c>
      <c r="AF14">
        <v>0.32299741602067189</v>
      </c>
      <c r="AG14">
        <v>0.34418529316488505</v>
      </c>
      <c r="AH14">
        <v>0.36549707602339182</v>
      </c>
      <c r="AI14">
        <v>0.38693385467579011</v>
      </c>
      <c r="AJ14">
        <v>0.40849673202614378</v>
      </c>
      <c r="AK14">
        <v>0.43018682399213365</v>
      </c>
      <c r="AL14">
        <v>0.45200525969756739</v>
      </c>
      <c r="AM14">
        <v>0.47395318166831524</v>
      </c>
      <c r="AN14">
        <v>0.49603174603174616</v>
      </c>
      <c r="AO14">
        <v>0.51824212271973469</v>
      </c>
      <c r="AP14">
        <v>0.54058549567531611</v>
      </c>
      <c r="AQ14">
        <v>0.56306306306306309</v>
      </c>
    </row>
    <row r="15" spans="1:43" x14ac:dyDescent="0.2">
      <c r="A15" t="s">
        <v>9</v>
      </c>
      <c r="B15" t="s">
        <v>152</v>
      </c>
      <c r="C15" t="s">
        <v>168</v>
      </c>
      <c r="D15" t="s">
        <v>155</v>
      </c>
      <c r="E15" t="s">
        <v>13</v>
      </c>
      <c r="F15" t="s">
        <v>62</v>
      </c>
      <c r="G15" t="s">
        <v>61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7.8027465667915102E-2</v>
      </c>
      <c r="R15">
        <v>0.15782828282828285</v>
      </c>
      <c r="S15">
        <v>0.2394636015325671</v>
      </c>
      <c r="T15">
        <v>0.32299741602067189</v>
      </c>
      <c r="U15">
        <v>0.40849673202614384</v>
      </c>
      <c r="V15">
        <v>0.4960317460317461</v>
      </c>
      <c r="W15">
        <v>0.58567603748326647</v>
      </c>
      <c r="X15">
        <v>0.6775067750677507</v>
      </c>
      <c r="Y15">
        <v>0.77160493827160515</v>
      </c>
      <c r="Z15">
        <v>0.86805555555555558</v>
      </c>
      <c r="AA15">
        <v>0.96694796061884669</v>
      </c>
      <c r="AB15">
        <v>1.0683760683760684</v>
      </c>
      <c r="AC15">
        <v>1.1724386724386726</v>
      </c>
      <c r="AD15">
        <v>1.2792397660818713</v>
      </c>
      <c r="AE15">
        <v>1.3888888888888888</v>
      </c>
      <c r="AF15">
        <v>1.5015015015015016</v>
      </c>
      <c r="AG15">
        <v>1.6171993911719942</v>
      </c>
      <c r="AH15">
        <v>1.7361111111111112</v>
      </c>
      <c r="AI15">
        <v>1.8583724569640063</v>
      </c>
      <c r="AJ15">
        <v>1.9841269841269842</v>
      </c>
      <c r="AK15">
        <v>2.1135265700483097</v>
      </c>
      <c r="AL15">
        <v>2.2467320261437904</v>
      </c>
      <c r="AM15">
        <v>2.3839137645107797</v>
      </c>
      <c r="AN15">
        <v>2.5252525252525251</v>
      </c>
      <c r="AO15">
        <v>2.6709401709401708</v>
      </c>
      <c r="AP15">
        <v>2.8211805555555562</v>
      </c>
      <c r="AQ15">
        <v>2.9761904761904767</v>
      </c>
    </row>
  </sheetData>
  <autoFilter ref="A1:AQ15" xr:uid="{7FE60582-8E84-4795-90E6-91E6C5CD9C07}">
    <sortState xmlns:xlrd2="http://schemas.microsoft.com/office/spreadsheetml/2017/richdata2" ref="A2:AQ15">
      <sortCondition ref="C1:C15"/>
    </sortState>
  </autoFilter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14"/>
  <sheetViews>
    <sheetView topLeftCell="D1" zoomScale="130" zoomScaleNormal="130" workbookViewId="0">
      <selection activeCell="R11" sqref="R11"/>
    </sheetView>
  </sheetViews>
  <sheetFormatPr baseColWidth="10" defaultColWidth="8.83203125" defaultRowHeight="15" x14ac:dyDescent="0.2"/>
  <cols>
    <col min="1" max="1" width="11" bestFit="1" customWidth="1"/>
    <col min="2" max="2" width="23.83203125" bestFit="1" customWidth="1"/>
    <col min="3" max="3" width="10" bestFit="1" customWidth="1"/>
    <col min="4" max="4" width="10" customWidth="1"/>
    <col min="5" max="5" width="28" customWidth="1"/>
    <col min="6" max="6" width="12.5" customWidth="1"/>
    <col min="9" max="11" width="8.83203125" hidden="1" customWidth="1"/>
    <col min="12" max="12" width="9.83203125" hidden="1" customWidth="1"/>
    <col min="19" max="19" width="13.5" bestFit="1" customWidth="1"/>
  </cols>
  <sheetData>
    <row r="1" spans="1:45" ht="33" thickBot="1" x14ac:dyDescent="0.25">
      <c r="A1" s="14" t="s">
        <v>0</v>
      </c>
      <c r="B1" s="40" t="s">
        <v>19</v>
      </c>
      <c r="C1" s="15" t="s">
        <v>63</v>
      </c>
      <c r="D1" s="15" t="s">
        <v>64</v>
      </c>
      <c r="E1" s="15" t="s">
        <v>18</v>
      </c>
      <c r="F1" s="25" t="s">
        <v>45</v>
      </c>
      <c r="G1" s="24" t="s">
        <v>34</v>
      </c>
      <c r="H1" s="24" t="s">
        <v>44</v>
      </c>
      <c r="I1" s="14" t="s">
        <v>7</v>
      </c>
      <c r="J1" s="15" t="s">
        <v>27</v>
      </c>
      <c r="K1" s="15" t="s">
        <v>39</v>
      </c>
      <c r="L1" s="16" t="s">
        <v>8</v>
      </c>
      <c r="M1" s="14">
        <v>2018</v>
      </c>
      <c r="N1" s="15">
        <v>2019</v>
      </c>
      <c r="O1" s="37">
        <v>2020</v>
      </c>
      <c r="P1" s="37">
        <v>2021</v>
      </c>
      <c r="Q1" s="37">
        <v>2022</v>
      </c>
      <c r="R1" s="37">
        <v>2023</v>
      </c>
      <c r="S1" s="37">
        <v>2024</v>
      </c>
      <c r="T1" s="37">
        <v>2025</v>
      </c>
      <c r="U1" s="37">
        <v>2026</v>
      </c>
      <c r="V1" s="37">
        <v>2027</v>
      </c>
      <c r="W1" s="37">
        <v>2028</v>
      </c>
      <c r="X1" s="37">
        <v>2029</v>
      </c>
      <c r="Y1" s="37">
        <v>2030</v>
      </c>
      <c r="Z1" s="37">
        <v>2031</v>
      </c>
      <c r="AA1" s="37">
        <v>2032</v>
      </c>
      <c r="AB1" s="37">
        <v>2033</v>
      </c>
      <c r="AC1" s="37">
        <v>2034</v>
      </c>
      <c r="AD1" s="37">
        <v>2035</v>
      </c>
      <c r="AE1" s="37">
        <v>2036</v>
      </c>
      <c r="AF1" s="37">
        <v>2037</v>
      </c>
      <c r="AG1" s="37">
        <v>2038</v>
      </c>
      <c r="AH1" s="37">
        <v>2039</v>
      </c>
      <c r="AI1" s="37">
        <v>2040</v>
      </c>
      <c r="AJ1" s="37">
        <v>2041</v>
      </c>
      <c r="AK1" s="37">
        <v>2042</v>
      </c>
      <c r="AL1" s="37">
        <v>2043</v>
      </c>
      <c r="AM1" s="37">
        <v>2044</v>
      </c>
      <c r="AN1" s="37">
        <v>2045</v>
      </c>
      <c r="AO1" s="37">
        <v>2046</v>
      </c>
      <c r="AP1" s="37">
        <v>2047</v>
      </c>
      <c r="AQ1" s="37">
        <v>2048</v>
      </c>
      <c r="AR1" s="37">
        <v>2049</v>
      </c>
      <c r="AS1" s="38">
        <v>2050</v>
      </c>
    </row>
    <row r="2" spans="1:45" x14ac:dyDescent="0.2">
      <c r="A2" t="s">
        <v>9</v>
      </c>
      <c r="B2" t="s">
        <v>38</v>
      </c>
      <c r="C2" t="s">
        <v>130</v>
      </c>
      <c r="D2" t="s">
        <v>65</v>
      </c>
      <c r="E2" s="91" t="s">
        <v>137</v>
      </c>
      <c r="F2" t="s">
        <v>13</v>
      </c>
      <c r="G2" t="s">
        <v>62</v>
      </c>
      <c r="H2" t="s">
        <v>61</v>
      </c>
      <c r="M2">
        <v>10.817399999999999</v>
      </c>
      <c r="N2">
        <v>10.9816</v>
      </c>
      <c r="O2">
        <v>11.262499999999999</v>
      </c>
      <c r="P2">
        <v>11.3917</v>
      </c>
      <c r="Q2">
        <v>11.005800000000001</v>
      </c>
      <c r="R2" s="92">
        <v>12.066194100000001</v>
      </c>
      <c r="S2">
        <v>11.613275752801902</v>
      </c>
      <c r="T2">
        <v>11.861500389554196</v>
      </c>
      <c r="U2">
        <v>12.113455272582362</v>
      </c>
      <c r="V2">
        <v>12.369116503264637</v>
      </c>
      <c r="W2">
        <v>12.628454563219927</v>
      </c>
      <c r="X2">
        <v>12.891433970460152</v>
      </c>
      <c r="Y2">
        <v>13.158012919014068</v>
      </c>
      <c r="Z2">
        <v>13.42814290130787</v>
      </c>
      <c r="AA2">
        <v>13.701768312558974</v>
      </c>
      <c r="AB2">
        <v>13.978826036409007</v>
      </c>
      <c r="AC2">
        <v>14.259245010990689</v>
      </c>
      <c r="AD2">
        <v>14.54294577459066</v>
      </c>
      <c r="AE2">
        <v>14.829839990036323</v>
      </c>
      <c r="AF2">
        <v>15.119829946899603</v>
      </c>
      <c r="AG2">
        <v>15.41280804057388</v>
      </c>
      <c r="AH2">
        <v>15.708656227242329</v>
      </c>
      <c r="AI2">
        <v>16.007245453716319</v>
      </c>
      <c r="AJ2">
        <v>16.308435061081607</v>
      </c>
      <c r="AK2">
        <v>16.61207216104728</v>
      </c>
      <c r="AL2">
        <v>16.917990983848192</v>
      </c>
      <c r="AM2">
        <v>17.226012196505494</v>
      </c>
      <c r="AN2">
        <v>17.535942190202341</v>
      </c>
      <c r="AO2">
        <v>17.8475723354818</v>
      </c>
      <c r="AP2">
        <v>18.160678203922821</v>
      </c>
      <c r="AQ2">
        <v>18.475018754896304</v>
      </c>
      <c r="AR2">
        <v>18.790335485947804</v>
      </c>
      <c r="AS2">
        <v>19.106351545295638</v>
      </c>
    </row>
    <row r="3" spans="1:45" x14ac:dyDescent="0.2">
      <c r="A3" t="s">
        <v>9</v>
      </c>
      <c r="B3" t="s">
        <v>38</v>
      </c>
      <c r="C3" t="s">
        <v>131</v>
      </c>
      <c r="D3" t="s">
        <v>65</v>
      </c>
      <c r="E3" s="84" t="s">
        <v>138</v>
      </c>
      <c r="F3" t="s">
        <v>13</v>
      </c>
      <c r="G3" t="s">
        <v>62</v>
      </c>
      <c r="H3" t="s">
        <v>61</v>
      </c>
      <c r="M3">
        <v>9.1532</v>
      </c>
      <c r="N3">
        <v>9.3292000000000002</v>
      </c>
      <c r="O3">
        <v>9.6104000000000003</v>
      </c>
      <c r="P3">
        <v>9.9001999999999999</v>
      </c>
      <c r="Q3">
        <v>10.198600000000001</v>
      </c>
      <c r="R3" s="92">
        <v>10.506017440000001</v>
      </c>
      <c r="S3">
        <v>10.680910921302868</v>
      </c>
      <c r="T3">
        <v>10.825002136255131</v>
      </c>
      <c r="U3">
        <v>10.966969996960298</v>
      </c>
      <c r="V3">
        <v>11.106518005287377</v>
      </c>
      <c r="W3">
        <v>11.24333244380999</v>
      </c>
      <c r="X3">
        <v>11.377081564018187</v>
      </c>
      <c r="Y3">
        <v>11.507414739780641</v>
      </c>
      <c r="Z3">
        <v>11.6339615846508</v>
      </c>
      <c r="AA3">
        <v>11.756331031555749</v>
      </c>
      <c r="AB3">
        <v>11.874110373349581</v>
      </c>
      <c r="AC3">
        <v>11.986864262653944</v>
      </c>
      <c r="AD3">
        <v>12.094133669347098</v>
      </c>
      <c r="AE3">
        <v>12.195434793999139</v>
      </c>
      <c r="AF3">
        <v>12.29025793548492</v>
      </c>
      <c r="AG3">
        <v>12.378066310937616</v>
      </c>
      <c r="AH3">
        <v>12.45829482613475</v>
      </c>
      <c r="AI3">
        <v>12.530348794334421</v>
      </c>
      <c r="AJ3">
        <v>12.593602601503061</v>
      </c>
      <c r="AK3">
        <v>12.647398315796249</v>
      </c>
      <c r="AL3">
        <v>12.691044239071612</v>
      </c>
      <c r="AM3">
        <v>12.72381339812717</v>
      </c>
      <c r="AN3">
        <v>12.744941973269542</v>
      </c>
      <c r="AO3">
        <v>12.753627661724062</v>
      </c>
      <c r="AP3">
        <v>12.749027973303289</v>
      </c>
      <c r="AQ3">
        <v>12.730258455650846</v>
      </c>
      <c r="AR3">
        <v>12.696390846274538</v>
      </c>
      <c r="AS3">
        <v>12.646451148475755</v>
      </c>
    </row>
    <row r="4" spans="1:45" x14ac:dyDescent="0.2">
      <c r="A4" t="s">
        <v>9</v>
      </c>
      <c r="B4" t="s">
        <v>38</v>
      </c>
      <c r="C4" t="s">
        <v>177</v>
      </c>
      <c r="D4" t="s">
        <v>65</v>
      </c>
      <c r="E4" s="84" t="s">
        <v>178</v>
      </c>
      <c r="F4" t="s">
        <v>13</v>
      </c>
      <c r="G4" t="s">
        <v>62</v>
      </c>
      <c r="H4" t="s">
        <v>61</v>
      </c>
      <c r="M4">
        <v>0.39300000000000002</v>
      </c>
      <c r="N4">
        <v>0.4118</v>
      </c>
      <c r="O4">
        <v>0.4173</v>
      </c>
      <c r="P4">
        <v>0.48049999999999998</v>
      </c>
      <c r="Q4">
        <v>0.50770000000000004</v>
      </c>
      <c r="R4" s="92">
        <v>0.52625831700000003</v>
      </c>
      <c r="S4">
        <v>0.53572299148608238</v>
      </c>
      <c r="T4">
        <v>0.54717364914651068</v>
      </c>
      <c r="U4">
        <v>0.55879638389667863</v>
      </c>
      <c r="V4">
        <v>0.57059009328785337</v>
      </c>
      <c r="W4">
        <v>0.58255341563055463</v>
      </c>
      <c r="X4">
        <v>0.59468471413278634</v>
      </c>
      <c r="Y4">
        <v>0.60698206027580393</v>
      </c>
      <c r="Z4">
        <v>0.6194432163944471</v>
      </c>
      <c r="AA4">
        <v>0.63206561742773737</v>
      </c>
      <c r="AB4">
        <v>0.64484635180403549</v>
      </c>
      <c r="AC4">
        <v>0.65778214142361058</v>
      </c>
      <c r="AD4">
        <v>0.6708693206999653</v>
      </c>
      <c r="AE4">
        <v>0.68410381461969527</v>
      </c>
      <c r="AF4">
        <v>0.69748111577903738</v>
      </c>
      <c r="AG4">
        <v>0.71099626035357355</v>
      </c>
      <c r="AH4">
        <v>0.724643802955799</v>
      </c>
      <c r="AI4">
        <v>0.73841779033344013</v>
      </c>
      <c r="AJ4">
        <v>0.75231173385952244</v>
      </c>
      <c r="AK4">
        <v>0.76631858076320714</v>
      </c>
      <c r="AL4">
        <v>0.78043068404838623</v>
      </c>
      <c r="AM4">
        <v>0.79463977104488903</v>
      </c>
      <c r="AN4">
        <v>0.80893691053496619</v>
      </c>
      <c r="AO4">
        <v>0.82331247839540178</v>
      </c>
      <c r="AP4">
        <v>0.83775612169325431</v>
      </c>
      <c r="AQ4">
        <v>0.85225672117073314</v>
      </c>
      <c r="AR4">
        <v>0.86680235205216349</v>
      </c>
      <c r="AS4">
        <v>0.88138024310332708</v>
      </c>
    </row>
    <row r="5" spans="1:45" x14ac:dyDescent="0.2">
      <c r="A5" t="s">
        <v>9</v>
      </c>
      <c r="B5" t="s">
        <v>38</v>
      </c>
      <c r="C5" t="s">
        <v>146</v>
      </c>
      <c r="D5" t="s">
        <v>65</v>
      </c>
      <c r="E5" t="s">
        <v>147</v>
      </c>
      <c r="F5" t="s">
        <v>13</v>
      </c>
      <c r="G5" t="s">
        <v>62</v>
      </c>
      <c r="H5" t="s">
        <v>61</v>
      </c>
      <c r="M5">
        <v>6.9774000000000003</v>
      </c>
      <c r="N5">
        <v>16.3384</v>
      </c>
      <c r="O5">
        <v>17.935300000000002</v>
      </c>
      <c r="P5">
        <v>16.4191</v>
      </c>
      <c r="Q5">
        <v>27.8291</v>
      </c>
      <c r="R5" s="93">
        <v>26.365468280000002</v>
      </c>
      <c r="S5">
        <v>29.272601794891781</v>
      </c>
      <c r="T5">
        <v>29.702976734764309</v>
      </c>
      <c r="U5">
        <v>30.134835505309049</v>
      </c>
      <c r="V5">
        <v>30.567957647070841</v>
      </c>
      <c r="W5">
        <v>31.002111080685058</v>
      </c>
      <c r="X5">
        <v>31.437051717239882</v>
      </c>
      <c r="Y5">
        <v>31.872523059705738</v>
      </c>
      <c r="Z5">
        <v>32.308255795390465</v>
      </c>
      <c r="AA5">
        <v>32.743967379389687</v>
      </c>
      <c r="AB5">
        <v>33.179361609013213</v>
      </c>
      <c r="AC5">
        <v>33.614128189180818</v>
      </c>
      <c r="AD5">
        <v>34.047942288794417</v>
      </c>
      <c r="AE5">
        <v>34.480464088107766</v>
      </c>
      <c r="AF5">
        <v>34.911338317130522</v>
      </c>
      <c r="AG5">
        <v>35.340193785120221</v>
      </c>
      <c r="AH5">
        <v>35.766642901233368</v>
      </c>
      <c r="AI5">
        <v>36.19028118642612</v>
      </c>
      <c r="AJ5">
        <v>36.610686776715383</v>
      </c>
      <c r="AK5">
        <v>37.027419917932889</v>
      </c>
      <c r="AL5">
        <v>37.440022452128304</v>
      </c>
      <c r="AM5">
        <v>37.848017295801981</v>
      </c>
      <c r="AN5">
        <v>38.250907910174654</v>
      </c>
      <c r="AO5">
        <v>38.648177763729379</v>
      </c>
      <c r="AP5">
        <v>39.039289787291018</v>
      </c>
      <c r="AQ5">
        <v>39.423685821940524</v>
      </c>
      <c r="AR5">
        <v>39.800786060094921</v>
      </c>
      <c r="AS5">
        <v>40.169988480119954</v>
      </c>
    </row>
    <row r="6" spans="1:45" x14ac:dyDescent="0.2">
      <c r="A6" t="s">
        <v>9</v>
      </c>
      <c r="B6" t="s">
        <v>38</v>
      </c>
      <c r="C6" t="s">
        <v>134</v>
      </c>
      <c r="D6" t="s">
        <v>65</v>
      </c>
      <c r="E6" t="s">
        <v>141</v>
      </c>
      <c r="F6" t="s">
        <v>13</v>
      </c>
      <c r="G6" t="s">
        <v>62</v>
      </c>
      <c r="H6" t="s">
        <v>61</v>
      </c>
      <c r="M6">
        <v>6.0728999999999997</v>
      </c>
      <c r="N6">
        <v>6.4599000000000002</v>
      </c>
      <c r="O6">
        <v>5.9359999999999999</v>
      </c>
      <c r="P6">
        <v>7.1908000000000003</v>
      </c>
      <c r="Q6">
        <v>6.9527000000000001</v>
      </c>
      <c r="R6" s="93">
        <v>7.2527230300000003</v>
      </c>
      <c r="S6">
        <v>7.3749673964336386</v>
      </c>
      <c r="T6">
        <v>7.5473530763619099</v>
      </c>
      <c r="U6">
        <v>7.7234639984620745</v>
      </c>
      <c r="V6">
        <v>7.903369880105533</v>
      </c>
      <c r="W6">
        <v>8.0871413363213591</v>
      </c>
      <c r="X6">
        <v>8.2748498738683907</v>
      </c>
      <c r="Y6">
        <v>8.4665678842651708</v>
      </c>
      <c r="Z6">
        <v>8.6623686357252261</v>
      </c>
      <c r="AA6">
        <v>8.8623262639433609</v>
      </c>
      <c r="AB6">
        <v>9.0665157616763068</v>
      </c>
      <c r="AC6">
        <v>9.2750129670590447</v>
      </c>
      <c r="AD6">
        <v>9.4878945505959411</v>
      </c>
      <c r="AE6">
        <v>9.7052380007633392</v>
      </c>
      <c r="AF6">
        <v>9.9271216081580391</v>
      </c>
      <c r="AG6">
        <v>10.153624448123589</v>
      </c>
      <c r="AH6">
        <v>10.384826361783677</v>
      </c>
      <c r="AI6">
        <v>10.620807935409468</v>
      </c>
      <c r="AJ6">
        <v>10.861650478044814</v>
      </c>
      <c r="AK6">
        <v>11.107435997310683</v>
      </c>
      <c r="AL6">
        <v>11.358247173307056</v>
      </c>
      <c r="AM6">
        <v>11.614167330527739</v>
      </c>
      <c r="AN6">
        <v>11.875280407700362</v>
      </c>
      <c r="AO6">
        <v>12.141670925460714</v>
      </c>
      <c r="AP6">
        <v>12.413423951767218</v>
      </c>
      <c r="AQ6">
        <v>12.690625064958148</v>
      </c>
      <c r="AR6">
        <v>12.973360314350487</v>
      </c>
      <c r="AS6">
        <v>13.26171617827589</v>
      </c>
    </row>
    <row r="7" spans="1:45" x14ac:dyDescent="0.2">
      <c r="A7" t="s">
        <v>9</v>
      </c>
      <c r="B7" t="s">
        <v>38</v>
      </c>
      <c r="C7" t="s">
        <v>132</v>
      </c>
      <c r="D7" t="s">
        <v>65</v>
      </c>
      <c r="E7" s="91" t="s">
        <v>139</v>
      </c>
      <c r="F7" t="s">
        <v>13</v>
      </c>
      <c r="G7" t="s">
        <v>62</v>
      </c>
      <c r="H7" t="s">
        <v>61</v>
      </c>
      <c r="M7">
        <v>14.008100000000001</v>
      </c>
      <c r="N7">
        <v>15.226000000000001</v>
      </c>
      <c r="O7">
        <v>13.6341</v>
      </c>
      <c r="P7">
        <v>17.037600000000001</v>
      </c>
      <c r="Q7">
        <v>16.148099999999999</v>
      </c>
      <c r="R7" s="93">
        <v>17.8730221</v>
      </c>
      <c r="S7">
        <v>16.819048882457544</v>
      </c>
      <c r="T7">
        <v>17.06632779542263</v>
      </c>
      <c r="U7">
        <v>17.314459267404651</v>
      </c>
      <c r="V7">
        <v>17.563316629842362</v>
      </c>
      <c r="W7">
        <v>17.812766537766795</v>
      </c>
      <c r="X7">
        <v>18.062668745928537</v>
      </c>
      <c r="Y7">
        <v>18.312875879792557</v>
      </c>
      <c r="Z7">
        <v>18.563233201376704</v>
      </c>
      <c r="AA7">
        <v>18.813578369916339</v>
      </c>
      <c r="AB7">
        <v>19.063741197344132</v>
      </c>
      <c r="AC7">
        <v>19.313543398581121</v>
      </c>
      <c r="AD7">
        <v>19.562798336643162</v>
      </c>
      <c r="AE7">
        <v>19.811310762574813</v>
      </c>
      <c r="AF7">
        <v>20.058876550231908</v>
      </c>
      <c r="AG7">
        <v>20.305282425943531</v>
      </c>
      <c r="AH7">
        <v>20.550305693094302</v>
      </c>
      <c r="AI7">
        <v>20.793713951678981</v>
      </c>
      <c r="AJ7">
        <v>21.035264812893079</v>
      </c>
      <c r="AK7">
        <v>21.2747056088356</v>
      </c>
      <c r="AL7">
        <v>21.511773097413595</v>
      </c>
      <c r="AM7">
        <v>21.746193162552306</v>
      </c>
      <c r="AN7">
        <v>21.977680509830051</v>
      </c>
      <c r="AO7">
        <v>22.205938357672938</v>
      </c>
      <c r="AP7">
        <v>22.43065812426191</v>
      </c>
      <c r="AQ7">
        <v>22.651519110322983</v>
      </c>
      <c r="AR7">
        <v>22.868188177990621</v>
      </c>
      <c r="AS7">
        <v>23.080319425955274</v>
      </c>
    </row>
    <row r="8" spans="1:45" x14ac:dyDescent="0.2">
      <c r="A8" t="s">
        <v>9</v>
      </c>
      <c r="B8" t="s">
        <v>38</v>
      </c>
      <c r="C8" t="s">
        <v>133</v>
      </c>
      <c r="D8" t="s">
        <v>65</v>
      </c>
      <c r="E8" t="s">
        <v>140</v>
      </c>
      <c r="F8" t="s">
        <v>13</v>
      </c>
      <c r="G8" t="s">
        <v>62</v>
      </c>
      <c r="H8" t="s">
        <v>61</v>
      </c>
      <c r="M8">
        <v>7.3061999999999996</v>
      </c>
      <c r="N8">
        <v>6.1826999999999996</v>
      </c>
      <c r="O8">
        <v>5.9737</v>
      </c>
      <c r="P8">
        <v>7.5719000000000003</v>
      </c>
      <c r="Q8">
        <v>8.6045999999999996</v>
      </c>
      <c r="R8" s="94">
        <v>8.5954097639999993</v>
      </c>
      <c r="S8">
        <v>9.1271943934518802</v>
      </c>
      <c r="T8">
        <v>9.3405373856003706</v>
      </c>
      <c r="U8">
        <v>9.5584907044985066</v>
      </c>
      <c r="V8">
        <v>9.7811406317482525</v>
      </c>
      <c r="W8">
        <v>10.008574559884758</v>
      </c>
      <c r="X8">
        <v>10.240880985040052</v>
      </c>
      <c r="Y8">
        <v>10.478149498316926</v>
      </c>
      <c r="Z8">
        <v>10.720470775808145</v>
      </c>
      <c r="AA8">
        <v>10.967936567193616</v>
      </c>
      <c r="AB8">
        <v>11.220639682845507</v>
      </c>
      <c r="AC8">
        <v>11.478673979368629</v>
      </c>
      <c r="AD8">
        <v>11.742134343500775</v>
      </c>
      <c r="AE8">
        <v>12.011116674294623</v>
      </c>
      <c r="AF8">
        <v>12.285717863500031</v>
      </c>
      <c r="AG8">
        <v>12.566035774062485</v>
      </c>
      <c r="AH8">
        <v>12.8521692166502</v>
      </c>
      <c r="AI8">
        <v>13.144217924119308</v>
      </c>
      <c r="AJ8">
        <v>13.442282523823037</v>
      </c>
      <c r="AK8">
        <v>13.746464507667454</v>
      </c>
      <c r="AL8">
        <v>14.056866199812722</v>
      </c>
      <c r="AM8">
        <v>14.373590721915082</v>
      </c>
      <c r="AN8">
        <v>14.696741955801135</v>
      </c>
      <c r="AO8">
        <v>15.026424503461858</v>
      </c>
      <c r="AP8">
        <v>15.362743644249889</v>
      </c>
      <c r="AQ8">
        <v>15.705805289159448</v>
      </c>
      <c r="AR8">
        <v>16.055715932063833</v>
      </c>
      <c r="AS8">
        <v>16.41258259778111</v>
      </c>
    </row>
    <row r="9" spans="1:45" x14ac:dyDescent="0.2">
      <c r="A9" t="s">
        <v>9</v>
      </c>
      <c r="B9" t="s">
        <v>38</v>
      </c>
      <c r="C9" t="s">
        <v>179</v>
      </c>
      <c r="D9" t="s">
        <v>65</v>
      </c>
      <c r="E9" s="84" t="s">
        <v>180</v>
      </c>
      <c r="F9" t="s">
        <v>13</v>
      </c>
      <c r="G9" t="s">
        <v>62</v>
      </c>
      <c r="H9" t="s">
        <v>61</v>
      </c>
      <c r="M9">
        <v>3.9298999999999999</v>
      </c>
      <c r="N9">
        <v>4.1177000000000001</v>
      </c>
      <c r="O9">
        <v>4.173</v>
      </c>
      <c r="P9">
        <v>4.8047000000000004</v>
      </c>
      <c r="Q9">
        <v>5.0773999999999999</v>
      </c>
      <c r="R9" s="93">
        <v>5.2627055289999998</v>
      </c>
      <c r="S9">
        <v>5.3827719255874324</v>
      </c>
      <c r="T9">
        <v>5.5055034487013641</v>
      </c>
      <c r="U9">
        <v>5.6307921163908032</v>
      </c>
      <c r="V9">
        <v>5.7586827659664461</v>
      </c>
      <c r="W9">
        <v>5.889220705239234</v>
      </c>
      <c r="X9">
        <v>6.0224517037406686</v>
      </c>
      <c r="Y9">
        <v>6.1584219831241294</v>
      </c>
      <c r="Z9">
        <v>6.297178206710961</v>
      </c>
      <c r="AA9">
        <v>6.4387674681438476</v>
      </c>
      <c r="AB9">
        <v>6.5832372791087028</v>
      </c>
      <c r="AC9">
        <v>6.7306355560849429</v>
      </c>
      <c r="AD9">
        <v>6.8810106060827767</v>
      </c>
      <c r="AE9">
        <v>7.0344111113245686</v>
      </c>
      <c r="AF9">
        <v>7.1908861128260435</v>
      </c>
      <c r="AG9">
        <v>7.3504849928315723</v>
      </c>
      <c r="AH9">
        <v>7.5132574560562251</v>
      </c>
      <c r="AI9">
        <v>7.6792535096858074</v>
      </c>
      <c r="AJ9">
        <v>7.8485234420844083</v>
      </c>
      <c r="AK9">
        <v>8.0211178001574286</v>
      </c>
      <c r="AL9">
        <v>8.1970873653162872</v>
      </c>
      <c r="AM9">
        <v>8.3764831279893723</v>
      </c>
      <c r="AN9">
        <v>8.5593562606219589</v>
      </c>
      <c r="AO9">
        <v>8.7457580891060172</v>
      </c>
      <c r="AP9">
        <v>8.9357400625789722</v>
      </c>
      <c r="AQ9">
        <v>9.1293537215286094</v>
      </c>
      <c r="AR9">
        <v>9.3266506641392422</v>
      </c>
      <c r="AS9">
        <v>9.5276825108124026</v>
      </c>
    </row>
    <row r="10" spans="1:45" x14ac:dyDescent="0.2">
      <c r="A10" t="s">
        <v>9</v>
      </c>
      <c r="B10" t="s">
        <v>38</v>
      </c>
      <c r="C10" t="s">
        <v>135</v>
      </c>
      <c r="D10" t="s">
        <v>65</v>
      </c>
      <c r="E10" s="91" t="s">
        <v>142</v>
      </c>
      <c r="F10" t="s">
        <v>13</v>
      </c>
      <c r="G10" t="s">
        <v>62</v>
      </c>
      <c r="H10" t="s">
        <v>61</v>
      </c>
      <c r="M10">
        <v>13.915900000000001</v>
      </c>
      <c r="N10">
        <v>14.2018</v>
      </c>
      <c r="O10">
        <v>14.4551</v>
      </c>
      <c r="P10">
        <v>16.1494</v>
      </c>
      <c r="Q10">
        <v>15.497</v>
      </c>
      <c r="R10" s="95">
        <v>16.40051437</v>
      </c>
      <c r="S10">
        <v>16.563135918651788</v>
      </c>
      <c r="T10">
        <v>17.152191891053917</v>
      </c>
      <c r="U10">
        <v>17.757726683963615</v>
      </c>
      <c r="V10">
        <v>18.380055425040165</v>
      </c>
      <c r="W10">
        <v>19.019492173447659</v>
      </c>
      <c r="X10">
        <v>19.676349389185258</v>
      </c>
      <c r="Y10">
        <v>20.350937365081712</v>
      </c>
      <c r="Z10">
        <v>21.043563619465068</v>
      </c>
      <c r="AA10">
        <v>21.754532247424891</v>
      </c>
      <c r="AB10">
        <v>22.220594243972261</v>
      </c>
      <c r="AC10">
        <v>22.694277248704921</v>
      </c>
      <c r="AD10">
        <v>23.175593988467959</v>
      </c>
      <c r="AE10">
        <v>23.664550272065938</v>
      </c>
      <c r="AF10">
        <v>24.161144536759341</v>
      </c>
      <c r="AG10">
        <v>24.665367372893936</v>
      </c>
      <c r="AH10">
        <v>25.177201025730248</v>
      </c>
      <c r="AI10">
        <v>25.696618873503223</v>
      </c>
      <c r="AJ10">
        <v>26.223584880703331</v>
      </c>
      <c r="AK10">
        <v>26.758053025530437</v>
      </c>
      <c r="AL10">
        <v>27.29996670042987</v>
      </c>
      <c r="AM10">
        <v>27.849258084577023</v>
      </c>
      <c r="AN10">
        <v>28.405847487131926</v>
      </c>
      <c r="AO10">
        <v>28.969642660038481</v>
      </c>
      <c r="AP10">
        <v>29.540538079094681</v>
      </c>
      <c r="AQ10">
        <v>30.118414191970224</v>
      </c>
      <c r="AR10">
        <v>30.703136631795076</v>
      </c>
      <c r="AS10">
        <v>31.294555394889397</v>
      </c>
    </row>
    <row r="11" spans="1:45" x14ac:dyDescent="0.2">
      <c r="A11" t="s">
        <v>9</v>
      </c>
      <c r="B11" t="s">
        <v>38</v>
      </c>
      <c r="C11" t="s">
        <v>109</v>
      </c>
      <c r="D11" t="s">
        <v>65</v>
      </c>
      <c r="E11" t="s">
        <v>110</v>
      </c>
      <c r="F11" t="s">
        <v>13</v>
      </c>
      <c r="G11" t="s">
        <v>62</v>
      </c>
      <c r="H11" t="s">
        <v>61</v>
      </c>
      <c r="M11">
        <v>295.95519999999999</v>
      </c>
      <c r="N11">
        <v>301.64409999999998</v>
      </c>
      <c r="O11">
        <v>310.73719999999997</v>
      </c>
      <c r="P11">
        <v>320.10449999999997</v>
      </c>
      <c r="Q11">
        <v>329.75420000000003</v>
      </c>
      <c r="R11" s="95">
        <v>339.69484949999998</v>
      </c>
      <c r="S11">
        <v>321.90458408052024</v>
      </c>
      <c r="T11">
        <v>330.91857737398868</v>
      </c>
      <c r="U11">
        <v>340.01205660038573</v>
      </c>
      <c r="V11">
        <v>349.11774425883027</v>
      </c>
      <c r="W11">
        <v>358.33922674814431</v>
      </c>
      <c r="X11">
        <v>367.62978858435235</v>
      </c>
      <c r="Y11">
        <v>377.00044214783725</v>
      </c>
      <c r="Z11">
        <v>386.37657771527506</v>
      </c>
      <c r="AA11">
        <v>395.76464871979078</v>
      </c>
      <c r="AB11">
        <v>405.14945576416426</v>
      </c>
      <c r="AC11">
        <v>414.44257484845741</v>
      </c>
      <c r="AD11">
        <v>423.64426836627388</v>
      </c>
      <c r="AE11">
        <v>432.70506160943216</v>
      </c>
      <c r="AF11">
        <v>441.54413992080038</v>
      </c>
      <c r="AG11">
        <v>450.15367595739679</v>
      </c>
      <c r="AH11">
        <v>458.38649890568547</v>
      </c>
      <c r="AI11">
        <v>466.22369057050605</v>
      </c>
      <c r="AJ11">
        <v>473.58706736784848</v>
      </c>
      <c r="AK11">
        <v>480.32978932699621</v>
      </c>
      <c r="AL11">
        <v>486.35341377304775</v>
      </c>
      <c r="AM11">
        <v>491.55120887580574</v>
      </c>
      <c r="AN11">
        <v>495.77371467803528</v>
      </c>
      <c r="AO11">
        <v>498.85774684764652</v>
      </c>
      <c r="AP11">
        <v>500.62544517597348</v>
      </c>
      <c r="AQ11">
        <v>500.84603107544422</v>
      </c>
      <c r="AR11">
        <v>499.30565523198374</v>
      </c>
      <c r="AS11">
        <v>495.77236269733805</v>
      </c>
    </row>
    <row r="12" spans="1:45" x14ac:dyDescent="0.2">
      <c r="A12" t="s">
        <v>9</v>
      </c>
      <c r="B12" t="s">
        <v>38</v>
      </c>
      <c r="C12" t="s">
        <v>136</v>
      </c>
      <c r="D12" t="s">
        <v>65</v>
      </c>
      <c r="E12" t="s">
        <v>143</v>
      </c>
      <c r="F12" t="s">
        <v>13</v>
      </c>
      <c r="G12" t="s">
        <v>62</v>
      </c>
      <c r="H12" t="s">
        <v>61</v>
      </c>
      <c r="M12">
        <v>15.1303</v>
      </c>
      <c r="N12">
        <v>15.853300000000001</v>
      </c>
      <c r="O12">
        <v>16.066099999999999</v>
      </c>
      <c r="P12">
        <v>18.498100000000001</v>
      </c>
      <c r="Q12">
        <v>19.548100000000002</v>
      </c>
      <c r="R12" s="95">
        <v>20.261312279999999</v>
      </c>
      <c r="S12">
        <v>20.58102034861221</v>
      </c>
      <c r="T12">
        <v>20.997470313204357</v>
      </c>
      <c r="U12">
        <v>21.419580092526854</v>
      </c>
      <c r="V12">
        <v>21.847288093377372</v>
      </c>
      <c r="W12">
        <v>22.280523068887742</v>
      </c>
      <c r="X12">
        <v>22.71920356644717</v>
      </c>
      <c r="Y12">
        <v>23.163237350263845</v>
      </c>
      <c r="Z12">
        <v>23.612520797509887</v>
      </c>
      <c r="AA12">
        <v>24.06693826695308</v>
      </c>
      <c r="AB12">
        <v>24.526361438935918</v>
      </c>
      <c r="AC12">
        <v>24.990648625517558</v>
      </c>
      <c r="AD12">
        <v>25.459644049548295</v>
      </c>
      <c r="AE12">
        <v>25.933177091397688</v>
      </c>
      <c r="AF12">
        <v>26.411061502007875</v>
      </c>
      <c r="AG12">
        <v>26.893094580891539</v>
      </c>
      <c r="AH12">
        <v>27.379056317640472</v>
      </c>
      <c r="AI12">
        <v>27.868708495454705</v>
      </c>
      <c r="AJ12">
        <v>28.361793755144447</v>
      </c>
      <c r="AK12">
        <v>28.858034617996907</v>
      </c>
      <c r="AL12">
        <v>29.357132465837932</v>
      </c>
      <c r="AM12">
        <v>29.858766476553498</v>
      </c>
      <c r="AN12">
        <v>30.362592513269366</v>
      </c>
      <c r="AO12">
        <v>30.868241965317285</v>
      </c>
      <c r="AP12">
        <v>31.375320539044235</v>
      </c>
      <c r="AQ12">
        <v>31.883406996446205</v>
      </c>
      <c r="AR12">
        <v>32.392051839530204</v>
      </c>
      <c r="AS12">
        <v>32.900775938228008</v>
      </c>
    </row>
    <row r="13" spans="1:45" x14ac:dyDescent="0.2">
      <c r="A13" t="s">
        <v>9</v>
      </c>
      <c r="B13" t="s">
        <v>38</v>
      </c>
      <c r="C13" t="s">
        <v>150</v>
      </c>
      <c r="D13" t="s">
        <v>65</v>
      </c>
      <c r="E13" t="s">
        <v>151</v>
      </c>
      <c r="F13" t="s">
        <v>13</v>
      </c>
      <c r="G13" t="s">
        <v>62</v>
      </c>
      <c r="H13" t="s">
        <v>61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0.13001495936000002</v>
      </c>
      <c r="AB13">
        <v>0.26002991872000003</v>
      </c>
      <c r="AC13">
        <v>0.39004487807999999</v>
      </c>
      <c r="AD13">
        <v>0.52005983744000006</v>
      </c>
      <c r="AE13">
        <v>0.65007479680000002</v>
      </c>
      <c r="AF13">
        <v>0.65007479680000002</v>
      </c>
      <c r="AG13">
        <v>0.65007479680000002</v>
      </c>
      <c r="AH13">
        <v>0.65007479680000002</v>
      </c>
      <c r="AI13">
        <v>0.65007479680000002</v>
      </c>
      <c r="AJ13">
        <v>0.65007479680000002</v>
      </c>
      <c r="AK13">
        <v>0.65007479680000002</v>
      </c>
      <c r="AL13">
        <v>0.65007479680000002</v>
      </c>
      <c r="AM13">
        <v>0.65007479680000002</v>
      </c>
      <c r="AN13">
        <v>0.65007479680000002</v>
      </c>
      <c r="AO13">
        <v>0.65007479680000002</v>
      </c>
      <c r="AP13">
        <v>0.65007479680000002</v>
      </c>
      <c r="AQ13">
        <v>0.65007479680000002</v>
      </c>
      <c r="AR13">
        <v>0.65007479680000002</v>
      </c>
      <c r="AS13">
        <v>0.65007479680000002</v>
      </c>
    </row>
    <row r="14" spans="1:45" x14ac:dyDescent="0.2">
      <c r="A14" t="s">
        <v>9</v>
      </c>
      <c r="B14" t="s">
        <v>38</v>
      </c>
      <c r="C14" t="s">
        <v>148</v>
      </c>
      <c r="D14" t="s">
        <v>65</v>
      </c>
      <c r="E14" t="s">
        <v>149</v>
      </c>
      <c r="F14" t="s">
        <v>13</v>
      </c>
      <c r="G14" t="s">
        <v>62</v>
      </c>
      <c r="H14" t="s">
        <v>61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0.61120710000000011</v>
      </c>
      <c r="W14">
        <v>1.2224142000000002</v>
      </c>
      <c r="X14">
        <v>1.8336212999999999</v>
      </c>
      <c r="Y14">
        <v>2.4448284000000005</v>
      </c>
      <c r="Z14">
        <v>3.0560355000000001</v>
      </c>
      <c r="AA14">
        <v>3.0560355000000001</v>
      </c>
      <c r="AB14">
        <v>3.0560355000000001</v>
      </c>
      <c r="AC14">
        <v>3.0560355000000001</v>
      </c>
      <c r="AD14">
        <v>3.0560355000000001</v>
      </c>
      <c r="AE14">
        <v>3.0560355000000001</v>
      </c>
      <c r="AF14">
        <v>3.0560355000000001</v>
      </c>
      <c r="AG14">
        <v>3.0560355000000001</v>
      </c>
      <c r="AH14">
        <v>3.0560355000000001</v>
      </c>
      <c r="AI14">
        <v>3.0560355000000001</v>
      </c>
      <c r="AJ14">
        <v>3.0560355000000001</v>
      </c>
      <c r="AK14">
        <v>3.0560355000000001</v>
      </c>
      <c r="AL14">
        <v>3.0560355000000001</v>
      </c>
      <c r="AM14">
        <v>3.0560355000000001</v>
      </c>
      <c r="AN14">
        <v>3.0560355000000001</v>
      </c>
      <c r="AO14">
        <v>3.0560355000000001</v>
      </c>
      <c r="AP14">
        <v>4.1038190999999999</v>
      </c>
      <c r="AQ14">
        <v>4.1038190999999999</v>
      </c>
      <c r="AR14">
        <v>4.1038190999999999</v>
      </c>
      <c r="AS14">
        <v>4.1038190999999999</v>
      </c>
    </row>
  </sheetData>
  <autoFilter ref="A1:AS14" xr:uid="{943814E7-7771-4AA2-98CF-22F8526ED390}">
    <sortState xmlns:xlrd2="http://schemas.microsoft.com/office/spreadsheetml/2017/richdata2" ref="A2:AS14">
      <sortCondition ref="C1:C1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1FB73-B788-4D3D-9D0B-EAF1A11367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88BCF7-8960-47C8-86EA-6FB3970D4B97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3.xml><?xml version="1.0" encoding="utf-8"?>
<ds:datastoreItem xmlns:ds="http://schemas.openxmlformats.org/officeDocument/2006/customXml" ds:itemID="{74A8EA06-82BA-49DD-A78C-E13E9C2A4E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Scenarios</vt:lpstr>
      <vt:lpstr>Overall_Parameters</vt:lpstr>
      <vt:lpstr>Distance_Levers</vt:lpstr>
      <vt:lpstr>Mode_Shift</vt:lpstr>
      <vt:lpstr>Occupancy_Rate</vt:lpstr>
      <vt:lpstr>Tech_Adoption</vt:lpstr>
      <vt:lpstr>Electrical</vt:lpstr>
      <vt:lpstr>SmartGrid</vt:lpstr>
      <vt:lpstr>Efficiency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Edgar Enrique Miranda Sandoval</cp:lastModifiedBy>
  <dcterms:created xsi:type="dcterms:W3CDTF">2015-06-05T18:17:20Z</dcterms:created>
  <dcterms:modified xsi:type="dcterms:W3CDTF">2025-01-07T23:43:53Z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