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JAM_Transport_20250224\A1_Outputs\"/>
    </mc:Choice>
  </mc:AlternateContent>
  <xr:revisionPtr revIDLastSave="0" documentId="13_ncr:1_{7B4E3147-39AF-400D-8DB7-605EF35277D9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Demand_Proje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K21" i="1"/>
  <c r="K19" i="1" l="1"/>
  <c r="K20" i="1" s="1"/>
  <c r="K15" i="1"/>
  <c r="K18" i="1" s="1"/>
  <c r="K11" i="1"/>
  <c r="K14" i="1" s="1"/>
  <c r="K13" i="1" l="1"/>
  <c r="K16" i="1"/>
  <c r="K17" i="1"/>
  <c r="K12" i="1"/>
</calcChain>
</file>

<file path=xl/sharedStrings.xml><?xml version="1.0" encoding="utf-8"?>
<sst xmlns="http://schemas.openxmlformats.org/spreadsheetml/2006/main" count="234" uniqueCount="84">
  <si>
    <t>Demand/Share</t>
  </si>
  <si>
    <t>Fuel/Tech</t>
  </si>
  <si>
    <t>Name</t>
  </si>
  <si>
    <t>Ref.Cap.BY</t>
  </si>
  <si>
    <t>Ref.OAR.BY</t>
  </si>
  <si>
    <t>Ref.km.BY</t>
  </si>
  <si>
    <t>Projection.Mode</t>
  </si>
  <si>
    <t>Projection.Parameter</t>
  </si>
  <si>
    <t>Demand</t>
  </si>
  <si>
    <t>Share</t>
  </si>
  <si>
    <t>E5OTHDSL</t>
  </si>
  <si>
    <t>E5OTHGSL</t>
  </si>
  <si>
    <t>E5OTHLPG</t>
  </si>
  <si>
    <t>E5OTHELE</t>
  </si>
  <si>
    <t>E5OTHHYD</t>
  </si>
  <si>
    <t>E5OTHKER</t>
  </si>
  <si>
    <t>E5OTHBIM</t>
  </si>
  <si>
    <t>E5OTHBGS</t>
  </si>
  <si>
    <t>E5OTHFOI</t>
  </si>
  <si>
    <t>E6TDPASPRI</t>
  </si>
  <si>
    <t>Techs_Auto</t>
  </si>
  <si>
    <t>Techs_Motos</t>
  </si>
  <si>
    <t>Techs_SUV</t>
  </si>
  <si>
    <t>E6TDPASPUB</t>
  </si>
  <si>
    <t>Techs_Taxi</t>
  </si>
  <si>
    <t>Techs_Buses_Micro</t>
  </si>
  <si>
    <t>Techs_Buses_Pub</t>
  </si>
  <si>
    <t>E6TDFREHEA</t>
  </si>
  <si>
    <t>Techs_He_Freight</t>
  </si>
  <si>
    <t>E6TDFRELIG</t>
  </si>
  <si>
    <t>Techs_Li_Freight</t>
  </si>
  <si>
    <t>Demand Other Diesel</t>
  </si>
  <si>
    <t>Demand Other Gasoline</t>
  </si>
  <si>
    <t>Demand Other LPG</t>
  </si>
  <si>
    <t>Demand Other Electric</t>
  </si>
  <si>
    <t>Demand Other Hydrogen</t>
  </si>
  <si>
    <t>Demand Other Kerosen</t>
  </si>
  <si>
    <t>Demand Other Biomass</t>
  </si>
  <si>
    <t>Demand Other Biofuel/Biogas</t>
  </si>
  <si>
    <t>Demand Other Fuel Oil</t>
  </si>
  <si>
    <t>Transport Demand - Passsenger Private</t>
  </si>
  <si>
    <t>Automobiles</t>
  </si>
  <si>
    <t>Motorcycle</t>
  </si>
  <si>
    <t>Pick Up and Jeep</t>
  </si>
  <si>
    <t>Transport Demand - Passenger Public</t>
  </si>
  <si>
    <t>Taxi</t>
  </si>
  <si>
    <t>Minibus</t>
  </si>
  <si>
    <t>Bus Public</t>
  </si>
  <si>
    <t>Transport Demand - Heavy Freight</t>
  </si>
  <si>
    <t>Heavy Truck</t>
  </si>
  <si>
    <t>Transport Demand - Light Freight</t>
  </si>
  <si>
    <t>Light Truck</t>
  </si>
  <si>
    <t>not needed</t>
  </si>
  <si>
    <t>GDP coupling joint with E6TDPASPRI</t>
  </si>
  <si>
    <t>Flat</t>
  </si>
  <si>
    <t>GDP coupling joint with E6TDPASPUB</t>
  </si>
  <si>
    <t>GDP coupling joint with E6TDFREHEA</t>
  </si>
  <si>
    <t>GDP coupling joint with E6TDFRELIG</t>
  </si>
  <si>
    <t>Use passenger file</t>
  </si>
  <si>
    <t>Gpkm</t>
  </si>
  <si>
    <t>Percentage</t>
  </si>
  <si>
    <t>Use freight file</t>
  </si>
  <si>
    <t>Gtkm</t>
  </si>
  <si>
    <t>E6TRNOMOT</t>
  </si>
  <si>
    <t>Transport Demand non motorized reductions</t>
  </si>
  <si>
    <t>User defined</t>
  </si>
  <si>
    <t>Introduced.Unit</t>
  </si>
  <si>
    <t>Target.Unit</t>
  </si>
  <si>
    <t>PJ</t>
  </si>
  <si>
    <t>E6TDPASMAR</t>
  </si>
  <si>
    <t>Transport Demand - Passsenger Maritime</t>
  </si>
  <si>
    <t>GDP coupling joint with E6TDPASMAR</t>
  </si>
  <si>
    <t>Techs_Maritime</t>
  </si>
  <si>
    <t>Maritime</t>
  </si>
  <si>
    <t>E6TDFREMAM</t>
  </si>
  <si>
    <t>Transport Demand - Maritime Freight</t>
  </si>
  <si>
    <t>GDP coupling joint with E6TDFREMAM</t>
  </si>
  <si>
    <t>Techs_Maritime_Freight</t>
  </si>
  <si>
    <t>Maritime Freight</t>
  </si>
  <si>
    <t>E6TDPASAVI</t>
  </si>
  <si>
    <t>Transport Demand - Passsenger Aviation</t>
  </si>
  <si>
    <t>GDP coupling joint with E6TDPASAVI</t>
  </si>
  <si>
    <t>Techs_Aviation</t>
  </si>
  <si>
    <t>Aviation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</si>
</sst>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2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5" fontId="5" fillId="0" borderId="3" xfId="1" applyNumberFormat="1" applyFont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9"/>
  <sheetViews>
    <sheetView tabSelected="1" topLeftCell="B4" zoomScale="101" zoomScaleNormal="145" workbookViewId="0">
      <selection activeCell="N22" sqref="N22"/>
    </sheetView>
  </sheetViews>
  <sheetFormatPr baseColWidth="10" defaultColWidth="8.85546875" defaultRowHeight="15" x14ac:dyDescent="0.25"/>
  <cols>
    <col min="1" max="1" width="14.28515625" bestFit="1" customWidth="1"/>
    <col min="2" max="2" width="24.28515625" bestFit="1" customWidth="1"/>
    <col min="3" max="3" width="44.7109375" bestFit="1" customWidth="1"/>
    <col min="4" max="6" width="12" bestFit="1" customWidth="1"/>
    <col min="7" max="7" width="37.140625" bestFit="1" customWidth="1"/>
    <col min="8" max="8" width="19.42578125" bestFit="1" customWidth="1"/>
    <col min="9" max="10" width="11.5703125" bestFit="1" customWidth="1"/>
    <col min="11" max="11" width="8.42578125" bestFit="1" customWidth="1"/>
    <col min="12" max="45" width="5.28515625" bestFit="1" customWidth="1"/>
  </cols>
  <sheetData>
    <row r="1" spans="1:45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2" t="s">
        <v>66</v>
      </c>
      <c r="J1" s="12" t="s">
        <v>67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  <c r="AO1" s="1">
        <v>2051</v>
      </c>
      <c r="AP1" s="1">
        <v>2052</v>
      </c>
      <c r="AQ1" s="1">
        <v>2053</v>
      </c>
      <c r="AR1" s="1">
        <v>2054</v>
      </c>
      <c r="AS1" s="1">
        <v>2055</v>
      </c>
    </row>
    <row r="2" spans="1:45" x14ac:dyDescent="0.25">
      <c r="A2" t="s">
        <v>8</v>
      </c>
      <c r="B2" t="s">
        <v>10</v>
      </c>
      <c r="C2" t="s">
        <v>31</v>
      </c>
      <c r="D2" t="s">
        <v>52</v>
      </c>
      <c r="E2" t="s">
        <v>52</v>
      </c>
      <c r="F2" t="s">
        <v>52</v>
      </c>
      <c r="G2" t="s">
        <v>65</v>
      </c>
      <c r="I2" s="13" t="s">
        <v>68</v>
      </c>
      <c r="J2" s="13" t="s">
        <v>68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5" x14ac:dyDescent="0.25">
      <c r="A3" t="s">
        <v>8</v>
      </c>
      <c r="B3" t="s">
        <v>11</v>
      </c>
      <c r="C3" t="s">
        <v>32</v>
      </c>
      <c r="D3" t="s">
        <v>52</v>
      </c>
      <c r="E3" t="s">
        <v>52</v>
      </c>
      <c r="F3" t="s">
        <v>52</v>
      </c>
      <c r="G3" t="s">
        <v>65</v>
      </c>
      <c r="I3" s="13" t="s">
        <v>68</v>
      </c>
      <c r="J3" s="13" t="s">
        <v>68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</row>
    <row r="4" spans="1:45" x14ac:dyDescent="0.25">
      <c r="A4" t="s">
        <v>8</v>
      </c>
      <c r="B4" t="s">
        <v>12</v>
      </c>
      <c r="C4" t="s">
        <v>33</v>
      </c>
      <c r="D4" t="s">
        <v>52</v>
      </c>
      <c r="E4" t="s">
        <v>52</v>
      </c>
      <c r="F4" t="s">
        <v>52</v>
      </c>
      <c r="G4" t="s">
        <v>65</v>
      </c>
      <c r="I4" s="13" t="s">
        <v>68</v>
      </c>
      <c r="J4" s="13" t="s">
        <v>68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</row>
    <row r="5" spans="1:45" x14ac:dyDescent="0.25">
      <c r="A5" t="s">
        <v>8</v>
      </c>
      <c r="B5" t="s">
        <v>13</v>
      </c>
      <c r="C5" t="s">
        <v>34</v>
      </c>
      <c r="D5" t="s">
        <v>52</v>
      </c>
      <c r="E5" t="s">
        <v>52</v>
      </c>
      <c r="F5" t="s">
        <v>52</v>
      </c>
      <c r="G5" t="s">
        <v>65</v>
      </c>
      <c r="I5" s="13" t="s">
        <v>68</v>
      </c>
      <c r="J5" s="13" t="s">
        <v>68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45" x14ac:dyDescent="0.25">
      <c r="A6" t="s">
        <v>8</v>
      </c>
      <c r="B6" t="s">
        <v>14</v>
      </c>
      <c r="C6" t="s">
        <v>35</v>
      </c>
      <c r="D6" t="s">
        <v>52</v>
      </c>
      <c r="E6" t="s">
        <v>52</v>
      </c>
      <c r="F6" t="s">
        <v>52</v>
      </c>
      <c r="G6" t="s">
        <v>65</v>
      </c>
      <c r="I6" s="13" t="s">
        <v>68</v>
      </c>
      <c r="J6" s="13" t="s">
        <v>68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</row>
    <row r="7" spans="1:45" x14ac:dyDescent="0.25">
      <c r="A7" t="s">
        <v>8</v>
      </c>
      <c r="B7" t="s">
        <v>15</v>
      </c>
      <c r="C7" t="s">
        <v>36</v>
      </c>
      <c r="D7" t="s">
        <v>52</v>
      </c>
      <c r="E7" t="s">
        <v>52</v>
      </c>
      <c r="F7" t="s">
        <v>52</v>
      </c>
      <c r="G7" t="s">
        <v>65</v>
      </c>
      <c r="I7" s="13" t="s">
        <v>68</v>
      </c>
      <c r="J7" s="13" t="s">
        <v>68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</row>
    <row r="8" spans="1:45" x14ac:dyDescent="0.25">
      <c r="A8" t="s">
        <v>8</v>
      </c>
      <c r="B8" t="s">
        <v>16</v>
      </c>
      <c r="C8" t="s">
        <v>37</v>
      </c>
      <c r="D8" t="s">
        <v>52</v>
      </c>
      <c r="E8" t="s">
        <v>52</v>
      </c>
      <c r="F8" t="s">
        <v>52</v>
      </c>
      <c r="G8" t="s">
        <v>65</v>
      </c>
      <c r="I8" s="13" t="s">
        <v>68</v>
      </c>
      <c r="J8" s="13" t="s">
        <v>68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5" x14ac:dyDescent="0.25">
      <c r="A9" t="s">
        <v>8</v>
      </c>
      <c r="B9" t="s">
        <v>17</v>
      </c>
      <c r="C9" t="s">
        <v>38</v>
      </c>
      <c r="D9" t="s">
        <v>52</v>
      </c>
      <c r="E9" t="s">
        <v>52</v>
      </c>
      <c r="F9" t="s">
        <v>52</v>
      </c>
      <c r="G9" t="s">
        <v>65</v>
      </c>
      <c r="I9" s="13" t="s">
        <v>68</v>
      </c>
      <c r="J9" s="13" t="s">
        <v>68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</row>
    <row r="10" spans="1:45" x14ac:dyDescent="0.25">
      <c r="A10" t="s">
        <v>8</v>
      </c>
      <c r="B10" t="s">
        <v>18</v>
      </c>
      <c r="C10" t="s">
        <v>39</v>
      </c>
      <c r="D10" t="s">
        <v>52</v>
      </c>
      <c r="E10" t="s">
        <v>52</v>
      </c>
      <c r="F10" t="s">
        <v>52</v>
      </c>
      <c r="G10" t="s">
        <v>65</v>
      </c>
      <c r="I10" s="13" t="s">
        <v>68</v>
      </c>
      <c r="J10" s="13" t="s">
        <v>68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</row>
    <row r="11" spans="1:45" x14ac:dyDescent="0.25">
      <c r="A11" s="3" t="s">
        <v>8</v>
      </c>
      <c r="B11" s="3" t="s">
        <v>19</v>
      </c>
      <c r="C11" s="3" t="s">
        <v>40</v>
      </c>
      <c r="D11" s="4" t="s">
        <v>52</v>
      </c>
      <c r="E11" s="4" t="s">
        <v>52</v>
      </c>
      <c r="F11" s="4" t="s">
        <v>52</v>
      </c>
      <c r="G11" s="2" t="s">
        <v>53</v>
      </c>
      <c r="H11" s="4" t="s">
        <v>58</v>
      </c>
      <c r="I11" s="4" t="s">
        <v>59</v>
      </c>
      <c r="J11" s="4" t="s">
        <v>59</v>
      </c>
      <c r="K11" s="10">
        <f>(D12*E12*F12 + D13*E13*F13 + D14*E14*F14)/1000000000</f>
        <v>7.8589007999999998</v>
      </c>
    </row>
    <row r="12" spans="1:45" x14ac:dyDescent="0.25">
      <c r="A12" s="3" t="s">
        <v>9</v>
      </c>
      <c r="B12" s="3" t="s">
        <v>20</v>
      </c>
      <c r="C12" s="3" t="s">
        <v>41</v>
      </c>
      <c r="D12" s="8">
        <v>386709</v>
      </c>
      <c r="E12" s="2">
        <v>1.5</v>
      </c>
      <c r="F12" s="2">
        <v>12000</v>
      </c>
      <c r="G12" s="2" t="s">
        <v>54</v>
      </c>
      <c r="H12" s="5"/>
      <c r="I12" s="4" t="s">
        <v>60</v>
      </c>
      <c r="J12" s="4" t="s">
        <v>60</v>
      </c>
      <c r="K12" s="11">
        <f>((D12*E12*F12)/1000000000)/K11</f>
        <v>0.88571699492631339</v>
      </c>
    </row>
    <row r="13" spans="1:45" x14ac:dyDescent="0.25">
      <c r="A13" s="3" t="s">
        <v>9</v>
      </c>
      <c r="B13" s="3" t="s">
        <v>21</v>
      </c>
      <c r="C13" s="3" t="s">
        <v>42</v>
      </c>
      <c r="D13" s="8">
        <v>28227</v>
      </c>
      <c r="E13" s="2">
        <v>1.1000000000000001</v>
      </c>
      <c r="F13" s="2">
        <v>12000</v>
      </c>
      <c r="G13" s="2" t="s">
        <v>54</v>
      </c>
      <c r="H13" s="5"/>
      <c r="I13" s="4" t="s">
        <v>60</v>
      </c>
      <c r="J13" s="4" t="s">
        <v>60</v>
      </c>
      <c r="K13" s="11">
        <f>((D13*E13*F13)/1000000000)/K11</f>
        <v>4.7410752404458398E-2</v>
      </c>
    </row>
    <row r="14" spans="1:45" x14ac:dyDescent="0.25">
      <c r="A14" s="3" t="s">
        <v>9</v>
      </c>
      <c r="B14" s="3" t="s">
        <v>22</v>
      </c>
      <c r="C14" s="3" t="s">
        <v>43</v>
      </c>
      <c r="D14" s="8">
        <v>27372</v>
      </c>
      <c r="E14" s="2">
        <v>1.6</v>
      </c>
      <c r="F14" s="2">
        <v>12000</v>
      </c>
      <c r="G14" s="2" t="s">
        <v>54</v>
      </c>
      <c r="H14" s="5"/>
      <c r="I14" s="4" t="s">
        <v>60</v>
      </c>
      <c r="J14" s="4" t="s">
        <v>60</v>
      </c>
      <c r="K14" s="11">
        <f>((D14*E14*F14)/1000000000)/K11</f>
        <v>6.6872252669228263E-2</v>
      </c>
    </row>
    <row r="15" spans="1:45" x14ac:dyDescent="0.25">
      <c r="A15" s="3" t="s">
        <v>8</v>
      </c>
      <c r="B15" s="3" t="s">
        <v>23</v>
      </c>
      <c r="C15" s="3" t="s">
        <v>44</v>
      </c>
      <c r="D15" s="9" t="s">
        <v>52</v>
      </c>
      <c r="E15" s="4" t="s">
        <v>52</v>
      </c>
      <c r="F15" s="4" t="s">
        <v>52</v>
      </c>
      <c r="G15" s="2" t="s">
        <v>55</v>
      </c>
      <c r="H15" s="4" t="s">
        <v>58</v>
      </c>
      <c r="I15" s="4" t="s">
        <v>59</v>
      </c>
      <c r="J15" s="4" t="s">
        <v>59</v>
      </c>
      <c r="K15" s="10">
        <f>(D16*E16*F16 + D17*E17*F17 + D18*E18*F18 )/1000000000</f>
        <v>0.74369492999999998</v>
      </c>
    </row>
    <row r="16" spans="1:45" x14ac:dyDescent="0.25">
      <c r="A16" s="3" t="s">
        <v>9</v>
      </c>
      <c r="B16" s="3" t="s">
        <v>24</v>
      </c>
      <c r="C16" s="3" t="s">
        <v>45</v>
      </c>
      <c r="D16" s="8">
        <v>17897</v>
      </c>
      <c r="E16" s="2">
        <v>0.25</v>
      </c>
      <c r="F16" s="2">
        <v>45000</v>
      </c>
      <c r="G16" s="2" t="s">
        <v>54</v>
      </c>
      <c r="H16" s="4"/>
      <c r="I16" s="4" t="s">
        <v>60</v>
      </c>
      <c r="J16" s="4" t="s">
        <v>60</v>
      </c>
      <c r="K16" s="11">
        <f>((D16*E16*F16)/1000000000)/K15</f>
        <v>0.27073097029181037</v>
      </c>
    </row>
    <row r="17" spans="1:11" x14ac:dyDescent="0.25">
      <c r="A17" s="3" t="s">
        <v>9</v>
      </c>
      <c r="B17" s="3" t="s">
        <v>25</v>
      </c>
      <c r="C17" s="3" t="s">
        <v>46</v>
      </c>
      <c r="D17" s="8">
        <v>2508</v>
      </c>
      <c r="E17" s="2">
        <v>4.6364999999999998</v>
      </c>
      <c r="F17" s="2">
        <v>40000</v>
      </c>
      <c r="G17" s="2" t="s">
        <v>54</v>
      </c>
      <c r="H17" s="4"/>
      <c r="I17" s="4" t="s">
        <v>60</v>
      </c>
      <c r="J17" s="4" t="s">
        <v>60</v>
      </c>
      <c r="K17" s="11">
        <f>((D17*E17*F17)/1000000000)/K15</f>
        <v>0.62543613145244914</v>
      </c>
    </row>
    <row r="18" spans="1:11" x14ac:dyDescent="0.25">
      <c r="A18" s="3" t="s">
        <v>9</v>
      </c>
      <c r="B18" s="3" t="s">
        <v>26</v>
      </c>
      <c r="C18" s="3" t="s">
        <v>47</v>
      </c>
      <c r="D18" s="8">
        <v>120</v>
      </c>
      <c r="E18" s="2">
        <v>14.3</v>
      </c>
      <c r="F18" s="2">
        <v>45000</v>
      </c>
      <c r="G18" s="2" t="s">
        <v>54</v>
      </c>
      <c r="H18" s="6"/>
      <c r="I18" s="4" t="s">
        <v>60</v>
      </c>
      <c r="J18" s="4" t="s">
        <v>60</v>
      </c>
      <c r="K18" s="11">
        <f>((D18*E18*F18)/1000000000)/K15</f>
        <v>0.10383289825574042</v>
      </c>
    </row>
    <row r="19" spans="1:11" x14ac:dyDescent="0.25">
      <c r="A19" s="3" t="s">
        <v>8</v>
      </c>
      <c r="B19" s="3" t="s">
        <v>27</v>
      </c>
      <c r="C19" s="3" t="s">
        <v>48</v>
      </c>
      <c r="D19" s="9" t="s">
        <v>52</v>
      </c>
      <c r="E19" s="4" t="s">
        <v>52</v>
      </c>
      <c r="F19" s="4" t="s">
        <v>52</v>
      </c>
      <c r="G19" s="2" t="s">
        <v>56</v>
      </c>
      <c r="H19" s="4" t="s">
        <v>61</v>
      </c>
      <c r="I19" s="4" t="s">
        <v>62</v>
      </c>
      <c r="J19" s="4" t="s">
        <v>62</v>
      </c>
      <c r="K19" s="10">
        <f>(D20*E20*F20 )/1000000000</f>
        <v>12.352613399999999</v>
      </c>
    </row>
    <row r="20" spans="1:11" x14ac:dyDescent="0.25">
      <c r="A20" s="3" t="s">
        <v>9</v>
      </c>
      <c r="B20" s="3" t="s">
        <v>28</v>
      </c>
      <c r="C20" s="3" t="s">
        <v>49</v>
      </c>
      <c r="D20" s="8">
        <v>40995</v>
      </c>
      <c r="E20" s="2">
        <v>11.16</v>
      </c>
      <c r="F20" s="2">
        <v>27000</v>
      </c>
      <c r="G20" s="2" t="s">
        <v>54</v>
      </c>
      <c r="H20" s="6"/>
      <c r="I20" s="4" t="s">
        <v>60</v>
      </c>
      <c r="J20" s="4" t="s">
        <v>60</v>
      </c>
      <c r="K20" s="11">
        <f>((D20*E20*F20)/1000000000)/K19</f>
        <v>1</v>
      </c>
    </row>
    <row r="21" spans="1:11" x14ac:dyDescent="0.25">
      <c r="A21" s="3" t="s">
        <v>8</v>
      </c>
      <c r="B21" s="3" t="s">
        <v>29</v>
      </c>
      <c r="C21" s="3" t="s">
        <v>50</v>
      </c>
      <c r="D21" s="9" t="s">
        <v>52</v>
      </c>
      <c r="E21" s="4" t="s">
        <v>52</v>
      </c>
      <c r="F21" s="4" t="s">
        <v>52</v>
      </c>
      <c r="G21" s="2" t="s">
        <v>57</v>
      </c>
      <c r="H21" s="4" t="s">
        <v>61</v>
      </c>
      <c r="I21" s="4" t="s">
        <v>62</v>
      </c>
      <c r="J21" s="4" t="s">
        <v>62</v>
      </c>
      <c r="K21" s="10">
        <f>(D22*E22*F22 )/1000000000</f>
        <v>0.76250700000000005</v>
      </c>
    </row>
    <row r="22" spans="1:11" x14ac:dyDescent="0.25">
      <c r="A22" s="3" t="s">
        <v>9</v>
      </c>
      <c r="B22" s="3" t="s">
        <v>30</v>
      </c>
      <c r="C22" s="3" t="s">
        <v>51</v>
      </c>
      <c r="D22" s="8">
        <v>40995</v>
      </c>
      <c r="E22" s="2">
        <v>1.86</v>
      </c>
      <c r="F22" s="2">
        <v>10000</v>
      </c>
      <c r="G22" s="2" t="s">
        <v>54</v>
      </c>
      <c r="H22" s="4"/>
      <c r="I22" s="4" t="s">
        <v>60</v>
      </c>
      <c r="J22" s="4" t="s">
        <v>60</v>
      </c>
      <c r="K22" s="11">
        <f>((D22*E22*F22)/1000000000)/K21</f>
        <v>1</v>
      </c>
    </row>
    <row r="23" spans="1:11" x14ac:dyDescent="0.25">
      <c r="A23" s="3" t="s">
        <v>8</v>
      </c>
      <c r="B23" s="3" t="s">
        <v>69</v>
      </c>
      <c r="C23" s="3" t="s">
        <v>70</v>
      </c>
      <c r="D23" s="9" t="s">
        <v>52</v>
      </c>
      <c r="E23" s="4" t="s">
        <v>52</v>
      </c>
      <c r="F23" s="4" t="s">
        <v>52</v>
      </c>
      <c r="G23" s="2" t="s">
        <v>71</v>
      </c>
      <c r="H23" s="4" t="s">
        <v>58</v>
      </c>
      <c r="I23" s="4" t="s">
        <v>59</v>
      </c>
      <c r="J23" s="4" t="s">
        <v>59</v>
      </c>
      <c r="K23" s="14">
        <v>1</v>
      </c>
    </row>
    <row r="24" spans="1:11" x14ac:dyDescent="0.25">
      <c r="A24" s="3" t="s">
        <v>9</v>
      </c>
      <c r="B24" s="3" t="s">
        <v>72</v>
      </c>
      <c r="C24" s="3" t="s">
        <v>73</v>
      </c>
      <c r="D24" s="16">
        <v>1</v>
      </c>
      <c r="E24" s="17">
        <v>1</v>
      </c>
      <c r="F24" s="17">
        <v>1</v>
      </c>
      <c r="G24" s="2" t="s">
        <v>54</v>
      </c>
      <c r="H24" s="4"/>
      <c r="I24" s="4" t="s">
        <v>60</v>
      </c>
      <c r="J24" s="4" t="s">
        <v>60</v>
      </c>
      <c r="K24" s="15">
        <v>1</v>
      </c>
    </row>
    <row r="25" spans="1:11" x14ac:dyDescent="0.25">
      <c r="A25" s="3" t="s">
        <v>8</v>
      </c>
      <c r="B25" s="3" t="s">
        <v>74</v>
      </c>
      <c r="C25" s="3" t="s">
        <v>75</v>
      </c>
      <c r="D25" s="9" t="s">
        <v>52</v>
      </c>
      <c r="E25" s="4" t="s">
        <v>52</v>
      </c>
      <c r="F25" s="4" t="s">
        <v>52</v>
      </c>
      <c r="G25" s="2" t="s">
        <v>76</v>
      </c>
      <c r="H25" s="4" t="s">
        <v>61</v>
      </c>
      <c r="I25" s="4" t="s">
        <v>62</v>
      </c>
      <c r="J25" s="4" t="s">
        <v>62</v>
      </c>
      <c r="K25" s="14">
        <v>1</v>
      </c>
    </row>
    <row r="26" spans="1:11" x14ac:dyDescent="0.25">
      <c r="A26" s="3" t="s">
        <v>9</v>
      </c>
      <c r="B26" s="3" t="s">
        <v>77</v>
      </c>
      <c r="C26" s="3" t="s">
        <v>78</v>
      </c>
      <c r="D26" s="16">
        <v>1</v>
      </c>
      <c r="E26" s="17">
        <v>1</v>
      </c>
      <c r="F26" s="17">
        <v>1</v>
      </c>
      <c r="G26" s="2" t="s">
        <v>54</v>
      </c>
      <c r="H26" s="4"/>
      <c r="I26" s="4" t="s">
        <v>60</v>
      </c>
      <c r="J26" s="4" t="s">
        <v>60</v>
      </c>
      <c r="K26" s="15">
        <v>1</v>
      </c>
    </row>
    <row r="27" spans="1:11" x14ac:dyDescent="0.25">
      <c r="A27" s="3" t="s">
        <v>8</v>
      </c>
      <c r="B27" s="3" t="s">
        <v>79</v>
      </c>
      <c r="C27" s="3" t="s">
        <v>80</v>
      </c>
      <c r="D27" s="9" t="s">
        <v>52</v>
      </c>
      <c r="E27" s="4" t="s">
        <v>52</v>
      </c>
      <c r="F27" s="4" t="s">
        <v>52</v>
      </c>
      <c r="G27" s="2" t="s">
        <v>81</v>
      </c>
      <c r="H27" s="4" t="s">
        <v>58</v>
      </c>
      <c r="I27" s="4" t="s">
        <v>59</v>
      </c>
      <c r="J27" s="4" t="s">
        <v>59</v>
      </c>
      <c r="K27" s="14">
        <v>1</v>
      </c>
    </row>
    <row r="28" spans="1:11" x14ac:dyDescent="0.25">
      <c r="A28" s="3" t="s">
        <v>9</v>
      </c>
      <c r="B28" s="3" t="s">
        <v>82</v>
      </c>
      <c r="C28" s="3" t="s">
        <v>83</v>
      </c>
      <c r="D28" s="16">
        <v>1</v>
      </c>
      <c r="E28" s="17">
        <v>1</v>
      </c>
      <c r="F28" s="17">
        <v>1</v>
      </c>
      <c r="G28" s="2" t="s">
        <v>54</v>
      </c>
      <c r="H28" s="4"/>
      <c r="I28" s="4" t="s">
        <v>60</v>
      </c>
      <c r="J28" s="4" t="s">
        <v>60</v>
      </c>
      <c r="K28" s="15">
        <v>1</v>
      </c>
    </row>
    <row r="29" spans="1:11" x14ac:dyDescent="0.25">
      <c r="A29" s="7" t="s">
        <v>8</v>
      </c>
      <c r="B29" s="7" t="s">
        <v>63</v>
      </c>
      <c r="C29" s="7" t="s">
        <v>64</v>
      </c>
      <c r="D29" s="4" t="s">
        <v>52</v>
      </c>
      <c r="E29" s="4" t="s">
        <v>52</v>
      </c>
      <c r="F29" s="4" t="s">
        <v>52</v>
      </c>
      <c r="G29" s="2" t="s">
        <v>54</v>
      </c>
      <c r="H29" s="4"/>
      <c r="I29" s="4"/>
      <c r="J29" s="4"/>
      <c r="K29" s="4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55314f-45f1-40c9-9fce-63556e193d0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4FB0E003A88C4B9D9793633BA4B356" ma:contentTypeVersion="12" ma:contentTypeDescription="Create a new document." ma:contentTypeScope="" ma:versionID="47be61afb57dbdcdac73424092eefa1c">
  <xsd:schema xmlns:xsd="http://www.w3.org/2001/XMLSchema" xmlns:xs="http://www.w3.org/2001/XMLSchema" xmlns:p="http://schemas.microsoft.com/office/2006/metadata/properties" xmlns:ns2="0d55314f-45f1-40c9-9fce-63556e193d03" targetNamespace="http://schemas.microsoft.com/office/2006/metadata/properties" ma:root="true" ma:fieldsID="2e59f5c7e704c6a619606efe0cdd9ac5" ns2:_="">
    <xsd:import namespace="0d55314f-45f1-40c9-9fce-63556e19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55314f-45f1-40c9-9fce-63556e193d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BE762B-7C90-4302-AB16-FE242D322408}">
  <ds:schemaRefs>
    <ds:schemaRef ds:uri="http://schemas.microsoft.com/office/2006/metadata/properties"/>
    <ds:schemaRef ds:uri="http://schemas.microsoft.com/office/infopath/2007/PartnerControls"/>
    <ds:schemaRef ds:uri="0d55314f-45f1-40c9-9fce-63556e193d03"/>
  </ds:schemaRefs>
</ds:datastoreItem>
</file>

<file path=customXml/itemProps2.xml><?xml version="1.0" encoding="utf-8"?>
<ds:datastoreItem xmlns:ds="http://schemas.openxmlformats.org/officeDocument/2006/customXml" ds:itemID="{5D35C70F-99DB-4DF4-A06A-BF5F3719A8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DABD1C-9F56-4565-A201-C3AC75595A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55314f-45f1-40c9-9fce-63556e19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Demand_Projection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Lucía  Rodríguez Delgado</dc:creator>
  <cp:lastModifiedBy>Lucía  Rodríguez Delgado</cp:lastModifiedBy>
  <dcterms:created xsi:type="dcterms:W3CDTF">2024-07-18T21:21:57Z</dcterms:created>
  <dcterms:modified xsi:type="dcterms:W3CDTF">2025-03-14T23:12:43Z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0x010100F74FB0E003A88C4B9D9793633BA4B356</vt:lpwstr>
  </property>
  <property fmtid="{D5CDD505-2E9C-101B-9397-08002B2CF9AE}" pid="3" name="MediaServiceImageTags">
    <vt:lpwstr/>
  </property>
</Properties>
</file>