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scenario_alto\A1_Outputs\"/>
    </mc:Choice>
  </mc:AlternateContent>
  <xr:revisionPtr revIDLastSave="0" documentId="13_ncr:1_{BE3E75CA-0DEE-4B3C-BFB5-2739535AA996}" xr6:coauthVersionLast="47" xr6:coauthVersionMax="47" xr10:uidLastSave="{00000000-0000-0000-0000-000000000000}"/>
  <bookViews>
    <workbookView xWindow="-98" yWindow="-98" windowWidth="21795" windowHeight="11625" tabRatio="657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Vehicle Techs" sheetId="6" r:id="rId4"/>
    <sheet name="Demand Techs" sheetId="4" r:id="rId5"/>
    <sheet name="Transport Fuel Distribution" sheetId="5" r:id="rId6"/>
    <sheet name="Vehicle Groups" sheetId="7" r:id="rId7"/>
    <sheet name="Other_Techs" sheetId="8" r:id="rId8"/>
  </sheets>
  <definedNames>
    <definedName name="_xlnm._FilterDatabase" localSheetId="4" hidden="1">'Demand Techs'!$A$1:$AO$88</definedName>
    <definedName name="_xlnm._FilterDatabase" localSheetId="0" hidden="1">'Fixed Horizon Parameters'!$A$1:$I$265</definedName>
    <definedName name="_xlnm._FilterDatabase" localSheetId="1" hidden="1">'Primary Techs'!$A$1:$AP$311</definedName>
    <definedName name="_xlnm._FilterDatabase" localSheetId="2" hidden="1">'Secondary Techs'!$A$1:$AO$13</definedName>
    <definedName name="_xlnm._FilterDatabase" localSheetId="5" hidden="1">'Transport Fuel Distribution'!$A$1:$AO$52</definedName>
    <definedName name="_xlnm._FilterDatabase" localSheetId="6" hidden="1">'Vehicle Groups'!$A$1:$AO$21</definedName>
    <definedName name="_xlnm._FilterDatabase" localSheetId="3" hidden="1">'Vehicle Techs'!$A$1:$AR$206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WsfZLTmYTFcJJc8AYLUkuiQnRg=="/>
    </ext>
  </extLst>
</workbook>
</file>

<file path=xl/calcChain.xml><?xml version="1.0" encoding="utf-8"?>
<calcChain xmlns="http://schemas.openxmlformats.org/spreadsheetml/2006/main">
  <c r="N300" i="2" l="1"/>
  <c r="O300" i="2" s="1"/>
  <c r="P300" i="2" s="1"/>
  <c r="Q300" i="2" s="1"/>
  <c r="R300" i="2" s="1"/>
  <c r="S300" i="2" s="1"/>
  <c r="T300" i="2" s="1"/>
  <c r="U300" i="2" s="1"/>
  <c r="V300" i="2" s="1"/>
  <c r="W300" i="2" s="1"/>
  <c r="X300" i="2" s="1"/>
  <c r="Y300" i="2" s="1"/>
  <c r="Z300" i="2" s="1"/>
  <c r="AA300" i="2" s="1"/>
  <c r="AB300" i="2" s="1"/>
  <c r="AC300" i="2" s="1"/>
  <c r="AD300" i="2" s="1"/>
  <c r="AE300" i="2" s="1"/>
  <c r="AF300" i="2" s="1"/>
  <c r="AG300" i="2" s="1"/>
  <c r="AH300" i="2" s="1"/>
  <c r="AI300" i="2" s="1"/>
  <c r="AJ300" i="2" s="1"/>
  <c r="AK300" i="2" s="1"/>
  <c r="AL300" i="2" s="1"/>
  <c r="AM300" i="2" s="1"/>
  <c r="AN300" i="2" s="1"/>
  <c r="AO300" i="2" s="1"/>
  <c r="AA296" i="2"/>
  <c r="AB296" i="2" s="1"/>
  <c r="AC296" i="2" s="1"/>
  <c r="AD296" i="2" s="1"/>
  <c r="AE296" i="2" s="1"/>
  <c r="AF296" i="2" s="1"/>
  <c r="AG296" i="2" s="1"/>
  <c r="AH296" i="2" s="1"/>
  <c r="AI296" i="2" s="1"/>
  <c r="AJ296" i="2" s="1"/>
  <c r="AK296" i="2" s="1"/>
  <c r="AL296" i="2" s="1"/>
  <c r="AM296" i="2" s="1"/>
  <c r="AN296" i="2" s="1"/>
  <c r="AO296" i="2" s="1"/>
  <c r="V296" i="2"/>
  <c r="W296" i="2" s="1"/>
  <c r="X296" i="2" s="1"/>
  <c r="Y296" i="2" s="1"/>
  <c r="J284" i="2"/>
  <c r="I284" i="2"/>
  <c r="O240" i="2"/>
  <c r="P240" i="2" s="1"/>
  <c r="Q240" i="2" s="1"/>
  <c r="R240" i="2" s="1"/>
  <c r="S240" i="2" s="1"/>
  <c r="T240" i="2" s="1"/>
  <c r="U240" i="2" s="1"/>
  <c r="V240" i="2" s="1"/>
  <c r="W240" i="2" s="1"/>
  <c r="X240" i="2" s="1"/>
  <c r="Y240" i="2" s="1"/>
  <c r="Z240" i="2" s="1"/>
  <c r="AA240" i="2" s="1"/>
  <c r="AB240" i="2" s="1"/>
  <c r="AC240" i="2" s="1"/>
  <c r="AD240" i="2" s="1"/>
  <c r="AE240" i="2" s="1"/>
  <c r="AF240" i="2" s="1"/>
  <c r="AG240" i="2" s="1"/>
  <c r="AH240" i="2" s="1"/>
  <c r="AI240" i="2" s="1"/>
  <c r="AJ240" i="2" s="1"/>
  <c r="AK240" i="2" s="1"/>
  <c r="AL240" i="2" s="1"/>
  <c r="AM240" i="2" s="1"/>
  <c r="AN240" i="2" s="1"/>
  <c r="AO240" i="2" s="1"/>
  <c r="AP239" i="2"/>
  <c r="O235" i="2"/>
  <c r="P235" i="2" s="1"/>
  <c r="Q235" i="2" s="1"/>
  <c r="R235" i="2" s="1"/>
  <c r="S235" i="2" s="1"/>
  <c r="T235" i="2" s="1"/>
  <c r="U235" i="2" s="1"/>
  <c r="V235" i="2" s="1"/>
  <c r="W235" i="2" s="1"/>
  <c r="X235" i="2" s="1"/>
  <c r="Y235" i="2" s="1"/>
  <c r="Z235" i="2" s="1"/>
  <c r="AA235" i="2" s="1"/>
  <c r="AB235" i="2" s="1"/>
  <c r="AC235" i="2" s="1"/>
  <c r="AD235" i="2" s="1"/>
  <c r="AE235" i="2" s="1"/>
  <c r="AF235" i="2" s="1"/>
  <c r="AG235" i="2" s="1"/>
  <c r="AH235" i="2" s="1"/>
  <c r="AI235" i="2" s="1"/>
  <c r="AJ235" i="2" s="1"/>
  <c r="AK235" i="2" s="1"/>
  <c r="AL235" i="2" s="1"/>
  <c r="AM235" i="2" s="1"/>
  <c r="AN235" i="2" s="1"/>
  <c r="AO235" i="2" s="1"/>
  <c r="O230" i="2"/>
  <c r="P230" i="2" s="1"/>
  <c r="Q230" i="2" s="1"/>
  <c r="R230" i="2" s="1"/>
  <c r="S230" i="2" s="1"/>
  <c r="T230" i="2" s="1"/>
  <c r="U230" i="2" s="1"/>
  <c r="V230" i="2" s="1"/>
  <c r="W230" i="2" s="1"/>
  <c r="X230" i="2" s="1"/>
  <c r="Y230" i="2" s="1"/>
  <c r="Z230" i="2" s="1"/>
  <c r="AA230" i="2" s="1"/>
  <c r="AB230" i="2" s="1"/>
  <c r="AC230" i="2" s="1"/>
  <c r="AD230" i="2" s="1"/>
  <c r="AE230" i="2" s="1"/>
  <c r="AF230" i="2" s="1"/>
  <c r="AG230" i="2" s="1"/>
  <c r="AH230" i="2" s="1"/>
  <c r="AI230" i="2" s="1"/>
  <c r="AJ230" i="2" s="1"/>
  <c r="AK230" i="2" s="1"/>
  <c r="AL230" i="2" s="1"/>
  <c r="AM230" i="2" s="1"/>
  <c r="AN230" i="2" s="1"/>
  <c r="AO230" i="2" s="1"/>
  <c r="AP229" i="2"/>
  <c r="O225" i="2"/>
  <c r="P225" i="2" s="1"/>
  <c r="Q225" i="2" s="1"/>
  <c r="R225" i="2" s="1"/>
  <c r="S225" i="2" s="1"/>
  <c r="T225" i="2" s="1"/>
  <c r="U225" i="2" s="1"/>
  <c r="V225" i="2" s="1"/>
  <c r="W225" i="2" s="1"/>
  <c r="X225" i="2" s="1"/>
  <c r="Y225" i="2" s="1"/>
  <c r="Z225" i="2" s="1"/>
  <c r="AA225" i="2" s="1"/>
  <c r="AB225" i="2" s="1"/>
  <c r="AC225" i="2" s="1"/>
  <c r="AD225" i="2" s="1"/>
  <c r="AE225" i="2" s="1"/>
  <c r="AF225" i="2" s="1"/>
  <c r="AG225" i="2" s="1"/>
  <c r="AH225" i="2" s="1"/>
  <c r="AI225" i="2" s="1"/>
  <c r="AJ225" i="2" s="1"/>
  <c r="AK225" i="2" s="1"/>
  <c r="AL225" i="2" s="1"/>
  <c r="AM225" i="2" s="1"/>
  <c r="AN225" i="2" s="1"/>
  <c r="AO225" i="2" s="1"/>
  <c r="O220" i="2"/>
  <c r="P220" i="2" s="1"/>
  <c r="Q220" i="2" s="1"/>
  <c r="R220" i="2" s="1"/>
  <c r="S220" i="2" s="1"/>
  <c r="T220" i="2" s="1"/>
  <c r="U220" i="2" s="1"/>
  <c r="V220" i="2" s="1"/>
  <c r="W220" i="2" s="1"/>
  <c r="X220" i="2" s="1"/>
  <c r="Y220" i="2" s="1"/>
  <c r="Z220" i="2" s="1"/>
  <c r="AA220" i="2" s="1"/>
  <c r="AB220" i="2" s="1"/>
  <c r="AC220" i="2" s="1"/>
  <c r="AD220" i="2" s="1"/>
  <c r="AE220" i="2" s="1"/>
  <c r="AF220" i="2" s="1"/>
  <c r="AG220" i="2" s="1"/>
  <c r="AH220" i="2" s="1"/>
  <c r="AI220" i="2" s="1"/>
  <c r="AJ220" i="2" s="1"/>
  <c r="AK220" i="2" s="1"/>
  <c r="AL220" i="2" s="1"/>
  <c r="AM220" i="2" s="1"/>
  <c r="AN220" i="2" s="1"/>
  <c r="AO220" i="2" s="1"/>
  <c r="J220" i="2"/>
  <c r="AP219" i="2"/>
  <c r="O215" i="2"/>
  <c r="P215" i="2" s="1"/>
  <c r="Q215" i="2" s="1"/>
  <c r="R215" i="2" s="1"/>
  <c r="S215" i="2" s="1"/>
  <c r="T215" i="2" s="1"/>
  <c r="U215" i="2" s="1"/>
  <c r="V215" i="2" s="1"/>
  <c r="W215" i="2" s="1"/>
  <c r="X215" i="2" s="1"/>
  <c r="Y215" i="2" s="1"/>
  <c r="Z215" i="2" s="1"/>
  <c r="AA215" i="2" s="1"/>
  <c r="AB215" i="2" s="1"/>
  <c r="AC215" i="2" s="1"/>
  <c r="AD215" i="2" s="1"/>
  <c r="AE215" i="2" s="1"/>
  <c r="AF215" i="2" s="1"/>
  <c r="AG215" i="2" s="1"/>
  <c r="AH215" i="2" s="1"/>
  <c r="AI215" i="2" s="1"/>
  <c r="AJ215" i="2" s="1"/>
  <c r="AK215" i="2" s="1"/>
  <c r="AL215" i="2" s="1"/>
  <c r="AM215" i="2" s="1"/>
  <c r="AN215" i="2" s="1"/>
  <c r="AO215" i="2" s="1"/>
  <c r="O210" i="2"/>
  <c r="P210" i="2" s="1"/>
  <c r="Q210" i="2" s="1"/>
  <c r="R210" i="2" s="1"/>
  <c r="S210" i="2" s="1"/>
  <c r="T210" i="2" s="1"/>
  <c r="U210" i="2" s="1"/>
  <c r="V210" i="2" s="1"/>
  <c r="W210" i="2" s="1"/>
  <c r="X210" i="2" s="1"/>
  <c r="Y210" i="2" s="1"/>
  <c r="Z210" i="2" s="1"/>
  <c r="AA210" i="2" s="1"/>
  <c r="AB210" i="2" s="1"/>
  <c r="AC210" i="2" s="1"/>
  <c r="AD210" i="2" s="1"/>
  <c r="AE210" i="2" s="1"/>
  <c r="AF210" i="2" s="1"/>
  <c r="AG210" i="2" s="1"/>
  <c r="AH210" i="2" s="1"/>
  <c r="AI210" i="2" s="1"/>
  <c r="AJ210" i="2" s="1"/>
  <c r="AK210" i="2" s="1"/>
  <c r="AL210" i="2" s="1"/>
  <c r="AM210" i="2" s="1"/>
  <c r="AN210" i="2" s="1"/>
  <c r="AO210" i="2" s="1"/>
  <c r="AP209" i="2"/>
  <c r="O205" i="2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AB205" i="2" s="1"/>
  <c r="AC205" i="2" s="1"/>
  <c r="AD205" i="2" s="1"/>
  <c r="AE205" i="2" s="1"/>
  <c r="AF205" i="2" s="1"/>
  <c r="AG205" i="2" s="1"/>
  <c r="AH205" i="2" s="1"/>
  <c r="AI205" i="2" s="1"/>
  <c r="AJ205" i="2" s="1"/>
  <c r="AK205" i="2" s="1"/>
  <c r="AL205" i="2" s="1"/>
  <c r="AM205" i="2" s="1"/>
  <c r="AN205" i="2" s="1"/>
  <c r="AO205" i="2" s="1"/>
  <c r="P200" i="2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AM200" i="2" s="1"/>
  <c r="AN200" i="2" s="1"/>
  <c r="AO200" i="2" s="1"/>
  <c r="AP199" i="2"/>
  <c r="P195" i="2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AB195" i="2" s="1"/>
  <c r="AC195" i="2" s="1"/>
  <c r="AD195" i="2" s="1"/>
  <c r="AE195" i="2" s="1"/>
  <c r="AF195" i="2" s="1"/>
  <c r="AG195" i="2" s="1"/>
  <c r="AH195" i="2" s="1"/>
  <c r="AI195" i="2" s="1"/>
  <c r="AJ195" i="2" s="1"/>
  <c r="AK195" i="2" s="1"/>
  <c r="AL195" i="2" s="1"/>
  <c r="AM195" i="2" s="1"/>
  <c r="AN195" i="2" s="1"/>
  <c r="AO195" i="2" s="1"/>
  <c r="O190" i="2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AD190" i="2" s="1"/>
  <c r="AE190" i="2" s="1"/>
  <c r="AF190" i="2" s="1"/>
  <c r="AG190" i="2" s="1"/>
  <c r="AH190" i="2" s="1"/>
  <c r="AI190" i="2" s="1"/>
  <c r="AJ190" i="2" s="1"/>
  <c r="AK190" i="2" s="1"/>
  <c r="AL190" i="2" s="1"/>
  <c r="AM190" i="2" s="1"/>
  <c r="AN190" i="2" s="1"/>
  <c r="AO190" i="2" s="1"/>
  <c r="AP189" i="2"/>
  <c r="O180" i="2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AB180" i="2" s="1"/>
  <c r="AC180" i="2" s="1"/>
  <c r="AD180" i="2" s="1"/>
  <c r="AE180" i="2" s="1"/>
  <c r="AF180" i="2" s="1"/>
  <c r="AG180" i="2" s="1"/>
  <c r="AH180" i="2" s="1"/>
  <c r="AI180" i="2" s="1"/>
  <c r="AJ180" i="2" s="1"/>
  <c r="AK180" i="2" s="1"/>
  <c r="AL180" i="2" s="1"/>
  <c r="AM180" i="2" s="1"/>
  <c r="AN180" i="2" s="1"/>
  <c r="AO180" i="2" s="1"/>
  <c r="AP179" i="2"/>
  <c r="O175" i="2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AB175" i="2" s="1"/>
  <c r="AC175" i="2" s="1"/>
  <c r="AD175" i="2" s="1"/>
  <c r="AE175" i="2" s="1"/>
  <c r="AF175" i="2" s="1"/>
  <c r="AG175" i="2" s="1"/>
  <c r="AH175" i="2" s="1"/>
  <c r="AI175" i="2" s="1"/>
  <c r="AJ175" i="2" s="1"/>
  <c r="AK175" i="2" s="1"/>
  <c r="AL175" i="2" s="1"/>
  <c r="AM175" i="2" s="1"/>
  <c r="AN175" i="2" s="1"/>
  <c r="AO175" i="2" s="1"/>
  <c r="O170" i="2"/>
  <c r="P170" i="2" s="1"/>
  <c r="Q170" i="2" s="1"/>
  <c r="R170" i="2" s="1"/>
  <c r="AP169" i="2"/>
  <c r="AP159" i="2"/>
  <c r="O150" i="2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P149" i="2"/>
  <c r="O145" i="2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AK145" i="2" s="1"/>
  <c r="AL145" i="2" s="1"/>
  <c r="AM145" i="2" s="1"/>
  <c r="AN145" i="2" s="1"/>
  <c r="AO145" i="2" s="1"/>
  <c r="AP139" i="2"/>
  <c r="P136" i="2"/>
  <c r="O136" i="2"/>
  <c r="N136" i="2"/>
  <c r="M136" i="2" s="1"/>
  <c r="I136" i="2"/>
  <c r="AN130" i="2"/>
  <c r="AO130" i="2" s="1"/>
  <c r="O130" i="2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AP129" i="2"/>
  <c r="I126" i="2"/>
  <c r="O120" i="2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AK120" i="2" s="1"/>
  <c r="AL120" i="2" s="1"/>
  <c r="AM120" i="2" s="1"/>
  <c r="AN120" i="2" s="1"/>
  <c r="AO120" i="2" s="1"/>
  <c r="AP119" i="2"/>
  <c r="I116" i="2"/>
  <c r="O115" i="2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O110" i="2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09" i="2"/>
  <c r="O105" i="2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K149" i="6" l="1"/>
  <c r="L149" i="6" s="1"/>
  <c r="M149" i="6" s="1"/>
  <c r="N149" i="6" s="1"/>
  <c r="O149" i="6" s="1"/>
  <c r="P149" i="6" s="1"/>
  <c r="Q184" i="6" l="1"/>
  <c r="R184" i="6" s="1"/>
  <c r="S184" i="6" s="1"/>
  <c r="T184" i="6" s="1"/>
  <c r="U184" i="6" s="1"/>
  <c r="V184" i="6" s="1"/>
  <c r="W184" i="6" s="1"/>
  <c r="X184" i="6" s="1"/>
  <c r="Y184" i="6" s="1"/>
  <c r="Z184" i="6" s="1"/>
  <c r="AA184" i="6" s="1"/>
  <c r="AB184" i="6" s="1"/>
  <c r="AC184" i="6" s="1"/>
  <c r="AD184" i="6" s="1"/>
  <c r="AE184" i="6" s="1"/>
  <c r="AF184" i="6" s="1"/>
  <c r="AG184" i="6" s="1"/>
  <c r="AH184" i="6" s="1"/>
  <c r="AI184" i="6" s="1"/>
  <c r="AJ184" i="6" s="1"/>
  <c r="AK184" i="6" s="1"/>
  <c r="AL184" i="6" s="1"/>
  <c r="AM184" i="6" s="1"/>
  <c r="AN184" i="6" s="1"/>
  <c r="AO184" i="6" s="1"/>
  <c r="AP184" i="6" s="1"/>
  <c r="Q179" i="6"/>
  <c r="R179" i="6" s="1"/>
  <c r="S179" i="6" s="1"/>
  <c r="T179" i="6" s="1"/>
  <c r="U179" i="6" s="1"/>
  <c r="V179" i="6" s="1"/>
  <c r="W179" i="6" s="1"/>
  <c r="X179" i="6" s="1"/>
  <c r="Y179" i="6" s="1"/>
  <c r="Z179" i="6" s="1"/>
  <c r="AA179" i="6" s="1"/>
  <c r="AB179" i="6" s="1"/>
  <c r="AC179" i="6" s="1"/>
  <c r="AD179" i="6" s="1"/>
  <c r="AE179" i="6" s="1"/>
  <c r="AF179" i="6" s="1"/>
  <c r="AG179" i="6" s="1"/>
  <c r="AH179" i="6" s="1"/>
  <c r="AI179" i="6" s="1"/>
  <c r="AJ179" i="6" s="1"/>
  <c r="AK179" i="6" s="1"/>
  <c r="AL179" i="6" s="1"/>
  <c r="AM179" i="6" s="1"/>
  <c r="AN179" i="6" s="1"/>
  <c r="AO179" i="6" s="1"/>
  <c r="AP179" i="6" s="1"/>
  <c r="Q109" i="6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AG109" i="6" s="1"/>
  <c r="AH109" i="6" s="1"/>
  <c r="AI109" i="6" s="1"/>
  <c r="AJ109" i="6" s="1"/>
  <c r="AK109" i="6" s="1"/>
  <c r="AL109" i="6" s="1"/>
  <c r="AM109" i="6" s="1"/>
  <c r="AN109" i="6" s="1"/>
  <c r="AO109" i="6" s="1"/>
  <c r="AP109" i="6" s="1"/>
  <c r="Q59" i="6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AC59" i="6" s="1"/>
  <c r="AD59" i="6" s="1"/>
  <c r="AE59" i="6" s="1"/>
  <c r="AF59" i="6" s="1"/>
  <c r="AG59" i="6" s="1"/>
  <c r="AH59" i="6" s="1"/>
  <c r="AI59" i="6" s="1"/>
  <c r="AJ59" i="6" s="1"/>
  <c r="AK59" i="6" s="1"/>
  <c r="AL59" i="6" s="1"/>
  <c r="AM59" i="6" s="1"/>
  <c r="AN59" i="6" s="1"/>
  <c r="AO59" i="6" s="1"/>
  <c r="AP59" i="6" s="1"/>
  <c r="Q54" i="6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AL54" i="6" s="1"/>
  <c r="AM54" i="6" s="1"/>
  <c r="AN54" i="6" s="1"/>
  <c r="AO54" i="6" s="1"/>
  <c r="AP54" i="6" s="1"/>
  <c r="Q9" i="6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Q4" i="6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J47" i="6"/>
  <c r="J48" i="6" l="1"/>
  <c r="J33" i="6"/>
  <c r="J32" i="6"/>
  <c r="K84" i="6" l="1"/>
  <c r="L84" i="6" s="1"/>
  <c r="M84" i="6" s="1"/>
  <c r="N84" i="6" s="1"/>
  <c r="J149" i="6"/>
  <c r="J39" i="6"/>
  <c r="O84" i="6" l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AG84" i="6" s="1"/>
  <c r="AH84" i="6" s="1"/>
  <c r="AI84" i="6" s="1"/>
  <c r="AJ84" i="6" s="1"/>
  <c r="AK84" i="6" s="1"/>
  <c r="AL84" i="6" s="1"/>
  <c r="AM84" i="6" s="1"/>
  <c r="AN84" i="6" s="1"/>
  <c r="AO84" i="6" s="1"/>
  <c r="AP84" i="6" s="1"/>
  <c r="K39" i="6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J42" i="6"/>
  <c r="Q149" i="6" l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AH149" i="6" s="1"/>
  <c r="AI149" i="6" s="1"/>
  <c r="AJ149" i="6" s="1"/>
  <c r="AK149" i="6" s="1"/>
  <c r="AL149" i="6" s="1"/>
  <c r="AM149" i="6" s="1"/>
  <c r="AN149" i="6" s="1"/>
  <c r="AO149" i="6" s="1"/>
  <c r="AP14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3" authorId="0" shapeId="0" xr:uid="{40B3EE34-6EF2-4B2C-932C-5F9AD349A579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02" authorId="0" shapeId="0" xr:uid="{1B0CBB5C-9370-439D-A950-619284E87AF9}">
      <text>
        <r>
          <rPr>
            <b/>
            <sz val="9"/>
            <color rgb="FF000000"/>
            <rFont val="Tahoma"/>
            <family val="2"/>
          </rPr>
          <t>De regulación anual y diaria</t>
        </r>
      </text>
    </comment>
    <comment ref="I232" authorId="0" shapeId="0" xr:uid="{A2123268-11A4-465C-B0AB-CEAFAD77040C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34" authorId="0" shapeId="0" xr:uid="{C3468E85-8367-4E27-B700-A50EA3B34ABA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B6836C42-0AAF-43F0-B1C8-A32C2584E96C}">
      <text>
        <r>
          <rPr>
            <b/>
            <sz val="9"/>
            <color rgb="FF000000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<sst xmlns="http://schemas.openxmlformats.org/spreadsheetml/2006/main" count="4802" uniqueCount="361">
  <si>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</si>
  <si>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</si>
  <si>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</si>
  <si>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</si>
  <si>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</si>
  <si>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</si>
  <si>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</si>
  <si>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</si>
  <si>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</si>
  <si>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</si>
  <si>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</si>
  <si>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</si>
  <si>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</si>
  <si>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OperationalLife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</si>
  <si>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</si>
  <si>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</si>
  <si>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</si>
  <si>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</si>
  <si>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</si>
  <si>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</si>
  <si>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</si>
  <si>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</si>
  <si>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</si>
  <si>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</si>
  <si>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</si>
  <si>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</si>
  <si>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</si>
  <si>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</si>
  <si>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</si>
  <si>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</si>
  <si>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</si>
  <si>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</si>
  <si>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</si>
  <si>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</si>
  <si>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PJ/GW</t>
  </si>
  <si>
    <t>Not needed</t>
  </si>
  <si>
    <t>Years</t>
  </si>
  <si>
    <t>Literatura (sin documento público que diga los años)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</si>
  <si>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</si>
  <si>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</si>
  <si>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</si>
  <si>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</si>
  <si>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</si>
  <si>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</si>
  <si>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</si>
  <si>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</si>
  <si>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</si>
  <si>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</si>
  <si>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</si>
  <si>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</si>
  <si>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</si>
  <si>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</si>
  <si>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</si>
  <si>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</si>
  <si>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</si>
  <si>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</si>
  <si>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</si>
  <si>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</si>
  <si>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</si>
  <si>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</si>
  <si>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</si>
  <si>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</si>
  <si>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</si>
  <si>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</si>
  <si>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</si>
  <si>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</si>
  <si>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</si>
  <si>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</si>
  <si>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</si>
  <si>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</si>
  <si>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</si>
  <si>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</si>
  <si>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</si>
  <si>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</si>
  <si>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</si>
  <si>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</si>
  <si>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</si>
  <si>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</si>
  <si>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</si>
  <si>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</si>
  <si>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</si>
  <si>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</si>
  <si>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</si>
  <si>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</si>
  <si>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T5KERCOM</t>
  </si>
  <si>
    <t>Demand Kerosen for Commercial</t>
  </si>
  <si>
    <t>T5FIRCOM</t>
  </si>
  <si>
    <t>Demand Firewood for Commercial</t>
  </si>
  <si>
    <t>T5BIMCOM</t>
  </si>
  <si>
    <t>Demand Biomass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</si>
  <si>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</si>
  <si>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</si>
  <si>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</si>
  <si>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</si>
  <si>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</si>
  <si>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</si>
  <si>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</si>
  <si>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</si>
  <si>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</si>
  <si>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</si>
  <si>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</si>
  <si>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</si>
  <si>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</si>
  <si>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</si>
  <si>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</si>
  <si>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</si>
  <si>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T5BGSIND</t>
  </si>
  <si>
    <t>Demand Biofuel/Biogas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</si>
  <si>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</si>
  <si>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</si>
  <si>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</si>
  <si>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</si>
  <si>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</si>
  <si>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</si>
  <si>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</si>
  <si>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</si>
  <si>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</si>
  <si>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</si>
  <si>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T5BIMRES</t>
  </si>
  <si>
    <t>Demand Biomass for Residential</t>
  </si>
  <si>
    <t>T5LPGEXP</t>
  </si>
  <si>
    <t>Demand LPG for Exports</t>
  </si>
  <si>
    <t>T5ELEEXP</t>
  </si>
  <si>
    <t>Demand Electric for Exports</t>
  </si>
  <si>
    <t>T5CRUEXP</t>
  </si>
  <si>
    <t>Demand Crude for Exports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</si>
  <si>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</si>
  <si>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</si>
  <si>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</si>
  <si>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</si>
  <si>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</si>
  <si>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</si>
  <si>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</si>
  <si>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</si>
  <si>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</si>
  <si>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T4DSL_PUB</t>
  </si>
  <si>
    <t>Distribute Diesel for Public</t>
  </si>
  <si>
    <t>T4LPG_PUB</t>
  </si>
  <si>
    <t>Distribute LPG for Public</t>
  </si>
  <si>
    <t>T4ELE_PUB</t>
  </si>
  <si>
    <t>Distribute Electric for Public</t>
  </si>
  <si>
    <t>T4HYD_PUB</t>
  </si>
  <si>
    <t>Distribute Hydrogen for Public</t>
  </si>
  <si>
    <t>T4ELE_HEA</t>
  </si>
  <si>
    <t>Distribute Electric for Heavy Freight</t>
  </si>
  <si>
    <t>T4DSL_HEA</t>
  </si>
  <si>
    <t>Distribute Diesel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</si>
  <si>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</si>
  <si>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</si>
  <si>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</si>
  <si>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</si>
  <si>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</si>
  <si>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</si>
  <si>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</si>
  <si>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</si>
  <si>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</si>
  <si>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</si>
  <si>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</si>
  <si>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</si>
  <si>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</si>
  <si>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</si>
  <si>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</si>
  <si>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</si>
  <si>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</si>
  <si>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</si>
  <si>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</si>
  <si>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</si>
  <si>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</si>
  <si>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</si>
  <si>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</si>
  <si>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</si>
  <si>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</si>
  <si>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</si>
  <si>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</si>
  <si>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TRMOTELE</t>
  </si>
  <si>
    <t>Motorcycle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</si>
  <si>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</si>
  <si>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</si>
  <si>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</si>
  <si>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</si>
  <si>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</si>
  <si>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</si>
  <si>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</si>
  <si>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</si>
  <si>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</si>
  <si>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</si>
  <si>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</si>
  <si>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</si>
  <si>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</si>
  <si>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</si>
  <si>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</si>
  <si>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</si>
  <si>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</si>
  <si>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</si>
  <si>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</si>
  <si>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</si>
  <si>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</si>
  <si>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</si>
  <si>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</si>
  <si>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</si>
  <si>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</si>
  <si>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</si>
  <si>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</si>
  <si>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</si>
  <si>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</si>
  <si>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</si>
  <si>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Vehicle Groups</t>
  </si>
  <si>
    <t>Techs_Auto</t>
  </si>
  <si>
    <t>Automobiles</t>
  </si>
  <si>
    <t>Techs_Motos</t>
  </si>
  <si>
    <t>Motorcycle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</si>
  <si>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</si>
  <si>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</si>
  <si>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</si>
  <si>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</si>
  <si>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</si>
  <si>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</si>
  <si>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</si>
  <si>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</si>
  <si>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</si>
  <si>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</si>
  <si>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</si>
  <si>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</si>
  <si>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</si>
  <si>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</si>
  <si>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</si>
  <si>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</si>
  <si>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</si>
  <si>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</si>
  <si>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</si>
  <si>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</si>
  <si>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</si>
  <si>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</si>
  <si>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</si>
  <si>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</si>
  <si>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</si>
  <si>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</si>
  <si>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</si>
  <si>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M US$ / GW</t>
  </si>
  <si>
    <t>Estas son mayores de 5 MW, e incluyen derivación, regulación anual, y diara/semanal.</t>
  </si>
  <si>
    <t>Flat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</si>
  <si>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</si>
  <si>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</si>
  <si>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</si>
  <si>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</si>
  <si>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</si>
  <si>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</si>
  <si>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</si>
  <si>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</si>
  <si>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</si>
  <si>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Cogeneración de los ingenios azucareros. Puede ser solo biomasa, con carbón, o búnker. En época de zafra, solo usan biomasa.</t>
  </si>
  <si>
    <t>Comparemos con CR. Actualicemos cuando tengamos datos de la AMM.</t>
  </si>
  <si>
    <t>Costos de indirectos relacionados con la operación de la planta</t>
  </si>
  <si>
    <t>Unit.Introduced</t>
  </si>
  <si>
    <t>US$ / vehicle</t>
  </si>
  <si>
    <t>M US$ / Gvkm</t>
  </si>
  <si>
    <t>M US$ /Gvkm</t>
  </si>
  <si>
    <t>Vehicles</t>
  </si>
  <si>
    <t>Gvkm</t>
  </si>
  <si>
    <t>According to demand</t>
  </si>
  <si>
    <t>Copied from Costa Rica</t>
  </si>
  <si>
    <t>We previously had 1.02 MUSD/PJ but that was too low</t>
  </si>
  <si>
    <t>Relative to TRAUTDSL</t>
  </si>
  <si>
    <t>Relative to TRYTKDSL</t>
  </si>
  <si>
    <t>Relative to TRYLFDSL</t>
  </si>
  <si>
    <t>User defined trajectory relative to BY</t>
  </si>
  <si>
    <t>Relative to TRAUTELE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</si>
  <si>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</si>
  <si>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</si>
  <si>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</si>
  <si>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</si>
  <si>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</si>
  <si>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</si>
  <si>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</si>
  <si>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PJ/PJ</t>
  </si>
  <si>
    <t>Does not have CAPEX, so operational life is not necessary</t>
  </si>
  <si>
    <t>Standard</t>
  </si>
  <si>
    <t>U Galileo</t>
  </si>
  <si>
    <t>Provisional</t>
  </si>
  <si>
    <t>PPPVT2</t>
  </si>
  <si>
    <t>DIST_NGS</t>
  </si>
  <si>
    <t>Primary - Import/Distribution - Natural Gas</t>
  </si>
  <si>
    <t>PPNGS</t>
  </si>
  <si>
    <t>Primary - Transformation - Natural Gas</t>
  </si>
  <si>
    <t>Techs_Buses_Pri</t>
  </si>
  <si>
    <t>Bus Private</t>
  </si>
  <si>
    <t>Techs_Buses_Pub</t>
  </si>
  <si>
    <t>Bus Public</t>
  </si>
  <si>
    <t>Techs_Buses_Micro</t>
  </si>
  <si>
    <t>Minibus</t>
  </si>
  <si>
    <t>TRMBSDSL</t>
  </si>
  <si>
    <t>TRMBSLPG</t>
  </si>
  <si>
    <t>TRMBSELE</t>
  </si>
  <si>
    <t>TRMBSHYD</t>
  </si>
  <si>
    <t>TRMBSPHD</t>
  </si>
  <si>
    <t>Relative to TRMBSDSL</t>
  </si>
  <si>
    <t>Microbus Diesel</t>
  </si>
  <si>
    <t>Microbus LPG</t>
  </si>
  <si>
    <t>Microbus Electric</t>
  </si>
  <si>
    <t>Microbus Hydrogen</t>
  </si>
  <si>
    <t>Microbus Plug-in Hybrid Diesel</t>
  </si>
  <si>
    <t>TRBPRDSL</t>
  </si>
  <si>
    <t>TRBPRLPG</t>
  </si>
  <si>
    <t>TRBPRELE</t>
  </si>
  <si>
    <t>TRBPRHYD</t>
  </si>
  <si>
    <t>TRBPRPHD</t>
  </si>
  <si>
    <t>Relative to TRBPRDSL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</si>
  <si>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</si>
  <si>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</si>
  <si>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</si>
  <si>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</si>
  <si>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</si>
  <si>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</si>
  <si>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</si>
  <si>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</si>
  <si>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</si>
  <si>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</si>
  <si>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Relative to TRBPUDSL</t>
  </si>
  <si>
    <t>Bus Public Diesel</t>
  </si>
  <si>
    <t>Bus Public LPG</t>
  </si>
  <si>
    <t>Bus Public Electric</t>
  </si>
  <si>
    <t>Bus Public Hydrogen</t>
  </si>
  <si>
    <t>Bus Public Plug-in Hybrid Diesel</t>
  </si>
  <si>
    <t>T4HYD_PRI</t>
  </si>
  <si>
    <t>Distribute Hydrogen for Private</t>
  </si>
  <si>
    <t>Minibus Diesel</t>
  </si>
  <si>
    <t>Minibus LPG</t>
  </si>
  <si>
    <t>Minibus Electric</t>
  </si>
  <si>
    <t>Minibus Hydrogen</t>
  </si>
  <si>
    <t>Minibus Plug-in Hybrid Diesel</t>
  </si>
  <si>
    <t>T5COKINDCEM</t>
  </si>
  <si>
    <t>Demand Coke for Cement Industry</t>
  </si>
  <si>
    <t>T5ELEINDCEM</t>
  </si>
  <si>
    <t>Demand Electric for Cement Industry</t>
  </si>
  <si>
    <t>Generación respaldo</t>
  </si>
  <si>
    <t>Infinite</t>
  </si>
  <si>
    <t>BACKSTOP</t>
  </si>
  <si>
    <t>Minibus Gasoline</t>
  </si>
  <si>
    <t>Microbus Gasoline</t>
  </si>
  <si>
    <t>TRMBSGSL</t>
  </si>
  <si>
    <t>DIST_FLEXFUEL</t>
  </si>
  <si>
    <t>Primary - Import/Distribution - Flex Fuel</t>
  </si>
  <si>
    <t>T4Flex_Fuel_PRI</t>
  </si>
  <si>
    <t>Distribute Flex_Fuel for Private</t>
  </si>
  <si>
    <t>TRAUTFlex_Fuel</t>
  </si>
  <si>
    <t>Automobiles Flex_Fuel</t>
  </si>
  <si>
    <t>TRMOTFlex_Fuel</t>
  </si>
  <si>
    <t>Motorcycle Flex_Fuel</t>
  </si>
  <si>
    <t>T5ELEBRT</t>
  </si>
  <si>
    <t>Demand Electric for Transport - Train</t>
  </si>
  <si>
    <t>T5ELEAERO</t>
  </si>
  <si>
    <t>Demand Electric for Transport - Cable Car</t>
  </si>
  <si>
    <t>Cable Car - demand in Gpkm</t>
  </si>
  <si>
    <t>Train-demand in Gpkm</t>
  </si>
  <si>
    <t>Costo capital no motorizado</t>
  </si>
  <si>
    <t>M USS/Gpkm</t>
  </si>
  <si>
    <t>none</t>
  </si>
  <si>
    <t>https://atb.nrel.gov/electricity/2024/land-based_wind</t>
  </si>
  <si>
    <t>https://atb.nrel.gov/electricity/2024/utility-scale_pv</t>
  </si>
  <si>
    <t>https://atb.nrel.gov/electricity/2024/utility-scale_pv-plus-battery</t>
  </si>
  <si>
    <t>https://atb.nrel.gov/electricity/2024/biopower_(eia)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</si>
</sst>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color rgb="FF000000"/>
      <name val="Tahoma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u/>
      <sz val="11"/>
      <color theme="10"/>
      <name val="Arial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0"/>
        <bgColor rgb="FFEAF1DD"/>
      </patternFill>
    </fill>
    <fill>
      <patternFill patternType="solid">
        <fgColor rgb="FFFFFF00"/>
        <bgColor rgb="FFEAF1DD"/>
      </patternFill>
    </fill>
    <fill>
      <patternFill patternType="solid">
        <fgColor rgb="FFFFC000"/>
        <bgColor rgb="FFEAF1DD"/>
      </patternFill>
    </fill>
    <fill>
      <patternFill patternType="solid">
        <fgColor theme="5" tint="0.79998168889431442"/>
        <bgColor rgb="FFB6DDE8"/>
      </patternFill>
    </fill>
    <fill>
      <patternFill patternType="solid">
        <fgColor theme="5" tint="0.79998168889431442"/>
        <bgColor rgb="FFEAF1DD"/>
      </patternFill>
    </fill>
    <fill>
      <patternFill patternType="solid">
        <fgColor theme="9" tint="0.79998168889431442"/>
        <bgColor rgb="FFEAF1DD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0" borderId="2" xfId="0" applyFont="1" applyBorder="1" applyAlignment="1">
      <alignment horizontal="center" vertical="top"/>
    </xf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4" fontId="2" fillId="3" borderId="1" xfId="0" applyNumberFormat="1" applyFont="1" applyFill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7" borderId="1" xfId="0" applyNumberFormat="1" applyFont="1" applyFill="1" applyBorder="1"/>
    <xf numFmtId="164" fontId="2" fillId="5" borderId="1" xfId="0" applyNumberFormat="1" applyFont="1" applyFill="1" applyBorder="1"/>
    <xf numFmtId="2" fontId="2" fillId="2" borderId="1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3" xfId="0" applyBorder="1"/>
    <xf numFmtId="0" fontId="0" fillId="8" borderId="3" xfId="0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0" borderId="14" xfId="0" applyFont="1" applyBorder="1"/>
    <xf numFmtId="0" fontId="2" fillId="3" borderId="4" xfId="0" applyFont="1" applyFill="1" applyBorder="1"/>
    <xf numFmtId="0" fontId="2" fillId="2" borderId="8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5" xfId="0" applyFont="1" applyFill="1" applyBorder="1"/>
    <xf numFmtId="0" fontId="2" fillId="2" borderId="1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2" fillId="0" borderId="1" xfId="0" applyNumberFormat="1" applyFont="1" applyBorder="1"/>
    <xf numFmtId="3" fontId="2" fillId="0" borderId="14" xfId="0" applyNumberFormat="1" applyFont="1" applyBorder="1"/>
    <xf numFmtId="164" fontId="2" fillId="0" borderId="14" xfId="0" applyNumberFormat="1" applyFont="1" applyBorder="1"/>
    <xf numFmtId="4" fontId="2" fillId="3" borderId="5" xfId="0" applyNumberFormat="1" applyFont="1" applyFill="1" applyBorder="1"/>
    <xf numFmtId="0" fontId="2" fillId="0" borderId="6" xfId="0" applyFont="1" applyBorder="1"/>
    <xf numFmtId="0" fontId="2" fillId="0" borderId="9" xfId="0" applyFont="1" applyBorder="1"/>
    <xf numFmtId="4" fontId="2" fillId="0" borderId="10" xfId="0" applyNumberFormat="1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9" xfId="0" applyFont="1" applyBorder="1"/>
    <xf numFmtId="0" fontId="2" fillId="0" borderId="21" xfId="0" applyFont="1" applyBorder="1"/>
    <xf numFmtId="0" fontId="2" fillId="12" borderId="1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  <xf numFmtId="1" fontId="2" fillId="2" borderId="1" xfId="0" applyNumberFormat="1" applyFont="1" applyFill="1" applyBorder="1"/>
    <xf numFmtId="0" fontId="2" fillId="12" borderId="5" xfId="0" applyFont="1" applyFill="1" applyBorder="1"/>
    <xf numFmtId="0" fontId="2" fillId="12" borderId="23" xfId="0" applyFont="1" applyFill="1" applyBorder="1"/>
    <xf numFmtId="0" fontId="2" fillId="13" borderId="1" xfId="0" applyFont="1" applyFill="1" applyBorder="1"/>
    <xf numFmtId="4" fontId="2" fillId="13" borderId="1" xfId="0" applyNumberFormat="1" applyFont="1" applyFill="1" applyBorder="1"/>
    <xf numFmtId="0" fontId="0" fillId="6" borderId="0" xfId="0" applyFill="1"/>
    <xf numFmtId="0" fontId="2" fillId="11" borderId="1" xfId="0" applyFont="1" applyFill="1" applyBorder="1"/>
    <xf numFmtId="4" fontId="2" fillId="11" borderId="1" xfId="0" applyNumberFormat="1" applyFont="1" applyFill="1" applyBorder="1"/>
    <xf numFmtId="0" fontId="2" fillId="6" borderId="9" xfId="0" applyFont="1" applyFill="1" applyBorder="1"/>
    <xf numFmtId="0" fontId="2" fillId="6" borderId="7" xfId="0" applyFont="1" applyFill="1" applyBorder="1"/>
    <xf numFmtId="4" fontId="2" fillId="6" borderId="8" xfId="0" applyNumberFormat="1" applyFont="1" applyFill="1" applyBorder="1"/>
    <xf numFmtId="0" fontId="2" fillId="6" borderId="20" xfId="0" applyFont="1" applyFill="1" applyBorder="1"/>
    <xf numFmtId="0" fontId="2" fillId="6" borderId="8" xfId="0" applyFont="1" applyFill="1" applyBorder="1"/>
    <xf numFmtId="0" fontId="2" fillId="6" borderId="14" xfId="0" applyFont="1" applyFill="1" applyBorder="1"/>
    <xf numFmtId="2" fontId="2" fillId="0" borderId="10" xfId="0" applyNumberFormat="1" applyFont="1" applyBorder="1"/>
    <xf numFmtId="2" fontId="0" fillId="0" borderId="3" xfId="0" applyNumberFormat="1" applyBorder="1"/>
    <xf numFmtId="0" fontId="8" fillId="2" borderId="1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9" fillId="0" borderId="1" xfId="0" applyFont="1" applyBorder="1" applyAlignment="1">
      <alignment horizontal="center" vertical="top"/>
    </xf>
    <xf numFmtId="2" fontId="8" fillId="0" borderId="1" xfId="0" applyNumberFormat="1" applyFont="1" applyBorder="1"/>
    <xf numFmtId="2" fontId="8" fillId="2" borderId="1" xfId="0" applyNumberFormat="1" applyFont="1" applyFill="1" applyBorder="1"/>
    <xf numFmtId="0" fontId="10" fillId="0" borderId="0" xfId="0" applyFont="1"/>
    <xf numFmtId="0" fontId="9" fillId="2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2" fillId="16" borderId="7" xfId="0" applyFont="1" applyFill="1" applyBorder="1"/>
    <xf numFmtId="0" fontId="2" fillId="15" borderId="5" xfId="0" applyFont="1" applyFill="1" applyBorder="1"/>
    <xf numFmtId="0" fontId="2" fillId="17" borderId="1" xfId="0" applyFont="1" applyFill="1" applyBorder="1"/>
    <xf numFmtId="0" fontId="2" fillId="18" borderId="1" xfId="0" applyFont="1" applyFill="1" applyBorder="1"/>
    <xf numFmtId="2" fontId="2" fillId="18" borderId="1" xfId="0" applyNumberFormat="1" applyFont="1" applyFill="1" applyBorder="1"/>
    <xf numFmtId="0" fontId="2" fillId="13" borderId="6" xfId="0" applyFont="1" applyFill="1" applyBorder="1"/>
    <xf numFmtId="0" fontId="2" fillId="13" borderId="7" xfId="0" applyFont="1" applyFill="1" applyBorder="1"/>
    <xf numFmtId="0" fontId="2" fillId="13" borderId="8" xfId="0" applyFont="1" applyFill="1" applyBorder="1"/>
    <xf numFmtId="0" fontId="2" fillId="13" borderId="9" xfId="0" applyFont="1" applyFill="1" applyBorder="1"/>
    <xf numFmtId="0" fontId="2" fillId="13" borderId="12" xfId="0" applyFont="1" applyFill="1" applyBorder="1"/>
    <xf numFmtId="0" fontId="2" fillId="13" borderId="10" xfId="0" applyFont="1" applyFill="1" applyBorder="1"/>
    <xf numFmtId="0" fontId="2" fillId="19" borderId="9" xfId="0" applyFont="1" applyFill="1" applyBorder="1"/>
    <xf numFmtId="0" fontId="2" fillId="19" borderId="1" xfId="0" applyFont="1" applyFill="1" applyBorder="1"/>
    <xf numFmtId="0" fontId="2" fillId="19" borderId="10" xfId="0" applyFont="1" applyFill="1" applyBorder="1"/>
    <xf numFmtId="0" fontId="2" fillId="19" borderId="14" xfId="0" applyFont="1" applyFill="1" applyBorder="1"/>
    <xf numFmtId="0" fontId="0" fillId="19" borderId="0" xfId="0" applyFill="1"/>
    <xf numFmtId="165" fontId="2" fillId="19" borderId="1" xfId="1" applyNumberFormat="1" applyFont="1" applyFill="1" applyBorder="1"/>
    <xf numFmtId="165" fontId="2" fillId="19" borderId="10" xfId="1" applyNumberFormat="1" applyFont="1" applyFill="1" applyBorder="1"/>
    <xf numFmtId="165" fontId="2" fillId="19" borderId="14" xfId="1" applyNumberFormat="1" applyFont="1" applyFill="1" applyBorder="1"/>
    <xf numFmtId="0" fontId="2" fillId="11" borderId="7" xfId="0" applyFont="1" applyFill="1" applyBorder="1"/>
    <xf numFmtId="0" fontId="2" fillId="11" borderId="12" xfId="0" applyFont="1" applyFill="1" applyBorder="1"/>
    <xf numFmtId="0" fontId="2" fillId="3" borderId="22" xfId="0" applyFont="1" applyFill="1" applyBorder="1"/>
    <xf numFmtId="0" fontId="0" fillId="6" borderId="3" xfId="0" applyFill="1" applyBorder="1"/>
    <xf numFmtId="0" fontId="2" fillId="13" borderId="3" xfId="0" applyFont="1" applyFill="1" applyBorder="1"/>
    <xf numFmtId="0" fontId="2" fillId="13" borderId="24" xfId="0" applyFont="1" applyFill="1" applyBorder="1"/>
    <xf numFmtId="0" fontId="2" fillId="13" borderId="22" xfId="0" applyFont="1" applyFill="1" applyBorder="1"/>
    <xf numFmtId="0" fontId="2" fillId="20" borderId="1" xfId="0" applyFont="1" applyFill="1" applyBorder="1"/>
    <xf numFmtId="4" fontId="2" fillId="20" borderId="1" xfId="0" applyNumberFormat="1" applyFont="1" applyFill="1" applyBorder="1"/>
    <xf numFmtId="3" fontId="2" fillId="20" borderId="1" xfId="0" applyNumberFormat="1" applyFont="1" applyFill="1" applyBorder="1"/>
    <xf numFmtId="3" fontId="2" fillId="19" borderId="1" xfId="0" applyNumberFormat="1" applyFont="1" applyFill="1" applyBorder="1"/>
    <xf numFmtId="0" fontId="2" fillId="6" borderId="5" xfId="0" applyFont="1" applyFill="1" applyBorder="1"/>
    <xf numFmtId="0" fontId="2" fillId="6" borderId="25" xfId="0" applyFont="1" applyFill="1" applyBorder="1"/>
    <xf numFmtId="0" fontId="2" fillId="6" borderId="3" xfId="0" applyFont="1" applyFill="1" applyBorder="1"/>
    <xf numFmtId="0" fontId="2" fillId="11" borderId="3" xfId="0" applyFont="1" applyFill="1" applyBorder="1"/>
    <xf numFmtId="0" fontId="2" fillId="21" borderId="17" xfId="0" applyFont="1" applyFill="1" applyBorder="1"/>
    <xf numFmtId="0" fontId="2" fillId="21" borderId="5" xfId="0" applyFont="1" applyFill="1" applyBorder="1"/>
    <xf numFmtId="0" fontId="2" fillId="21" borderId="18" xfId="0" applyFont="1" applyFill="1" applyBorder="1"/>
    <xf numFmtId="0" fontId="3" fillId="6" borderId="3" xfId="0" applyFont="1" applyFill="1" applyBorder="1"/>
    <xf numFmtId="1" fontId="2" fillId="16" borderId="1" xfId="0" applyNumberFormat="1" applyFont="1" applyFill="1" applyBorder="1"/>
    <xf numFmtId="0" fontId="0" fillId="22" borderId="0" xfId="0" applyFill="1"/>
    <xf numFmtId="0" fontId="2" fillId="22" borderId="1" xfId="0" applyFont="1" applyFill="1" applyBorder="1"/>
    <xf numFmtId="0" fontId="1" fillId="6" borderId="1" xfId="0" applyFont="1" applyFill="1" applyBorder="1" applyAlignment="1">
      <alignment horizontal="center" vertical="top"/>
    </xf>
    <xf numFmtId="43" fontId="0" fillId="0" borderId="0" xfId="1" applyFont="1"/>
    <xf numFmtId="2" fontId="2" fillId="0" borderId="22" xfId="0" applyNumberFormat="1" applyFont="1" applyBorder="1"/>
    <xf numFmtId="166" fontId="3" fillId="0" borderId="0" xfId="0" applyNumberFormat="1" applyFont="1"/>
    <xf numFmtId="166" fontId="2" fillId="0" borderId="1" xfId="0" applyNumberFormat="1" applyFont="1" applyBorder="1"/>
    <xf numFmtId="166" fontId="2" fillId="0" borderId="10" xfId="0" applyNumberFormat="1" applyFont="1" applyBorder="1"/>
    <xf numFmtId="166" fontId="2" fillId="3" borderId="1" xfId="0" applyNumberFormat="1" applyFont="1" applyFill="1" applyBorder="1"/>
    <xf numFmtId="166" fontId="2" fillId="2" borderId="1" xfId="0" applyNumberFormat="1" applyFont="1" applyFill="1" applyBorder="1"/>
    <xf numFmtId="3" fontId="8" fillId="2" borderId="1" xfId="0" applyNumberFormat="1" applyFont="1" applyFill="1" applyBorder="1"/>
    <xf numFmtId="4" fontId="0" fillId="0" borderId="0" xfId="0" applyNumberFormat="1"/>
    <xf numFmtId="2" fontId="8" fillId="0" borderId="1" xfId="2" applyNumberFormat="1" applyFont="1" applyBorder="1"/>
    <xf numFmtId="0" fontId="13" fillId="0" borderId="0" xfId="3"/>
    <xf numFmtId="166" fontId="0" fillId="0" borderId="26" xfId="0" applyNumberForma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4/utility-scale_p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atb.nrel.gov/electricity/2024/land-based_wind" TargetMode="External"/><Relationship Id="rId1" Type="http://schemas.openxmlformats.org/officeDocument/2006/relationships/hyperlink" Target="https://atb.nrel.gov/electricity/2024/biopower_(eia)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tb.nrel.gov/electricity/2024/utility-scale_pv-plus-batte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2"/>
  <sheetViews>
    <sheetView zoomScaleNormal="100" workbookViewId="0">
      <pane ySplit="1" topLeftCell="A216" activePane="bottomLeft" state="frozen"/>
      <selection pane="bottomLeft" activeCell="I128" sqref="I128"/>
    </sheetView>
  </sheetViews>
  <sheetFormatPr defaultColWidth="12.6875" defaultRowHeight="15" customHeight="1" x14ac:dyDescent="0.35"/>
  <cols>
    <col min="1" max="1" width="25" customWidth="1"/>
    <col min="2" max="2" width="6.1875" customWidth="1"/>
    <col min="3" max="3" width="16.3125" customWidth="1"/>
    <col min="4" max="4" width="50.1875" customWidth="1"/>
    <col min="5" max="5" width="10.3125" customWidth="1"/>
    <col min="6" max="6" width="22.5" customWidth="1"/>
    <col min="7" max="7" width="9.5" customWidth="1"/>
    <col min="8" max="8" width="11.8125" customWidth="1"/>
    <col min="9" max="9" width="49.8125" customWidth="1"/>
    <col min="10" max="26" width="7.687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45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274</v>
      </c>
      <c r="H2" s="3">
        <v>1</v>
      </c>
      <c r="I2" s="3" t="s">
        <v>35</v>
      </c>
    </row>
    <row r="3" spans="1:9" ht="14.25" customHeight="1" x14ac:dyDescent="0.45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13</v>
      </c>
      <c r="G3" s="3" t="s">
        <v>36</v>
      </c>
      <c r="H3" s="3">
        <v>1</v>
      </c>
      <c r="I3" s="3" t="s">
        <v>275</v>
      </c>
    </row>
    <row r="4" spans="1:9" ht="14.25" customHeight="1" x14ac:dyDescent="0.45">
      <c r="A4" s="3" t="s">
        <v>9</v>
      </c>
      <c r="B4" s="3">
        <v>2</v>
      </c>
      <c r="C4" s="3" t="s">
        <v>14</v>
      </c>
      <c r="D4" s="3" t="s">
        <v>15</v>
      </c>
      <c r="E4" s="3">
        <v>1</v>
      </c>
      <c r="F4" s="3" t="s">
        <v>12</v>
      </c>
      <c r="G4" s="3" t="s">
        <v>274</v>
      </c>
      <c r="H4" s="3">
        <v>1</v>
      </c>
      <c r="I4" s="3" t="s">
        <v>35</v>
      </c>
    </row>
    <row r="5" spans="1:9" ht="14.25" customHeight="1" x14ac:dyDescent="0.45">
      <c r="A5" s="3" t="s">
        <v>9</v>
      </c>
      <c r="B5" s="3">
        <v>2</v>
      </c>
      <c r="C5" s="3" t="s">
        <v>14</v>
      </c>
      <c r="D5" s="3" t="s">
        <v>15</v>
      </c>
      <c r="E5" s="3">
        <v>2</v>
      </c>
      <c r="F5" s="3" t="s">
        <v>13</v>
      </c>
      <c r="G5" s="3" t="s">
        <v>36</v>
      </c>
      <c r="H5" s="3">
        <v>1</v>
      </c>
      <c r="I5" s="3" t="s">
        <v>275</v>
      </c>
    </row>
    <row r="6" spans="1:9" ht="14.25" customHeight="1" x14ac:dyDescent="0.45">
      <c r="A6" s="3" t="s">
        <v>9</v>
      </c>
      <c r="B6" s="3">
        <v>3</v>
      </c>
      <c r="C6" s="3" t="s">
        <v>16</v>
      </c>
      <c r="D6" s="3" t="s">
        <v>17</v>
      </c>
      <c r="E6" s="3">
        <v>1</v>
      </c>
      <c r="F6" s="3" t="s">
        <v>12</v>
      </c>
      <c r="G6" s="3" t="s">
        <v>274</v>
      </c>
      <c r="H6" s="3">
        <v>1</v>
      </c>
      <c r="I6" s="3" t="s">
        <v>35</v>
      </c>
    </row>
    <row r="7" spans="1:9" ht="14.25" customHeight="1" x14ac:dyDescent="0.45">
      <c r="A7" s="3" t="s">
        <v>9</v>
      </c>
      <c r="B7" s="3">
        <v>3</v>
      </c>
      <c r="C7" s="3" t="s">
        <v>16</v>
      </c>
      <c r="D7" s="3" t="s">
        <v>17</v>
      </c>
      <c r="E7" s="3">
        <v>2</v>
      </c>
      <c r="F7" s="3" t="s">
        <v>13</v>
      </c>
      <c r="G7" s="3" t="s">
        <v>36</v>
      </c>
      <c r="H7" s="3">
        <v>1</v>
      </c>
      <c r="I7" s="3" t="s">
        <v>275</v>
      </c>
    </row>
    <row r="8" spans="1:9" ht="14.25" customHeight="1" x14ac:dyDescent="0.45">
      <c r="A8" s="3" t="s">
        <v>9</v>
      </c>
      <c r="B8" s="3">
        <v>4</v>
      </c>
      <c r="C8" s="3" t="s">
        <v>18</v>
      </c>
      <c r="D8" s="3" t="s">
        <v>19</v>
      </c>
      <c r="E8" s="3">
        <v>1</v>
      </c>
      <c r="F8" s="3" t="s">
        <v>12</v>
      </c>
      <c r="G8" s="3" t="s">
        <v>274</v>
      </c>
      <c r="H8" s="3">
        <v>1</v>
      </c>
      <c r="I8" s="3" t="s">
        <v>35</v>
      </c>
    </row>
    <row r="9" spans="1:9" ht="14.25" customHeight="1" x14ac:dyDescent="0.45">
      <c r="A9" s="3" t="s">
        <v>9</v>
      </c>
      <c r="B9" s="3">
        <v>4</v>
      </c>
      <c r="C9" s="3" t="s">
        <v>18</v>
      </c>
      <c r="D9" s="3" t="s">
        <v>19</v>
      </c>
      <c r="E9" s="3">
        <v>2</v>
      </c>
      <c r="F9" s="3" t="s">
        <v>13</v>
      </c>
      <c r="G9" s="3" t="s">
        <v>36</v>
      </c>
      <c r="H9" s="3">
        <v>1</v>
      </c>
      <c r="I9" s="3" t="s">
        <v>275</v>
      </c>
    </row>
    <row r="10" spans="1:9" ht="14.25" customHeight="1" x14ac:dyDescent="0.45">
      <c r="A10" s="3" t="s">
        <v>9</v>
      </c>
      <c r="B10" s="3">
        <v>5</v>
      </c>
      <c r="C10" s="3" t="s">
        <v>20</v>
      </c>
      <c r="D10" s="3" t="s">
        <v>21</v>
      </c>
      <c r="E10" s="3">
        <v>1</v>
      </c>
      <c r="F10" s="3" t="s">
        <v>12</v>
      </c>
      <c r="G10" s="3" t="s">
        <v>274</v>
      </c>
      <c r="H10" s="3">
        <v>1</v>
      </c>
      <c r="I10" s="3" t="s">
        <v>35</v>
      </c>
    </row>
    <row r="11" spans="1:9" ht="14.25" customHeight="1" x14ac:dyDescent="0.45">
      <c r="A11" s="3" t="s">
        <v>9</v>
      </c>
      <c r="B11" s="3">
        <v>5</v>
      </c>
      <c r="C11" s="3" t="s">
        <v>20</v>
      </c>
      <c r="D11" s="3" t="s">
        <v>21</v>
      </c>
      <c r="E11" s="3">
        <v>2</v>
      </c>
      <c r="F11" s="3" t="s">
        <v>13</v>
      </c>
      <c r="G11" s="3" t="s">
        <v>36</v>
      </c>
      <c r="H11" s="3">
        <v>1</v>
      </c>
      <c r="I11" s="3" t="s">
        <v>275</v>
      </c>
    </row>
    <row r="12" spans="1:9" ht="14.25" customHeight="1" x14ac:dyDescent="0.45">
      <c r="A12" s="3" t="s">
        <v>9</v>
      </c>
      <c r="B12" s="3">
        <v>6</v>
      </c>
      <c r="C12" s="3" t="s">
        <v>22</v>
      </c>
      <c r="D12" s="3" t="s">
        <v>23</v>
      </c>
      <c r="E12" s="3">
        <v>1</v>
      </c>
      <c r="F12" s="3" t="s">
        <v>12</v>
      </c>
      <c r="G12" s="3" t="s">
        <v>274</v>
      </c>
      <c r="H12" s="3">
        <v>1</v>
      </c>
      <c r="I12" s="3" t="s">
        <v>35</v>
      </c>
    </row>
    <row r="13" spans="1:9" ht="14.25" customHeight="1" x14ac:dyDescent="0.45">
      <c r="A13" s="3" t="s">
        <v>9</v>
      </c>
      <c r="B13" s="3">
        <v>6</v>
      </c>
      <c r="C13" s="3" t="s">
        <v>22</v>
      </c>
      <c r="D13" s="3" t="s">
        <v>23</v>
      </c>
      <c r="E13" s="3">
        <v>2</v>
      </c>
      <c r="F13" s="3" t="s">
        <v>13</v>
      </c>
      <c r="G13" s="3" t="s">
        <v>36</v>
      </c>
      <c r="H13" s="3">
        <v>1</v>
      </c>
      <c r="I13" s="3" t="s">
        <v>275</v>
      </c>
    </row>
    <row r="14" spans="1:9" ht="14.25" customHeight="1" x14ac:dyDescent="0.45">
      <c r="A14" s="3" t="s">
        <v>9</v>
      </c>
      <c r="B14" s="3">
        <v>7</v>
      </c>
      <c r="C14" s="3" t="s">
        <v>24</v>
      </c>
      <c r="D14" s="3" t="s">
        <v>25</v>
      </c>
      <c r="E14" s="3">
        <v>1</v>
      </c>
      <c r="F14" s="3" t="s">
        <v>12</v>
      </c>
      <c r="G14" s="3" t="s">
        <v>274</v>
      </c>
      <c r="H14" s="3">
        <v>1</v>
      </c>
      <c r="I14" s="3" t="s">
        <v>35</v>
      </c>
    </row>
    <row r="15" spans="1:9" ht="14.25" customHeight="1" x14ac:dyDescent="0.45">
      <c r="A15" s="3" t="s">
        <v>9</v>
      </c>
      <c r="B15" s="3">
        <v>7</v>
      </c>
      <c r="C15" s="3" t="s">
        <v>24</v>
      </c>
      <c r="D15" s="3" t="s">
        <v>25</v>
      </c>
      <c r="E15" s="3">
        <v>2</v>
      </c>
      <c r="F15" s="3" t="s">
        <v>13</v>
      </c>
      <c r="G15" s="3" t="s">
        <v>36</v>
      </c>
      <c r="H15" s="3">
        <v>1</v>
      </c>
      <c r="I15" s="3" t="s">
        <v>275</v>
      </c>
    </row>
    <row r="16" spans="1:9" ht="14.25" customHeight="1" x14ac:dyDescent="0.45">
      <c r="A16" s="3" t="s">
        <v>9</v>
      </c>
      <c r="B16" s="3">
        <v>8</v>
      </c>
      <c r="C16" s="3" t="s">
        <v>26</v>
      </c>
      <c r="D16" s="3" t="s">
        <v>27</v>
      </c>
      <c r="E16" s="3">
        <v>1</v>
      </c>
      <c r="F16" s="3" t="s">
        <v>12</v>
      </c>
      <c r="G16" s="3" t="s">
        <v>274</v>
      </c>
      <c r="H16" s="3">
        <v>1</v>
      </c>
      <c r="I16" s="3" t="s">
        <v>35</v>
      </c>
    </row>
    <row r="17" spans="1:9" ht="14.25" customHeight="1" x14ac:dyDescent="0.45">
      <c r="A17" s="3" t="s">
        <v>9</v>
      </c>
      <c r="B17" s="3">
        <v>8</v>
      </c>
      <c r="C17" s="3" t="s">
        <v>26</v>
      </c>
      <c r="D17" s="3" t="s">
        <v>27</v>
      </c>
      <c r="E17" s="3">
        <v>2</v>
      </c>
      <c r="F17" s="3" t="s">
        <v>13</v>
      </c>
      <c r="G17" s="3" t="s">
        <v>36</v>
      </c>
      <c r="H17" s="3">
        <v>60</v>
      </c>
      <c r="I17" s="3" t="s">
        <v>275</v>
      </c>
    </row>
    <row r="18" spans="1:9" ht="14.25" customHeight="1" x14ac:dyDescent="0.45">
      <c r="A18" s="3" t="s">
        <v>9</v>
      </c>
      <c r="B18" s="3">
        <v>9</v>
      </c>
      <c r="C18" s="3" t="s">
        <v>28</v>
      </c>
      <c r="D18" s="3" t="s">
        <v>29</v>
      </c>
      <c r="E18" s="3">
        <v>1</v>
      </c>
      <c r="F18" s="3" t="s">
        <v>12</v>
      </c>
      <c r="G18" s="3" t="s">
        <v>274</v>
      </c>
      <c r="H18" s="3">
        <v>1</v>
      </c>
      <c r="I18" s="3" t="s">
        <v>35</v>
      </c>
    </row>
    <row r="19" spans="1:9" ht="14.25" customHeight="1" x14ac:dyDescent="0.45">
      <c r="A19" s="3" t="s">
        <v>9</v>
      </c>
      <c r="B19" s="3">
        <v>9</v>
      </c>
      <c r="C19" s="3" t="s">
        <v>28</v>
      </c>
      <c r="D19" s="3" t="s">
        <v>29</v>
      </c>
      <c r="E19" s="3">
        <v>2</v>
      </c>
      <c r="F19" s="3" t="s">
        <v>13</v>
      </c>
      <c r="G19" s="3" t="s">
        <v>36</v>
      </c>
      <c r="H19" s="3">
        <v>1</v>
      </c>
      <c r="I19" s="3" t="s">
        <v>275</v>
      </c>
    </row>
    <row r="20" spans="1:9" ht="14.25" customHeight="1" x14ac:dyDescent="0.45">
      <c r="A20" s="3" t="s">
        <v>9</v>
      </c>
      <c r="B20" s="3">
        <v>10</v>
      </c>
      <c r="C20" s="3" t="s">
        <v>30</v>
      </c>
      <c r="D20" s="3" t="s">
        <v>31</v>
      </c>
      <c r="E20" s="3">
        <v>1</v>
      </c>
      <c r="F20" s="3" t="s">
        <v>12</v>
      </c>
      <c r="G20" s="3" t="s">
        <v>274</v>
      </c>
      <c r="H20" s="3">
        <v>1</v>
      </c>
      <c r="I20" s="3" t="s">
        <v>35</v>
      </c>
    </row>
    <row r="21" spans="1:9" ht="14.25" customHeight="1" x14ac:dyDescent="0.45">
      <c r="A21" s="3" t="s">
        <v>9</v>
      </c>
      <c r="B21" s="3">
        <v>10</v>
      </c>
      <c r="C21" s="3" t="s">
        <v>30</v>
      </c>
      <c r="D21" s="3" t="s">
        <v>31</v>
      </c>
      <c r="E21" s="3">
        <v>2</v>
      </c>
      <c r="F21" s="3" t="s">
        <v>13</v>
      </c>
      <c r="G21" s="3" t="s">
        <v>36</v>
      </c>
      <c r="H21" s="3">
        <v>1</v>
      </c>
      <c r="I21" s="3" t="s">
        <v>275</v>
      </c>
    </row>
    <row r="22" spans="1:9" ht="14.25" customHeight="1" x14ac:dyDescent="0.45">
      <c r="A22" s="3" t="s">
        <v>9</v>
      </c>
      <c r="B22" s="3">
        <v>11</v>
      </c>
      <c r="C22" s="3" t="s">
        <v>32</v>
      </c>
      <c r="D22" s="3" t="s">
        <v>33</v>
      </c>
      <c r="E22" s="3">
        <v>1</v>
      </c>
      <c r="F22" s="3" t="s">
        <v>12</v>
      </c>
      <c r="G22" s="3" t="s">
        <v>34</v>
      </c>
      <c r="H22" s="3">
        <v>31.356000000000002</v>
      </c>
      <c r="I22" s="3" t="s">
        <v>276</v>
      </c>
    </row>
    <row r="23" spans="1:9" ht="14.25" customHeight="1" x14ac:dyDescent="0.45">
      <c r="A23" s="3" t="s">
        <v>9</v>
      </c>
      <c r="B23" s="3">
        <v>11</v>
      </c>
      <c r="C23" s="3" t="s">
        <v>32</v>
      </c>
      <c r="D23" s="3" t="s">
        <v>33</v>
      </c>
      <c r="E23" s="3">
        <v>2</v>
      </c>
      <c r="F23" s="3" t="s">
        <v>13</v>
      </c>
      <c r="G23" s="3" t="s">
        <v>36</v>
      </c>
      <c r="H23" s="3">
        <v>50</v>
      </c>
      <c r="I23" s="3" t="s">
        <v>37</v>
      </c>
    </row>
    <row r="24" spans="1:9" ht="14.25" customHeight="1" x14ac:dyDescent="0.45">
      <c r="A24" s="3" t="s">
        <v>9</v>
      </c>
      <c r="B24" s="3">
        <v>12</v>
      </c>
      <c r="C24" s="3" t="s">
        <v>38</v>
      </c>
      <c r="D24" s="3" t="s">
        <v>39</v>
      </c>
      <c r="E24" s="3">
        <v>1</v>
      </c>
      <c r="F24" s="3" t="s">
        <v>12</v>
      </c>
      <c r="G24" s="3" t="s">
        <v>34</v>
      </c>
      <c r="H24" s="3">
        <v>31.356000000000002</v>
      </c>
      <c r="I24" s="3" t="s">
        <v>276</v>
      </c>
    </row>
    <row r="25" spans="1:9" ht="14.25" customHeight="1" x14ac:dyDescent="0.45">
      <c r="A25" s="3" t="s">
        <v>9</v>
      </c>
      <c r="B25" s="3">
        <v>12</v>
      </c>
      <c r="C25" s="3" t="s">
        <v>38</v>
      </c>
      <c r="D25" s="3" t="s">
        <v>39</v>
      </c>
      <c r="E25" s="3">
        <v>2</v>
      </c>
      <c r="F25" s="3" t="s">
        <v>13</v>
      </c>
      <c r="G25" s="3" t="s">
        <v>36</v>
      </c>
      <c r="H25" s="3">
        <v>30</v>
      </c>
      <c r="I25" s="3" t="s">
        <v>37</v>
      </c>
    </row>
    <row r="26" spans="1:9" ht="14.25" customHeight="1" x14ac:dyDescent="0.45">
      <c r="A26" s="3" t="s">
        <v>9</v>
      </c>
      <c r="B26" s="3">
        <v>13</v>
      </c>
      <c r="C26" s="3" t="s">
        <v>40</v>
      </c>
      <c r="D26" s="3" t="s">
        <v>41</v>
      </c>
      <c r="E26" s="3">
        <v>1</v>
      </c>
      <c r="F26" s="3" t="s">
        <v>12</v>
      </c>
      <c r="G26" s="3" t="s">
        <v>34</v>
      </c>
      <c r="H26" s="3">
        <v>31.356000000000002</v>
      </c>
      <c r="I26" s="3" t="s">
        <v>276</v>
      </c>
    </row>
    <row r="27" spans="1:9" ht="14.25" customHeight="1" x14ac:dyDescent="0.45">
      <c r="A27" s="3" t="s">
        <v>9</v>
      </c>
      <c r="B27" s="3">
        <v>13</v>
      </c>
      <c r="C27" s="3" t="s">
        <v>40</v>
      </c>
      <c r="D27" s="3" t="s">
        <v>41</v>
      </c>
      <c r="E27" s="3">
        <v>2</v>
      </c>
      <c r="F27" s="3" t="s">
        <v>13</v>
      </c>
      <c r="G27" s="3" t="s">
        <v>36</v>
      </c>
      <c r="H27" s="3">
        <v>30</v>
      </c>
      <c r="I27" s="3" t="s">
        <v>277</v>
      </c>
    </row>
    <row r="28" spans="1:9" ht="14.25" customHeight="1" x14ac:dyDescent="0.45">
      <c r="A28" s="3" t="s">
        <v>9</v>
      </c>
      <c r="B28" s="3">
        <v>14</v>
      </c>
      <c r="C28" s="3" t="s">
        <v>42</v>
      </c>
      <c r="D28" s="3" t="s">
        <v>43</v>
      </c>
      <c r="E28" s="3">
        <v>1</v>
      </c>
      <c r="F28" s="3" t="s">
        <v>12</v>
      </c>
      <c r="G28" s="3" t="s">
        <v>34</v>
      </c>
      <c r="H28" s="3">
        <v>31.356000000000002</v>
      </c>
      <c r="I28" s="3" t="s">
        <v>276</v>
      </c>
    </row>
    <row r="29" spans="1:9" ht="14.25" customHeight="1" x14ac:dyDescent="0.45">
      <c r="A29" s="3" t="s">
        <v>9</v>
      </c>
      <c r="B29" s="3">
        <v>14</v>
      </c>
      <c r="C29" s="3" t="s">
        <v>42</v>
      </c>
      <c r="D29" s="3" t="s">
        <v>43</v>
      </c>
      <c r="E29" s="3">
        <v>2</v>
      </c>
      <c r="F29" s="3" t="s">
        <v>13</v>
      </c>
      <c r="G29" s="3" t="s">
        <v>36</v>
      </c>
      <c r="H29" s="3">
        <v>25</v>
      </c>
      <c r="I29" s="3" t="s">
        <v>277</v>
      </c>
    </row>
    <row r="30" spans="1:9" ht="14.25" customHeight="1" x14ac:dyDescent="0.45">
      <c r="A30" s="3" t="s">
        <v>9</v>
      </c>
      <c r="B30" s="3">
        <v>15</v>
      </c>
      <c r="C30" s="3" t="s">
        <v>44</v>
      </c>
      <c r="D30" s="3" t="s">
        <v>45</v>
      </c>
      <c r="E30" s="3">
        <v>1</v>
      </c>
      <c r="F30" s="3" t="s">
        <v>12</v>
      </c>
      <c r="G30" s="3" t="s">
        <v>34</v>
      </c>
      <c r="H30" s="3">
        <v>31.356000000000002</v>
      </c>
      <c r="I30" s="3" t="s">
        <v>276</v>
      </c>
    </row>
    <row r="31" spans="1:9" ht="14.25" customHeight="1" x14ac:dyDescent="0.45">
      <c r="A31" s="3" t="s">
        <v>9</v>
      </c>
      <c r="B31" s="3">
        <v>15</v>
      </c>
      <c r="C31" s="3" t="s">
        <v>44</v>
      </c>
      <c r="D31" s="3" t="s">
        <v>45</v>
      </c>
      <c r="E31" s="3">
        <v>2</v>
      </c>
      <c r="F31" s="3" t="s">
        <v>13</v>
      </c>
      <c r="G31" s="3" t="s">
        <v>36</v>
      </c>
      <c r="H31" s="3">
        <v>30</v>
      </c>
      <c r="I31" s="3" t="s">
        <v>277</v>
      </c>
    </row>
    <row r="32" spans="1:9" ht="14.25" customHeight="1" x14ac:dyDescent="0.45">
      <c r="A32" s="3" t="s">
        <v>9</v>
      </c>
      <c r="B32" s="3">
        <v>16</v>
      </c>
      <c r="C32" s="3" t="s">
        <v>279</v>
      </c>
      <c r="D32" s="3" t="s">
        <v>45</v>
      </c>
      <c r="E32" s="3">
        <v>1</v>
      </c>
      <c r="F32" s="3" t="s">
        <v>12</v>
      </c>
      <c r="G32" s="3" t="s">
        <v>34</v>
      </c>
      <c r="H32" s="3">
        <v>31.356000000000002</v>
      </c>
      <c r="I32" s="3" t="s">
        <v>276</v>
      </c>
    </row>
    <row r="33" spans="1:9" ht="14.25" customHeight="1" x14ac:dyDescent="0.45">
      <c r="A33" s="3" t="s">
        <v>9</v>
      </c>
      <c r="B33" s="3">
        <v>16</v>
      </c>
      <c r="C33" s="3" t="s">
        <v>279</v>
      </c>
      <c r="D33" s="3" t="s">
        <v>45</v>
      </c>
      <c r="E33" s="3">
        <v>2</v>
      </c>
      <c r="F33" s="3" t="s">
        <v>13</v>
      </c>
      <c r="G33" s="3" t="s">
        <v>36</v>
      </c>
      <c r="H33" s="3">
        <v>30</v>
      </c>
      <c r="I33" s="3" t="s">
        <v>277</v>
      </c>
    </row>
    <row r="34" spans="1:9" ht="14.25" customHeight="1" x14ac:dyDescent="0.45">
      <c r="A34" s="3" t="s">
        <v>9</v>
      </c>
      <c r="B34" s="3">
        <v>17</v>
      </c>
      <c r="C34" s="3" t="s">
        <v>46</v>
      </c>
      <c r="D34" s="3" t="s">
        <v>47</v>
      </c>
      <c r="E34" s="3">
        <v>1</v>
      </c>
      <c r="F34" s="3" t="s">
        <v>12</v>
      </c>
      <c r="G34" s="3" t="s">
        <v>34</v>
      </c>
      <c r="H34" s="3">
        <v>31.356000000000002</v>
      </c>
      <c r="I34" s="3" t="s">
        <v>276</v>
      </c>
    </row>
    <row r="35" spans="1:9" ht="14.25" customHeight="1" x14ac:dyDescent="0.45">
      <c r="A35" s="3" t="s">
        <v>9</v>
      </c>
      <c r="B35" s="3">
        <v>17</v>
      </c>
      <c r="C35" s="3" t="s">
        <v>46</v>
      </c>
      <c r="D35" s="3" t="s">
        <v>47</v>
      </c>
      <c r="E35" s="3">
        <v>2</v>
      </c>
      <c r="F35" s="3" t="s">
        <v>13</v>
      </c>
      <c r="G35" s="3" t="s">
        <v>36</v>
      </c>
      <c r="H35" s="3">
        <v>30</v>
      </c>
      <c r="I35" s="3" t="s">
        <v>277</v>
      </c>
    </row>
    <row r="36" spans="1:9" ht="14.25" customHeight="1" x14ac:dyDescent="0.45">
      <c r="A36" s="3" t="s">
        <v>9</v>
      </c>
      <c r="B36" s="3">
        <v>18</v>
      </c>
      <c r="C36" s="3" t="s">
        <v>48</v>
      </c>
      <c r="D36" s="3" t="s">
        <v>49</v>
      </c>
      <c r="E36" s="3">
        <v>1</v>
      </c>
      <c r="F36" s="3" t="s">
        <v>12</v>
      </c>
      <c r="G36" s="3" t="s">
        <v>34</v>
      </c>
      <c r="H36" s="3">
        <v>31.356000000000002</v>
      </c>
      <c r="I36" s="3" t="s">
        <v>276</v>
      </c>
    </row>
    <row r="37" spans="1:9" ht="14.25" customHeight="1" x14ac:dyDescent="0.45">
      <c r="A37" s="3" t="s">
        <v>9</v>
      </c>
      <c r="B37" s="3">
        <v>18</v>
      </c>
      <c r="C37" s="3" t="s">
        <v>48</v>
      </c>
      <c r="D37" s="3" t="s">
        <v>49</v>
      </c>
      <c r="E37" s="3">
        <v>2</v>
      </c>
      <c r="F37" s="3" t="s">
        <v>13</v>
      </c>
      <c r="G37" s="3" t="s">
        <v>36</v>
      </c>
      <c r="H37" s="3">
        <v>30</v>
      </c>
      <c r="I37" s="3" t="s">
        <v>277</v>
      </c>
    </row>
    <row r="38" spans="1:9" ht="14.25" customHeight="1" x14ac:dyDescent="0.45">
      <c r="A38" s="3" t="s">
        <v>9</v>
      </c>
      <c r="B38" s="3">
        <v>19</v>
      </c>
      <c r="C38" s="3" t="s">
        <v>50</v>
      </c>
      <c r="D38" s="3" t="s">
        <v>51</v>
      </c>
      <c r="E38" s="3">
        <v>1</v>
      </c>
      <c r="F38" s="3" t="s">
        <v>12</v>
      </c>
      <c r="G38" s="3" t="s">
        <v>34</v>
      </c>
      <c r="H38" s="3">
        <v>31.356000000000002</v>
      </c>
      <c r="I38" s="3" t="s">
        <v>276</v>
      </c>
    </row>
    <row r="39" spans="1:9" ht="14.25" customHeight="1" x14ac:dyDescent="0.45">
      <c r="A39" s="3" t="s">
        <v>9</v>
      </c>
      <c r="B39" s="3">
        <v>19</v>
      </c>
      <c r="C39" s="3" t="s">
        <v>50</v>
      </c>
      <c r="D39" s="3" t="s">
        <v>51</v>
      </c>
      <c r="E39" s="3">
        <v>2</v>
      </c>
      <c r="F39" s="3" t="s">
        <v>13</v>
      </c>
      <c r="G39" s="3" t="s">
        <v>36</v>
      </c>
      <c r="H39" s="3">
        <v>30</v>
      </c>
      <c r="I39" s="3" t="s">
        <v>277</v>
      </c>
    </row>
    <row r="40" spans="1:9" ht="14.25" customHeight="1" x14ac:dyDescent="0.45">
      <c r="A40" s="3" t="s">
        <v>9</v>
      </c>
      <c r="B40" s="3">
        <v>20</v>
      </c>
      <c r="C40" s="3" t="s">
        <v>52</v>
      </c>
      <c r="D40" s="3" t="s">
        <v>53</v>
      </c>
      <c r="E40" s="3">
        <v>1</v>
      </c>
      <c r="F40" s="3" t="s">
        <v>12</v>
      </c>
      <c r="G40" s="3" t="s">
        <v>34</v>
      </c>
      <c r="H40" s="3">
        <v>31.356000000000002</v>
      </c>
      <c r="I40" s="3" t="s">
        <v>276</v>
      </c>
    </row>
    <row r="41" spans="1:9" ht="14.25" customHeight="1" x14ac:dyDescent="0.45">
      <c r="A41" s="3" t="s">
        <v>9</v>
      </c>
      <c r="B41" s="3">
        <v>20</v>
      </c>
      <c r="C41" s="3" t="s">
        <v>52</v>
      </c>
      <c r="D41" s="3" t="s">
        <v>53</v>
      </c>
      <c r="E41" s="3">
        <v>2</v>
      </c>
      <c r="F41" s="3" t="s">
        <v>13</v>
      </c>
      <c r="G41" s="3" t="s">
        <v>36</v>
      </c>
      <c r="H41" s="3">
        <v>20</v>
      </c>
      <c r="I41" s="3" t="s">
        <v>277</v>
      </c>
    </row>
    <row r="42" spans="1:9" ht="14.25" customHeight="1" x14ac:dyDescent="0.45">
      <c r="A42" s="3" t="s">
        <v>9</v>
      </c>
      <c r="B42" s="3">
        <v>21</v>
      </c>
      <c r="C42" s="3" t="s">
        <v>54</v>
      </c>
      <c r="D42" s="3" t="s">
        <v>55</v>
      </c>
      <c r="E42" s="3">
        <v>1</v>
      </c>
      <c r="F42" s="3" t="s">
        <v>12</v>
      </c>
      <c r="G42" s="3" t="s">
        <v>34</v>
      </c>
      <c r="H42" s="3">
        <v>31.356000000000002</v>
      </c>
      <c r="I42" s="3" t="s">
        <v>276</v>
      </c>
    </row>
    <row r="43" spans="1:9" ht="14.25" customHeight="1" x14ac:dyDescent="0.45">
      <c r="A43" s="3" t="s">
        <v>9</v>
      </c>
      <c r="B43" s="3">
        <v>21</v>
      </c>
      <c r="C43" s="3" t="s">
        <v>54</v>
      </c>
      <c r="D43" s="3" t="s">
        <v>55</v>
      </c>
      <c r="E43" s="3">
        <v>2</v>
      </c>
      <c r="F43" s="3" t="s">
        <v>13</v>
      </c>
      <c r="G43" s="3" t="s">
        <v>36</v>
      </c>
      <c r="H43" s="3">
        <v>15</v>
      </c>
      <c r="I43" s="3" t="s">
        <v>277</v>
      </c>
    </row>
    <row r="44" spans="1:9" ht="14.25" customHeight="1" x14ac:dyDescent="0.45">
      <c r="A44" s="3" t="s">
        <v>9</v>
      </c>
      <c r="B44" s="3">
        <v>22</v>
      </c>
      <c r="C44" s="3" t="s">
        <v>56</v>
      </c>
      <c r="D44" s="3" t="s">
        <v>57</v>
      </c>
      <c r="E44" s="3">
        <v>1</v>
      </c>
      <c r="F44" s="3" t="s">
        <v>12</v>
      </c>
      <c r="G44" s="3" t="s">
        <v>34</v>
      </c>
      <c r="H44" s="3">
        <v>31.356000000000002</v>
      </c>
      <c r="I44" s="3" t="s">
        <v>276</v>
      </c>
    </row>
    <row r="45" spans="1:9" ht="14.25" customHeight="1" x14ac:dyDescent="0.45">
      <c r="A45" s="3" t="s">
        <v>9</v>
      </c>
      <c r="B45" s="3">
        <v>22</v>
      </c>
      <c r="C45" s="3" t="s">
        <v>56</v>
      </c>
      <c r="D45" s="3" t="s">
        <v>57</v>
      </c>
      <c r="E45" s="3">
        <v>2</v>
      </c>
      <c r="F45" s="3" t="s">
        <v>13</v>
      </c>
      <c r="G45" s="3" t="s">
        <v>36</v>
      </c>
      <c r="H45" s="3">
        <v>40</v>
      </c>
      <c r="I45" s="3" t="s">
        <v>277</v>
      </c>
    </row>
    <row r="46" spans="1:9" ht="14.25" customHeight="1" x14ac:dyDescent="0.45">
      <c r="A46" s="3" t="s">
        <v>9</v>
      </c>
      <c r="B46" s="3">
        <v>23</v>
      </c>
      <c r="C46" s="3" t="s">
        <v>58</v>
      </c>
      <c r="D46" s="3" t="s">
        <v>59</v>
      </c>
      <c r="E46" s="3">
        <v>1</v>
      </c>
      <c r="F46" s="3" t="s">
        <v>12</v>
      </c>
      <c r="G46" s="3" t="s">
        <v>34</v>
      </c>
      <c r="H46" s="3">
        <v>31.356000000000002</v>
      </c>
      <c r="I46" s="3" t="s">
        <v>276</v>
      </c>
    </row>
    <row r="47" spans="1:9" ht="14.25" customHeight="1" x14ac:dyDescent="0.45">
      <c r="A47" s="3" t="s">
        <v>9</v>
      </c>
      <c r="B47" s="3">
        <v>23</v>
      </c>
      <c r="C47" s="3" t="s">
        <v>58</v>
      </c>
      <c r="D47" s="3" t="s">
        <v>59</v>
      </c>
      <c r="E47" s="3">
        <v>2</v>
      </c>
      <c r="F47" s="3" t="s">
        <v>13</v>
      </c>
      <c r="G47" s="3" t="s">
        <v>36</v>
      </c>
      <c r="H47" s="3">
        <v>40</v>
      </c>
      <c r="I47" s="3" t="s">
        <v>277</v>
      </c>
    </row>
    <row r="48" spans="1:9" ht="14.25" customHeight="1" x14ac:dyDescent="0.45">
      <c r="A48" s="3" t="s">
        <v>9</v>
      </c>
      <c r="B48" s="3">
        <v>24</v>
      </c>
      <c r="C48" s="3" t="s">
        <v>60</v>
      </c>
      <c r="D48" s="3" t="s">
        <v>61</v>
      </c>
      <c r="E48" s="3">
        <v>1</v>
      </c>
      <c r="F48" s="3" t="s">
        <v>12</v>
      </c>
      <c r="G48" s="3" t="s">
        <v>34</v>
      </c>
      <c r="H48" s="3">
        <v>31.356000000000002</v>
      </c>
      <c r="I48" s="3" t="s">
        <v>276</v>
      </c>
    </row>
    <row r="49" spans="1:9" ht="14.25" customHeight="1" x14ac:dyDescent="0.45">
      <c r="A49" s="3" t="s">
        <v>9</v>
      </c>
      <c r="B49" s="3">
        <v>24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36</v>
      </c>
      <c r="H49" s="3">
        <v>40</v>
      </c>
      <c r="I49" s="3" t="s">
        <v>277</v>
      </c>
    </row>
    <row r="50" spans="1:9" ht="14.25" customHeight="1" x14ac:dyDescent="0.45">
      <c r="A50" s="3" t="s">
        <v>9</v>
      </c>
      <c r="B50" s="3">
        <v>25</v>
      </c>
      <c r="C50" s="3" t="s">
        <v>62</v>
      </c>
      <c r="D50" s="3" t="s">
        <v>63</v>
      </c>
      <c r="E50" s="3">
        <v>1</v>
      </c>
      <c r="F50" s="3" t="s">
        <v>12</v>
      </c>
      <c r="G50" s="3" t="s">
        <v>34</v>
      </c>
      <c r="H50" s="3">
        <v>31.356000000000002</v>
      </c>
      <c r="I50" s="3" t="s">
        <v>276</v>
      </c>
    </row>
    <row r="51" spans="1:9" ht="14.25" customHeight="1" x14ac:dyDescent="0.45">
      <c r="A51" s="3" t="s">
        <v>9</v>
      </c>
      <c r="B51" s="3">
        <v>25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36</v>
      </c>
      <c r="H51" s="3">
        <v>1</v>
      </c>
      <c r="I51" s="3" t="s">
        <v>275</v>
      </c>
    </row>
    <row r="52" spans="1:9" ht="14.25" customHeight="1" x14ac:dyDescent="0.45">
      <c r="A52" s="3" t="s">
        <v>9</v>
      </c>
      <c r="B52" s="3">
        <v>26</v>
      </c>
      <c r="C52" s="3" t="s">
        <v>64</v>
      </c>
      <c r="D52" s="3" t="s">
        <v>65</v>
      </c>
      <c r="E52" s="3">
        <v>1</v>
      </c>
      <c r="F52" s="3" t="s">
        <v>12</v>
      </c>
      <c r="G52" s="3" t="s">
        <v>34</v>
      </c>
      <c r="H52" s="3">
        <v>31.356000000000002</v>
      </c>
      <c r="I52" s="3" t="s">
        <v>276</v>
      </c>
    </row>
    <row r="53" spans="1:9" ht="14.25" customHeight="1" x14ac:dyDescent="0.45">
      <c r="A53" s="3" t="s">
        <v>9</v>
      </c>
      <c r="B53" s="3">
        <v>26</v>
      </c>
      <c r="C53" s="3" t="s">
        <v>64</v>
      </c>
      <c r="D53" s="3" t="s">
        <v>65</v>
      </c>
      <c r="E53" s="3">
        <v>2</v>
      </c>
      <c r="F53" s="3" t="s">
        <v>13</v>
      </c>
      <c r="G53" s="3" t="s">
        <v>36</v>
      </c>
      <c r="H53" s="3">
        <v>1</v>
      </c>
      <c r="I53" s="3" t="s">
        <v>275</v>
      </c>
    </row>
    <row r="54" spans="1:9" ht="14.25" customHeight="1" x14ac:dyDescent="0.45">
      <c r="A54" s="3" t="s">
        <v>9</v>
      </c>
      <c r="B54" s="3">
        <v>27</v>
      </c>
      <c r="C54" s="3" t="s">
        <v>66</v>
      </c>
      <c r="D54" s="3" t="s">
        <v>67</v>
      </c>
      <c r="E54" s="3">
        <v>1</v>
      </c>
      <c r="F54" s="3" t="s">
        <v>12</v>
      </c>
      <c r="G54" s="3" t="s">
        <v>34</v>
      </c>
      <c r="H54" s="3">
        <v>31.356000000000002</v>
      </c>
      <c r="I54" s="3" t="s">
        <v>276</v>
      </c>
    </row>
    <row r="55" spans="1:9" ht="14.25" customHeight="1" x14ac:dyDescent="0.45">
      <c r="A55" s="3" t="s">
        <v>9</v>
      </c>
      <c r="B55" s="3">
        <v>27</v>
      </c>
      <c r="C55" s="3" t="s">
        <v>66</v>
      </c>
      <c r="D55" s="3" t="s">
        <v>67</v>
      </c>
      <c r="E55" s="3">
        <v>2</v>
      </c>
      <c r="F55" s="3" t="s">
        <v>13</v>
      </c>
      <c r="G55" s="3" t="s">
        <v>36</v>
      </c>
      <c r="H55" s="3">
        <v>1</v>
      </c>
      <c r="I55" s="3" t="s">
        <v>275</v>
      </c>
    </row>
    <row r="56" spans="1:9" ht="14.25" customHeight="1" x14ac:dyDescent="0.45">
      <c r="A56" s="3" t="s">
        <v>9</v>
      </c>
      <c r="B56" s="3">
        <v>28</v>
      </c>
      <c r="C56" s="3" t="s">
        <v>280</v>
      </c>
      <c r="D56" s="3" t="s">
        <v>281</v>
      </c>
      <c r="E56" s="3">
        <v>1</v>
      </c>
      <c r="F56" s="3" t="s">
        <v>12</v>
      </c>
      <c r="G56" s="3" t="s">
        <v>34</v>
      </c>
      <c r="H56" s="3">
        <v>31.356000000000002</v>
      </c>
      <c r="I56" s="3" t="s">
        <v>276</v>
      </c>
    </row>
    <row r="57" spans="1:9" ht="14.25" customHeight="1" x14ac:dyDescent="0.45">
      <c r="A57" s="3" t="s">
        <v>9</v>
      </c>
      <c r="B57" s="3">
        <v>28</v>
      </c>
      <c r="C57" s="3" t="s">
        <v>280</v>
      </c>
      <c r="D57" s="3" t="s">
        <v>281</v>
      </c>
      <c r="E57" s="3">
        <v>2</v>
      </c>
      <c r="F57" s="3" t="s">
        <v>13</v>
      </c>
      <c r="G57" s="3" t="s">
        <v>36</v>
      </c>
      <c r="H57" s="3">
        <v>1</v>
      </c>
      <c r="I57" s="3" t="s">
        <v>275</v>
      </c>
    </row>
    <row r="58" spans="1:9" ht="14.25" customHeight="1" x14ac:dyDescent="0.45">
      <c r="A58" s="3" t="s">
        <v>9</v>
      </c>
      <c r="B58" s="3">
        <v>29</v>
      </c>
      <c r="C58" s="3" t="s">
        <v>282</v>
      </c>
      <c r="D58" s="3" t="s">
        <v>283</v>
      </c>
      <c r="E58" s="3">
        <v>1</v>
      </c>
      <c r="F58" s="3" t="s">
        <v>12</v>
      </c>
      <c r="G58" s="3" t="s">
        <v>34</v>
      </c>
      <c r="H58" s="3">
        <v>31.356000000000002</v>
      </c>
      <c r="I58" s="3" t="s">
        <v>276</v>
      </c>
    </row>
    <row r="59" spans="1:9" ht="14.25" customHeight="1" x14ac:dyDescent="0.45">
      <c r="A59" s="3" t="s">
        <v>9</v>
      </c>
      <c r="B59" s="3">
        <v>29</v>
      </c>
      <c r="C59" s="3" t="s">
        <v>282</v>
      </c>
      <c r="D59" s="3" t="s">
        <v>283</v>
      </c>
      <c r="E59" s="3">
        <v>2</v>
      </c>
      <c r="F59" s="3" t="s">
        <v>13</v>
      </c>
      <c r="G59" s="3" t="s">
        <v>36</v>
      </c>
      <c r="H59" s="109">
        <v>25</v>
      </c>
      <c r="I59" s="3" t="s">
        <v>275</v>
      </c>
    </row>
    <row r="60" spans="1:9" ht="14.25" customHeight="1" x14ac:dyDescent="0.45">
      <c r="A60" s="89" t="s">
        <v>9</v>
      </c>
      <c r="B60" s="89">
        <v>30</v>
      </c>
      <c r="C60" s="89" t="s">
        <v>336</v>
      </c>
      <c r="D60" s="89" t="s">
        <v>334</v>
      </c>
      <c r="E60" s="89">
        <v>1</v>
      </c>
      <c r="F60" s="89" t="s">
        <v>12</v>
      </c>
      <c r="G60" s="89" t="s">
        <v>34</v>
      </c>
      <c r="H60" s="89">
        <v>1</v>
      </c>
      <c r="I60" s="89" t="s">
        <v>35</v>
      </c>
    </row>
    <row r="61" spans="1:9" ht="14.25" customHeight="1" x14ac:dyDescent="0.45">
      <c r="A61" s="89" t="s">
        <v>9</v>
      </c>
      <c r="B61" s="89">
        <v>30</v>
      </c>
      <c r="C61" s="89" t="s">
        <v>336</v>
      </c>
      <c r="D61" s="89" t="s">
        <v>334</v>
      </c>
      <c r="E61" s="89">
        <v>2</v>
      </c>
      <c r="F61" s="89" t="s">
        <v>13</v>
      </c>
      <c r="G61" s="89" t="s">
        <v>36</v>
      </c>
      <c r="H61" s="89">
        <v>80</v>
      </c>
      <c r="I61" s="89" t="s">
        <v>335</v>
      </c>
    </row>
    <row r="62" spans="1:9" ht="14.25" customHeight="1" x14ac:dyDescent="0.45">
      <c r="A62" s="89" t="s">
        <v>9</v>
      </c>
      <c r="B62" s="89">
        <v>31</v>
      </c>
      <c r="C62" s="89" t="s">
        <v>340</v>
      </c>
      <c r="D62" s="89" t="s">
        <v>341</v>
      </c>
      <c r="E62" s="89">
        <v>1</v>
      </c>
      <c r="F62" s="89" t="s">
        <v>12</v>
      </c>
      <c r="G62" s="89" t="s">
        <v>34</v>
      </c>
      <c r="H62" s="89">
        <v>31.356000000000002</v>
      </c>
      <c r="I62" s="89" t="s">
        <v>276</v>
      </c>
    </row>
    <row r="63" spans="1:9" ht="14.25" customHeight="1" x14ac:dyDescent="0.45">
      <c r="A63" s="89" t="s">
        <v>9</v>
      </c>
      <c r="B63" s="89">
        <v>31</v>
      </c>
      <c r="C63" s="89" t="s">
        <v>340</v>
      </c>
      <c r="D63" s="89" t="s">
        <v>341</v>
      </c>
      <c r="E63" s="89">
        <v>2</v>
      </c>
      <c r="F63" s="89" t="s">
        <v>13</v>
      </c>
      <c r="G63" s="89" t="s">
        <v>36</v>
      </c>
      <c r="H63" s="89">
        <v>1</v>
      </c>
      <c r="I63" s="89" t="s">
        <v>275</v>
      </c>
    </row>
    <row r="64" spans="1:9" ht="14.25" customHeight="1" x14ac:dyDescent="0.45">
      <c r="A64" s="4" t="s">
        <v>68</v>
      </c>
      <c r="B64" s="4">
        <v>1</v>
      </c>
      <c r="C64" s="4" t="s">
        <v>69</v>
      </c>
      <c r="D64" s="4" t="s">
        <v>70</v>
      </c>
      <c r="E64" s="4">
        <v>1</v>
      </c>
      <c r="F64" s="4" t="s">
        <v>12</v>
      </c>
      <c r="G64" s="4" t="s">
        <v>274</v>
      </c>
      <c r="H64" s="4">
        <v>1</v>
      </c>
      <c r="I64" s="4" t="s">
        <v>35</v>
      </c>
    </row>
    <row r="65" spans="1:9" ht="14.25" customHeight="1" x14ac:dyDescent="0.45">
      <c r="A65" s="4" t="s">
        <v>68</v>
      </c>
      <c r="B65" s="4">
        <v>1</v>
      </c>
      <c r="C65" s="4" t="s">
        <v>69</v>
      </c>
      <c r="D65" s="4" t="s">
        <v>70</v>
      </c>
      <c r="E65" s="4">
        <v>2</v>
      </c>
      <c r="F65" s="4" t="s">
        <v>13</v>
      </c>
      <c r="G65" s="4" t="s">
        <v>36</v>
      </c>
      <c r="H65" s="4">
        <v>60</v>
      </c>
      <c r="I65" s="4" t="s">
        <v>278</v>
      </c>
    </row>
    <row r="66" spans="1:9" ht="14.25" customHeight="1" x14ac:dyDescent="0.45">
      <c r="A66" s="4" t="s">
        <v>68</v>
      </c>
      <c r="B66" s="4">
        <v>2</v>
      </c>
      <c r="C66" s="4" t="s">
        <v>71</v>
      </c>
      <c r="D66" s="4" t="s">
        <v>72</v>
      </c>
      <c r="E66" s="4">
        <v>1</v>
      </c>
      <c r="F66" s="4" t="s">
        <v>12</v>
      </c>
      <c r="G66" s="4" t="s">
        <v>274</v>
      </c>
      <c r="H66" s="4">
        <v>1</v>
      </c>
      <c r="I66" s="4" t="s">
        <v>35</v>
      </c>
    </row>
    <row r="67" spans="1:9" ht="14.25" customHeight="1" x14ac:dyDescent="0.45">
      <c r="A67" s="4" t="s">
        <v>68</v>
      </c>
      <c r="B67" s="4">
        <v>2</v>
      </c>
      <c r="C67" s="4" t="s">
        <v>71</v>
      </c>
      <c r="D67" s="4" t="s">
        <v>72</v>
      </c>
      <c r="E67" s="4">
        <v>2</v>
      </c>
      <c r="F67" s="4" t="s">
        <v>13</v>
      </c>
      <c r="G67" s="4" t="s">
        <v>36</v>
      </c>
      <c r="H67" s="4">
        <v>60</v>
      </c>
      <c r="I67" s="4" t="s">
        <v>278</v>
      </c>
    </row>
    <row r="68" spans="1:9" ht="14.25" customHeight="1" x14ac:dyDescent="0.45">
      <c r="A68" s="4" t="s">
        <v>68</v>
      </c>
      <c r="B68" s="4">
        <v>3</v>
      </c>
      <c r="C68" s="4" t="s">
        <v>73</v>
      </c>
      <c r="D68" s="4" t="s">
        <v>74</v>
      </c>
      <c r="E68" s="4">
        <v>1</v>
      </c>
      <c r="F68" s="4" t="s">
        <v>12</v>
      </c>
      <c r="G68" s="4" t="s">
        <v>274</v>
      </c>
      <c r="H68" s="4">
        <v>1</v>
      </c>
      <c r="I68" s="4" t="s">
        <v>35</v>
      </c>
    </row>
    <row r="69" spans="1:9" ht="14.25" customHeight="1" x14ac:dyDescent="0.45">
      <c r="A69" s="4" t="s">
        <v>68</v>
      </c>
      <c r="B69" s="4">
        <v>3</v>
      </c>
      <c r="C69" s="4" t="s">
        <v>73</v>
      </c>
      <c r="D69" s="4" t="s">
        <v>74</v>
      </c>
      <c r="E69" s="4">
        <v>2</v>
      </c>
      <c r="F69" s="4" t="s">
        <v>13</v>
      </c>
      <c r="G69" s="4" t="s">
        <v>36</v>
      </c>
      <c r="H69" s="4">
        <v>20</v>
      </c>
      <c r="I69" s="4" t="s">
        <v>278</v>
      </c>
    </row>
    <row r="70" spans="1:9" ht="14.25" customHeight="1" x14ac:dyDescent="0.45">
      <c r="A70" s="4" t="s">
        <v>68</v>
      </c>
      <c r="B70" s="4">
        <v>4</v>
      </c>
      <c r="C70" s="4" t="s">
        <v>75</v>
      </c>
      <c r="D70" s="4" t="s">
        <v>76</v>
      </c>
      <c r="E70" s="4">
        <v>1</v>
      </c>
      <c r="F70" s="4" t="s">
        <v>12</v>
      </c>
      <c r="G70" s="4" t="s">
        <v>274</v>
      </c>
      <c r="H70" s="4">
        <v>1</v>
      </c>
      <c r="I70" s="4" t="s">
        <v>35</v>
      </c>
    </row>
    <row r="71" spans="1:9" ht="14.25" customHeight="1" x14ac:dyDescent="0.45">
      <c r="A71" s="4" t="s">
        <v>68</v>
      </c>
      <c r="B71" s="4">
        <v>4</v>
      </c>
      <c r="C71" s="4" t="s">
        <v>75</v>
      </c>
      <c r="D71" s="4" t="s">
        <v>76</v>
      </c>
      <c r="E71" s="4">
        <v>2</v>
      </c>
      <c r="F71" s="4" t="s">
        <v>13</v>
      </c>
      <c r="G71" s="4" t="s">
        <v>36</v>
      </c>
      <c r="H71" s="4">
        <v>15</v>
      </c>
      <c r="I71" s="4" t="s">
        <v>278</v>
      </c>
    </row>
    <row r="72" spans="1:9" ht="14.25" customHeight="1" x14ac:dyDescent="0.45">
      <c r="A72" s="3" t="s">
        <v>77</v>
      </c>
      <c r="B72" s="3">
        <v>1</v>
      </c>
      <c r="C72" s="3" t="s">
        <v>78</v>
      </c>
      <c r="D72" s="3" t="s">
        <v>79</v>
      </c>
      <c r="E72" s="3">
        <v>1</v>
      </c>
      <c r="F72" s="3" t="s">
        <v>12</v>
      </c>
      <c r="G72" s="3" t="s">
        <v>274</v>
      </c>
      <c r="H72" s="3">
        <v>1</v>
      </c>
      <c r="I72" s="3" t="s">
        <v>35</v>
      </c>
    </row>
    <row r="73" spans="1:9" ht="14.25" customHeight="1" x14ac:dyDescent="0.45">
      <c r="A73" s="3" t="s">
        <v>77</v>
      </c>
      <c r="B73" s="3">
        <v>1</v>
      </c>
      <c r="C73" s="3" t="s">
        <v>78</v>
      </c>
      <c r="D73" s="3" t="s">
        <v>79</v>
      </c>
      <c r="E73" s="3">
        <v>2</v>
      </c>
      <c r="F73" s="3" t="s">
        <v>13</v>
      </c>
      <c r="G73" s="3" t="s">
        <v>36</v>
      </c>
      <c r="H73" s="3">
        <v>1</v>
      </c>
      <c r="I73" s="3" t="s">
        <v>275</v>
      </c>
    </row>
    <row r="74" spans="1:9" ht="14.25" customHeight="1" x14ac:dyDescent="0.45">
      <c r="A74" s="3" t="s">
        <v>77</v>
      </c>
      <c r="B74" s="3">
        <v>2</v>
      </c>
      <c r="C74" s="3" t="s">
        <v>80</v>
      </c>
      <c r="D74" s="3" t="s">
        <v>81</v>
      </c>
      <c r="E74" s="3">
        <v>1</v>
      </c>
      <c r="F74" s="3" t="s">
        <v>12</v>
      </c>
      <c r="G74" s="3" t="s">
        <v>274</v>
      </c>
      <c r="H74" s="3">
        <v>1</v>
      </c>
      <c r="I74" s="3" t="s">
        <v>35</v>
      </c>
    </row>
    <row r="75" spans="1:9" ht="14.25" customHeight="1" x14ac:dyDescent="0.45">
      <c r="A75" s="3" t="s">
        <v>77</v>
      </c>
      <c r="B75" s="3">
        <v>2</v>
      </c>
      <c r="C75" s="3" t="s">
        <v>80</v>
      </c>
      <c r="D75" s="3" t="s">
        <v>81</v>
      </c>
      <c r="E75" s="3">
        <v>2</v>
      </c>
      <c r="F75" s="3" t="s">
        <v>13</v>
      </c>
      <c r="G75" s="3" t="s">
        <v>36</v>
      </c>
      <c r="H75" s="3">
        <v>1</v>
      </c>
      <c r="I75" s="3" t="s">
        <v>275</v>
      </c>
    </row>
    <row r="76" spans="1:9" ht="14.25" customHeight="1" x14ac:dyDescent="0.45">
      <c r="A76" s="3" t="s">
        <v>77</v>
      </c>
      <c r="B76" s="3">
        <v>3</v>
      </c>
      <c r="C76" s="3" t="s">
        <v>82</v>
      </c>
      <c r="D76" s="3" t="s">
        <v>83</v>
      </c>
      <c r="E76" s="3">
        <v>1</v>
      </c>
      <c r="F76" s="3" t="s">
        <v>12</v>
      </c>
      <c r="G76" s="3" t="s">
        <v>274</v>
      </c>
      <c r="H76" s="3">
        <v>1</v>
      </c>
      <c r="I76" s="3" t="s">
        <v>35</v>
      </c>
    </row>
    <row r="77" spans="1:9" ht="14.25" customHeight="1" x14ac:dyDescent="0.45">
      <c r="A77" s="3" t="s">
        <v>77</v>
      </c>
      <c r="B77" s="3">
        <v>3</v>
      </c>
      <c r="C77" s="3" t="s">
        <v>82</v>
      </c>
      <c r="D77" s="3" t="s">
        <v>83</v>
      </c>
      <c r="E77" s="3">
        <v>2</v>
      </c>
      <c r="F77" s="3" t="s">
        <v>13</v>
      </c>
      <c r="G77" s="3" t="s">
        <v>36</v>
      </c>
      <c r="H77" s="3">
        <v>1</v>
      </c>
      <c r="I77" s="3" t="s">
        <v>275</v>
      </c>
    </row>
    <row r="78" spans="1:9" ht="14.25" customHeight="1" x14ac:dyDescent="0.45">
      <c r="A78" s="3" t="s">
        <v>77</v>
      </c>
      <c r="B78" s="3">
        <v>4</v>
      </c>
      <c r="C78" s="3" t="s">
        <v>84</v>
      </c>
      <c r="D78" s="3" t="s">
        <v>85</v>
      </c>
      <c r="E78" s="3">
        <v>1</v>
      </c>
      <c r="F78" s="3" t="s">
        <v>12</v>
      </c>
      <c r="G78" s="3" t="s">
        <v>274</v>
      </c>
      <c r="H78" s="3">
        <v>1</v>
      </c>
      <c r="I78" s="3" t="s">
        <v>35</v>
      </c>
    </row>
    <row r="79" spans="1:9" ht="14.25" customHeight="1" x14ac:dyDescent="0.45">
      <c r="A79" s="3" t="s">
        <v>77</v>
      </c>
      <c r="B79" s="3">
        <v>4</v>
      </c>
      <c r="C79" s="3" t="s">
        <v>84</v>
      </c>
      <c r="D79" s="3" t="s">
        <v>85</v>
      </c>
      <c r="E79" s="3">
        <v>2</v>
      </c>
      <c r="F79" s="3" t="s">
        <v>13</v>
      </c>
      <c r="G79" s="3" t="s">
        <v>36</v>
      </c>
      <c r="H79" s="3">
        <v>1</v>
      </c>
      <c r="I79" s="3" t="s">
        <v>275</v>
      </c>
    </row>
    <row r="80" spans="1:9" ht="14.25" customHeight="1" x14ac:dyDescent="0.45">
      <c r="A80" s="3" t="s">
        <v>77</v>
      </c>
      <c r="B80" s="3">
        <v>5</v>
      </c>
      <c r="C80" s="3" t="s">
        <v>86</v>
      </c>
      <c r="D80" s="3" t="s">
        <v>87</v>
      </c>
      <c r="E80" s="3">
        <v>1</v>
      </c>
      <c r="F80" s="3" t="s">
        <v>12</v>
      </c>
      <c r="G80" s="3" t="s">
        <v>274</v>
      </c>
      <c r="H80" s="3">
        <v>1</v>
      </c>
      <c r="I80" s="3" t="s">
        <v>35</v>
      </c>
    </row>
    <row r="81" spans="1:9" ht="14.25" customHeight="1" x14ac:dyDescent="0.45">
      <c r="A81" s="3" t="s">
        <v>77</v>
      </c>
      <c r="B81" s="3">
        <v>5</v>
      </c>
      <c r="C81" s="3" t="s">
        <v>86</v>
      </c>
      <c r="D81" s="3" t="s">
        <v>87</v>
      </c>
      <c r="E81" s="3">
        <v>2</v>
      </c>
      <c r="F81" s="3" t="s">
        <v>13</v>
      </c>
      <c r="G81" s="3" t="s">
        <v>36</v>
      </c>
      <c r="H81" s="3">
        <v>1</v>
      </c>
      <c r="I81" s="3" t="s">
        <v>275</v>
      </c>
    </row>
    <row r="82" spans="1:9" ht="14.25" customHeight="1" x14ac:dyDescent="0.45">
      <c r="A82" s="3" t="s">
        <v>77</v>
      </c>
      <c r="B82" s="3">
        <v>6</v>
      </c>
      <c r="C82" s="3" t="s">
        <v>88</v>
      </c>
      <c r="D82" s="3" t="s">
        <v>89</v>
      </c>
      <c r="E82" s="3">
        <v>1</v>
      </c>
      <c r="F82" s="3" t="s">
        <v>12</v>
      </c>
      <c r="G82" s="3" t="s">
        <v>274</v>
      </c>
      <c r="H82" s="3">
        <v>1</v>
      </c>
      <c r="I82" s="3" t="s">
        <v>35</v>
      </c>
    </row>
    <row r="83" spans="1:9" ht="14.25" customHeight="1" x14ac:dyDescent="0.45">
      <c r="A83" s="3" t="s">
        <v>77</v>
      </c>
      <c r="B83" s="3">
        <v>6</v>
      </c>
      <c r="C83" s="3" t="s">
        <v>88</v>
      </c>
      <c r="D83" s="3" t="s">
        <v>89</v>
      </c>
      <c r="E83" s="3">
        <v>2</v>
      </c>
      <c r="F83" s="3" t="s">
        <v>13</v>
      </c>
      <c r="G83" s="3" t="s">
        <v>36</v>
      </c>
      <c r="H83" s="3">
        <v>1</v>
      </c>
      <c r="I83" s="3" t="s">
        <v>275</v>
      </c>
    </row>
    <row r="84" spans="1:9" ht="14.25" customHeight="1" x14ac:dyDescent="0.45">
      <c r="A84" s="3" t="s">
        <v>77</v>
      </c>
      <c r="B84" s="3">
        <v>7</v>
      </c>
      <c r="C84" s="3" t="s">
        <v>90</v>
      </c>
      <c r="D84" s="3" t="s">
        <v>91</v>
      </c>
      <c r="E84" s="3">
        <v>1</v>
      </c>
      <c r="F84" s="3" t="s">
        <v>12</v>
      </c>
      <c r="G84" s="3" t="s">
        <v>274</v>
      </c>
      <c r="H84" s="3">
        <v>1</v>
      </c>
      <c r="I84" s="3" t="s">
        <v>35</v>
      </c>
    </row>
    <row r="85" spans="1:9" ht="14.25" customHeight="1" x14ac:dyDescent="0.45">
      <c r="A85" s="3" t="s">
        <v>77</v>
      </c>
      <c r="B85" s="3">
        <v>7</v>
      </c>
      <c r="C85" s="3" t="s">
        <v>90</v>
      </c>
      <c r="D85" s="3" t="s">
        <v>91</v>
      </c>
      <c r="E85" s="3">
        <v>2</v>
      </c>
      <c r="F85" s="3" t="s">
        <v>13</v>
      </c>
      <c r="G85" s="3" t="s">
        <v>36</v>
      </c>
      <c r="H85" s="3">
        <v>1</v>
      </c>
      <c r="I85" s="3" t="s">
        <v>275</v>
      </c>
    </row>
    <row r="86" spans="1:9" ht="14.25" customHeight="1" x14ac:dyDescent="0.45">
      <c r="A86" s="3" t="s">
        <v>77</v>
      </c>
      <c r="B86" s="3">
        <v>8</v>
      </c>
      <c r="C86" s="3" t="s">
        <v>92</v>
      </c>
      <c r="D86" s="3" t="s">
        <v>93</v>
      </c>
      <c r="E86" s="3">
        <v>1</v>
      </c>
      <c r="F86" s="3" t="s">
        <v>12</v>
      </c>
      <c r="G86" s="3" t="s">
        <v>274</v>
      </c>
      <c r="H86" s="3">
        <v>1</v>
      </c>
      <c r="I86" s="3" t="s">
        <v>35</v>
      </c>
    </row>
    <row r="87" spans="1:9" ht="14.25" customHeight="1" x14ac:dyDescent="0.45">
      <c r="A87" s="3" t="s">
        <v>77</v>
      </c>
      <c r="B87" s="3">
        <v>8</v>
      </c>
      <c r="C87" s="3" t="s">
        <v>92</v>
      </c>
      <c r="D87" s="3" t="s">
        <v>93</v>
      </c>
      <c r="E87" s="3">
        <v>2</v>
      </c>
      <c r="F87" s="3" t="s">
        <v>13</v>
      </c>
      <c r="G87" s="3" t="s">
        <v>36</v>
      </c>
      <c r="H87" s="3">
        <v>1</v>
      </c>
      <c r="I87" s="3" t="s">
        <v>275</v>
      </c>
    </row>
    <row r="88" spans="1:9" ht="14.25" customHeight="1" x14ac:dyDescent="0.45">
      <c r="A88" s="3" t="s">
        <v>77</v>
      </c>
      <c r="B88" s="3">
        <v>9</v>
      </c>
      <c r="C88" s="3" t="s">
        <v>94</v>
      </c>
      <c r="D88" s="3" t="s">
        <v>95</v>
      </c>
      <c r="E88" s="3">
        <v>1</v>
      </c>
      <c r="F88" s="3" t="s">
        <v>12</v>
      </c>
      <c r="G88" s="3" t="s">
        <v>274</v>
      </c>
      <c r="H88" s="3">
        <v>1</v>
      </c>
      <c r="I88" s="3" t="s">
        <v>35</v>
      </c>
    </row>
    <row r="89" spans="1:9" ht="14.25" customHeight="1" x14ac:dyDescent="0.45">
      <c r="A89" s="3" t="s">
        <v>77</v>
      </c>
      <c r="B89" s="3">
        <v>9</v>
      </c>
      <c r="C89" s="3" t="s">
        <v>94</v>
      </c>
      <c r="D89" s="3" t="s">
        <v>95</v>
      </c>
      <c r="E89" s="3">
        <v>2</v>
      </c>
      <c r="F89" s="3" t="s">
        <v>13</v>
      </c>
      <c r="G89" s="3" t="s">
        <v>36</v>
      </c>
      <c r="H89" s="3">
        <v>1</v>
      </c>
      <c r="I89" s="3" t="s">
        <v>275</v>
      </c>
    </row>
    <row r="90" spans="1:9" ht="14.25" customHeight="1" x14ac:dyDescent="0.45">
      <c r="A90" s="3" t="s">
        <v>77</v>
      </c>
      <c r="B90" s="86">
        <v>10</v>
      </c>
      <c r="C90" s="3" t="s">
        <v>96</v>
      </c>
      <c r="D90" s="3" t="s">
        <v>97</v>
      </c>
      <c r="E90" s="3">
        <v>1</v>
      </c>
      <c r="F90" s="3" t="s">
        <v>12</v>
      </c>
      <c r="G90" s="3" t="s">
        <v>274</v>
      </c>
      <c r="H90" s="3">
        <v>1</v>
      </c>
      <c r="I90" s="3" t="s">
        <v>35</v>
      </c>
    </row>
    <row r="91" spans="1:9" ht="14.25" customHeight="1" x14ac:dyDescent="0.45">
      <c r="A91" s="3" t="s">
        <v>77</v>
      </c>
      <c r="B91" s="86">
        <v>10</v>
      </c>
      <c r="C91" s="3" t="s">
        <v>96</v>
      </c>
      <c r="D91" s="3" t="s">
        <v>97</v>
      </c>
      <c r="E91" s="3">
        <v>2</v>
      </c>
      <c r="F91" s="3" t="s">
        <v>13</v>
      </c>
      <c r="G91" s="3" t="s">
        <v>36</v>
      </c>
      <c r="H91" s="3">
        <v>1</v>
      </c>
      <c r="I91" s="3" t="s">
        <v>275</v>
      </c>
    </row>
    <row r="92" spans="1:9" ht="14.25" customHeight="1" x14ac:dyDescent="0.45">
      <c r="A92" s="3" t="s">
        <v>77</v>
      </c>
      <c r="B92" s="86">
        <v>11</v>
      </c>
      <c r="C92" s="3" t="s">
        <v>98</v>
      </c>
      <c r="D92" s="3" t="s">
        <v>99</v>
      </c>
      <c r="E92" s="3">
        <v>1</v>
      </c>
      <c r="F92" s="3" t="s">
        <v>12</v>
      </c>
      <c r="G92" s="3" t="s">
        <v>274</v>
      </c>
      <c r="H92" s="3">
        <v>1</v>
      </c>
      <c r="I92" s="3" t="s">
        <v>35</v>
      </c>
    </row>
    <row r="93" spans="1:9" ht="14.25" customHeight="1" x14ac:dyDescent="0.45">
      <c r="A93" s="3" t="s">
        <v>77</v>
      </c>
      <c r="B93" s="86">
        <v>11</v>
      </c>
      <c r="C93" s="3" t="s">
        <v>98</v>
      </c>
      <c r="D93" s="3" t="s">
        <v>99</v>
      </c>
      <c r="E93" s="3">
        <v>2</v>
      </c>
      <c r="F93" s="3" t="s">
        <v>13</v>
      </c>
      <c r="G93" s="3" t="s">
        <v>36</v>
      </c>
      <c r="H93" s="3">
        <v>1</v>
      </c>
      <c r="I93" s="3" t="s">
        <v>275</v>
      </c>
    </row>
    <row r="94" spans="1:9" ht="14.25" customHeight="1" x14ac:dyDescent="0.45">
      <c r="A94" s="3" t="s">
        <v>77</v>
      </c>
      <c r="B94" s="86">
        <v>12</v>
      </c>
      <c r="C94" s="3" t="s">
        <v>100</v>
      </c>
      <c r="D94" s="3" t="s">
        <v>101</v>
      </c>
      <c r="E94" s="3">
        <v>1</v>
      </c>
      <c r="F94" s="3" t="s">
        <v>12</v>
      </c>
      <c r="G94" s="3" t="s">
        <v>274</v>
      </c>
      <c r="H94" s="3">
        <v>1</v>
      </c>
      <c r="I94" s="3" t="s">
        <v>35</v>
      </c>
    </row>
    <row r="95" spans="1:9" ht="14.25" customHeight="1" x14ac:dyDescent="0.45">
      <c r="A95" s="3" t="s">
        <v>77</v>
      </c>
      <c r="B95" s="86">
        <v>12</v>
      </c>
      <c r="C95" s="3" t="s">
        <v>100</v>
      </c>
      <c r="D95" s="3" t="s">
        <v>101</v>
      </c>
      <c r="E95" s="3">
        <v>2</v>
      </c>
      <c r="F95" s="3" t="s">
        <v>13</v>
      </c>
      <c r="G95" s="3" t="s">
        <v>36</v>
      </c>
      <c r="H95" s="3">
        <v>1</v>
      </c>
      <c r="I95" s="3" t="s">
        <v>275</v>
      </c>
    </row>
    <row r="96" spans="1:9" ht="14.25" customHeight="1" x14ac:dyDescent="0.45">
      <c r="A96" s="3" t="s">
        <v>77</v>
      </c>
      <c r="B96" s="86">
        <v>13</v>
      </c>
      <c r="C96" s="3" t="s">
        <v>102</v>
      </c>
      <c r="D96" s="3" t="s">
        <v>103</v>
      </c>
      <c r="E96" s="3">
        <v>1</v>
      </c>
      <c r="F96" s="3" t="s">
        <v>12</v>
      </c>
      <c r="G96" s="3" t="s">
        <v>274</v>
      </c>
      <c r="H96" s="3">
        <v>1</v>
      </c>
      <c r="I96" s="3" t="s">
        <v>35</v>
      </c>
    </row>
    <row r="97" spans="1:9" ht="14.25" customHeight="1" x14ac:dyDescent="0.45">
      <c r="A97" s="3" t="s">
        <v>77</v>
      </c>
      <c r="B97" s="86">
        <v>13</v>
      </c>
      <c r="C97" s="3" t="s">
        <v>102</v>
      </c>
      <c r="D97" s="3" t="s">
        <v>103</v>
      </c>
      <c r="E97" s="3">
        <v>2</v>
      </c>
      <c r="F97" s="3" t="s">
        <v>13</v>
      </c>
      <c r="G97" s="3" t="s">
        <v>36</v>
      </c>
      <c r="H97" s="3">
        <v>1</v>
      </c>
      <c r="I97" s="3" t="s">
        <v>275</v>
      </c>
    </row>
    <row r="98" spans="1:9" ht="14.25" customHeight="1" x14ac:dyDescent="0.45">
      <c r="A98" s="3" t="s">
        <v>77</v>
      </c>
      <c r="B98" s="86">
        <v>14</v>
      </c>
      <c r="C98" s="3" t="s">
        <v>104</v>
      </c>
      <c r="D98" s="3" t="s">
        <v>105</v>
      </c>
      <c r="E98" s="3">
        <v>1</v>
      </c>
      <c r="F98" s="3" t="s">
        <v>12</v>
      </c>
      <c r="G98" s="3" t="s">
        <v>274</v>
      </c>
      <c r="H98" s="3">
        <v>1</v>
      </c>
      <c r="I98" s="3" t="s">
        <v>35</v>
      </c>
    </row>
    <row r="99" spans="1:9" ht="14.25" customHeight="1" x14ac:dyDescent="0.45">
      <c r="A99" s="3" t="s">
        <v>77</v>
      </c>
      <c r="B99" s="86">
        <v>14</v>
      </c>
      <c r="C99" s="3" t="s">
        <v>104</v>
      </c>
      <c r="D99" s="3" t="s">
        <v>105</v>
      </c>
      <c r="E99" s="3">
        <v>2</v>
      </c>
      <c r="F99" s="3" t="s">
        <v>13</v>
      </c>
      <c r="G99" s="3" t="s">
        <v>36</v>
      </c>
      <c r="H99" s="3">
        <v>1</v>
      </c>
      <c r="I99" s="3" t="s">
        <v>275</v>
      </c>
    </row>
    <row r="100" spans="1:9" ht="14.25" customHeight="1" x14ac:dyDescent="0.45">
      <c r="A100" s="3" t="s">
        <v>77</v>
      </c>
      <c r="B100" s="86">
        <v>15</v>
      </c>
      <c r="C100" s="3" t="s">
        <v>106</v>
      </c>
      <c r="D100" s="3" t="s">
        <v>107</v>
      </c>
      <c r="E100" s="3">
        <v>1</v>
      </c>
      <c r="F100" s="3" t="s">
        <v>12</v>
      </c>
      <c r="G100" s="3" t="s">
        <v>274</v>
      </c>
      <c r="H100" s="3">
        <v>1</v>
      </c>
      <c r="I100" s="3" t="s">
        <v>35</v>
      </c>
    </row>
    <row r="101" spans="1:9" ht="14.25" customHeight="1" x14ac:dyDescent="0.45">
      <c r="A101" s="3" t="s">
        <v>77</v>
      </c>
      <c r="B101" s="86">
        <v>15</v>
      </c>
      <c r="C101" s="3" t="s">
        <v>106</v>
      </c>
      <c r="D101" s="3" t="s">
        <v>107</v>
      </c>
      <c r="E101" s="3">
        <v>2</v>
      </c>
      <c r="F101" s="3" t="s">
        <v>13</v>
      </c>
      <c r="G101" s="3" t="s">
        <v>36</v>
      </c>
      <c r="H101" s="3">
        <v>1</v>
      </c>
      <c r="I101" s="3" t="s">
        <v>275</v>
      </c>
    </row>
    <row r="102" spans="1:9" ht="14.25" customHeight="1" x14ac:dyDescent="0.45">
      <c r="A102" s="3" t="s">
        <v>77</v>
      </c>
      <c r="B102" s="86">
        <v>16</v>
      </c>
      <c r="C102" s="3" t="s">
        <v>108</v>
      </c>
      <c r="D102" s="3" t="s">
        <v>109</v>
      </c>
      <c r="E102" s="3">
        <v>1</v>
      </c>
      <c r="F102" s="3" t="s">
        <v>12</v>
      </c>
      <c r="G102" s="3" t="s">
        <v>274</v>
      </c>
      <c r="H102" s="3">
        <v>1</v>
      </c>
      <c r="I102" s="3" t="s">
        <v>35</v>
      </c>
    </row>
    <row r="103" spans="1:9" ht="14.25" customHeight="1" x14ac:dyDescent="0.45">
      <c r="A103" s="3" t="s">
        <v>77</v>
      </c>
      <c r="B103" s="86">
        <v>16</v>
      </c>
      <c r="C103" s="3" t="s">
        <v>108</v>
      </c>
      <c r="D103" s="3" t="s">
        <v>109</v>
      </c>
      <c r="E103" s="3">
        <v>2</v>
      </c>
      <c r="F103" s="3" t="s">
        <v>13</v>
      </c>
      <c r="G103" s="3" t="s">
        <v>36</v>
      </c>
      <c r="H103" s="3">
        <v>1</v>
      </c>
      <c r="I103" s="3" t="s">
        <v>275</v>
      </c>
    </row>
    <row r="104" spans="1:9" ht="14.25" customHeight="1" x14ac:dyDescent="0.45">
      <c r="A104" s="3" t="s">
        <v>77</v>
      </c>
      <c r="B104" s="86">
        <v>17</v>
      </c>
      <c r="C104" s="3" t="s">
        <v>330</v>
      </c>
      <c r="D104" s="3" t="s">
        <v>331</v>
      </c>
      <c r="E104" s="3">
        <v>1</v>
      </c>
      <c r="F104" s="3" t="s">
        <v>12</v>
      </c>
      <c r="G104" s="3" t="s">
        <v>274</v>
      </c>
      <c r="H104" s="3">
        <v>1</v>
      </c>
      <c r="I104" s="3" t="s">
        <v>35</v>
      </c>
    </row>
    <row r="105" spans="1:9" ht="14.25" customHeight="1" x14ac:dyDescent="0.45">
      <c r="A105" s="3" t="s">
        <v>77</v>
      </c>
      <c r="B105" s="86">
        <v>17</v>
      </c>
      <c r="C105" s="3" t="s">
        <v>330</v>
      </c>
      <c r="D105" s="3" t="s">
        <v>331</v>
      </c>
      <c r="E105" s="3">
        <v>2</v>
      </c>
      <c r="F105" s="3" t="s">
        <v>13</v>
      </c>
      <c r="G105" s="3" t="s">
        <v>36</v>
      </c>
      <c r="H105" s="3">
        <v>1</v>
      </c>
      <c r="I105" s="3" t="s">
        <v>275</v>
      </c>
    </row>
    <row r="106" spans="1:9" ht="14.25" customHeight="1" x14ac:dyDescent="0.45">
      <c r="A106" s="112" t="s">
        <v>77</v>
      </c>
      <c r="B106" s="151">
        <v>18</v>
      </c>
      <c r="C106" s="112" t="s">
        <v>332</v>
      </c>
      <c r="D106" s="112" t="s">
        <v>333</v>
      </c>
      <c r="E106" s="112">
        <v>1</v>
      </c>
      <c r="F106" s="112" t="s">
        <v>12</v>
      </c>
      <c r="G106" s="112" t="s">
        <v>274</v>
      </c>
      <c r="H106" s="112">
        <v>1</v>
      </c>
      <c r="I106" s="112" t="s">
        <v>35</v>
      </c>
    </row>
    <row r="107" spans="1:9" ht="14.25" customHeight="1" x14ac:dyDescent="0.45">
      <c r="A107" s="112" t="s">
        <v>77</v>
      </c>
      <c r="B107" s="151">
        <v>18</v>
      </c>
      <c r="C107" s="112" t="s">
        <v>332</v>
      </c>
      <c r="D107" s="112" t="s">
        <v>333</v>
      </c>
      <c r="E107" s="112">
        <v>2</v>
      </c>
      <c r="F107" s="112" t="s">
        <v>13</v>
      </c>
      <c r="G107" s="112" t="s">
        <v>36</v>
      </c>
      <c r="H107" s="112">
        <v>1</v>
      </c>
      <c r="I107" s="112" t="s">
        <v>275</v>
      </c>
    </row>
    <row r="108" spans="1:9" ht="14.25" customHeight="1" x14ac:dyDescent="0.45">
      <c r="A108" s="3" t="s">
        <v>77</v>
      </c>
      <c r="B108" s="86">
        <v>18.705882352941199</v>
      </c>
      <c r="C108" s="3" t="s">
        <v>110</v>
      </c>
      <c r="D108" s="3" t="s">
        <v>111</v>
      </c>
      <c r="E108" s="3">
        <v>1</v>
      </c>
      <c r="F108" s="3" t="s">
        <v>12</v>
      </c>
      <c r="G108" s="3" t="s">
        <v>274</v>
      </c>
      <c r="H108" s="3">
        <v>1</v>
      </c>
      <c r="I108" s="3" t="s">
        <v>35</v>
      </c>
    </row>
    <row r="109" spans="1:9" ht="14.25" customHeight="1" x14ac:dyDescent="0.45">
      <c r="A109" s="3" t="s">
        <v>77</v>
      </c>
      <c r="B109" s="86">
        <v>19.2012383900929</v>
      </c>
      <c r="C109" s="3" t="s">
        <v>110</v>
      </c>
      <c r="D109" s="3" t="s">
        <v>111</v>
      </c>
      <c r="E109" s="3">
        <v>2</v>
      </c>
      <c r="F109" s="3" t="s">
        <v>13</v>
      </c>
      <c r="G109" s="3" t="s">
        <v>36</v>
      </c>
      <c r="H109" s="3">
        <v>1</v>
      </c>
      <c r="I109" s="3" t="s">
        <v>275</v>
      </c>
    </row>
    <row r="110" spans="1:9" ht="14.25" customHeight="1" x14ac:dyDescent="0.45">
      <c r="A110" s="3" t="s">
        <v>77</v>
      </c>
      <c r="B110" s="86">
        <v>19.696594427244602</v>
      </c>
      <c r="C110" s="3" t="s">
        <v>112</v>
      </c>
      <c r="D110" s="3" t="s">
        <v>113</v>
      </c>
      <c r="E110" s="3">
        <v>1</v>
      </c>
      <c r="F110" s="3" t="s">
        <v>12</v>
      </c>
      <c r="G110" s="3" t="s">
        <v>274</v>
      </c>
      <c r="H110" s="3">
        <v>1</v>
      </c>
      <c r="I110" s="3" t="s">
        <v>35</v>
      </c>
    </row>
    <row r="111" spans="1:9" ht="14.25" customHeight="1" x14ac:dyDescent="0.45">
      <c r="A111" s="3" t="s">
        <v>77</v>
      </c>
      <c r="B111" s="86">
        <v>20.191950464396299</v>
      </c>
      <c r="C111" s="3" t="s">
        <v>112</v>
      </c>
      <c r="D111" s="3" t="s">
        <v>113</v>
      </c>
      <c r="E111" s="3">
        <v>2</v>
      </c>
      <c r="F111" s="3" t="s">
        <v>13</v>
      </c>
      <c r="G111" s="3" t="s">
        <v>36</v>
      </c>
      <c r="H111" s="3">
        <v>1</v>
      </c>
      <c r="I111" s="3" t="s">
        <v>275</v>
      </c>
    </row>
    <row r="112" spans="1:9" ht="14.25" customHeight="1" x14ac:dyDescent="0.45">
      <c r="A112" s="3" t="s">
        <v>77</v>
      </c>
      <c r="B112" s="86">
        <v>20.687306501548001</v>
      </c>
      <c r="C112" s="3" t="s">
        <v>114</v>
      </c>
      <c r="D112" s="3" t="s">
        <v>115</v>
      </c>
      <c r="E112" s="3">
        <v>1</v>
      </c>
      <c r="F112" s="3" t="s">
        <v>12</v>
      </c>
      <c r="G112" s="3" t="s">
        <v>274</v>
      </c>
      <c r="H112" s="3">
        <v>1</v>
      </c>
      <c r="I112" s="3" t="s">
        <v>35</v>
      </c>
    </row>
    <row r="113" spans="1:9" ht="14.25" customHeight="1" x14ac:dyDescent="0.45">
      <c r="A113" s="3" t="s">
        <v>77</v>
      </c>
      <c r="B113" s="86">
        <v>21.182662538699699</v>
      </c>
      <c r="C113" s="3" t="s">
        <v>114</v>
      </c>
      <c r="D113" s="3" t="s">
        <v>115</v>
      </c>
      <c r="E113" s="3">
        <v>2</v>
      </c>
      <c r="F113" s="3" t="s">
        <v>13</v>
      </c>
      <c r="G113" s="3" t="s">
        <v>36</v>
      </c>
      <c r="H113" s="3">
        <v>1</v>
      </c>
      <c r="I113" s="3" t="s">
        <v>275</v>
      </c>
    </row>
    <row r="114" spans="1:9" ht="14.25" customHeight="1" x14ac:dyDescent="0.45">
      <c r="A114" s="3" t="s">
        <v>77</v>
      </c>
      <c r="B114" s="86">
        <v>21.6780185758514</v>
      </c>
      <c r="C114" s="3" t="s">
        <v>116</v>
      </c>
      <c r="D114" s="3" t="s">
        <v>117</v>
      </c>
      <c r="E114" s="3">
        <v>1</v>
      </c>
      <c r="F114" s="3" t="s">
        <v>12</v>
      </c>
      <c r="G114" s="3" t="s">
        <v>274</v>
      </c>
      <c r="H114" s="3">
        <v>1</v>
      </c>
      <c r="I114" s="3" t="s">
        <v>35</v>
      </c>
    </row>
    <row r="115" spans="1:9" ht="14.25" customHeight="1" x14ac:dyDescent="0.45">
      <c r="A115" s="3" t="s">
        <v>77</v>
      </c>
      <c r="B115" s="86">
        <v>22.173374613003102</v>
      </c>
      <c r="C115" s="3" t="s">
        <v>116</v>
      </c>
      <c r="D115" s="3" t="s">
        <v>117</v>
      </c>
      <c r="E115" s="3">
        <v>2</v>
      </c>
      <c r="F115" s="3" t="s">
        <v>13</v>
      </c>
      <c r="G115" s="3" t="s">
        <v>36</v>
      </c>
      <c r="H115" s="3">
        <v>1</v>
      </c>
      <c r="I115" s="3" t="s">
        <v>275</v>
      </c>
    </row>
    <row r="116" spans="1:9" ht="14.25" customHeight="1" x14ac:dyDescent="0.45">
      <c r="A116" s="3" t="s">
        <v>77</v>
      </c>
      <c r="B116" s="86">
        <v>22.668730650154799</v>
      </c>
      <c r="C116" s="3" t="s">
        <v>118</v>
      </c>
      <c r="D116" s="3" t="s">
        <v>119</v>
      </c>
      <c r="E116" s="3">
        <v>1</v>
      </c>
      <c r="F116" s="3" t="s">
        <v>12</v>
      </c>
      <c r="G116" s="3" t="s">
        <v>274</v>
      </c>
      <c r="H116" s="3">
        <v>1</v>
      </c>
      <c r="I116" s="3" t="s">
        <v>35</v>
      </c>
    </row>
    <row r="117" spans="1:9" ht="14.25" customHeight="1" x14ac:dyDescent="0.45">
      <c r="A117" s="3" t="s">
        <v>77</v>
      </c>
      <c r="B117" s="86">
        <v>23.164086687306501</v>
      </c>
      <c r="C117" s="3" t="s">
        <v>118</v>
      </c>
      <c r="D117" s="3" t="s">
        <v>119</v>
      </c>
      <c r="E117" s="3">
        <v>2</v>
      </c>
      <c r="F117" s="3" t="s">
        <v>13</v>
      </c>
      <c r="G117" s="3" t="s">
        <v>36</v>
      </c>
      <c r="H117" s="3">
        <v>1</v>
      </c>
      <c r="I117" s="3" t="s">
        <v>275</v>
      </c>
    </row>
    <row r="118" spans="1:9" ht="14.25" customHeight="1" x14ac:dyDescent="0.45">
      <c r="A118" s="3" t="s">
        <v>77</v>
      </c>
      <c r="B118" s="86">
        <v>23.659442724458199</v>
      </c>
      <c r="C118" s="3" t="s">
        <v>120</v>
      </c>
      <c r="D118" s="3" t="s">
        <v>121</v>
      </c>
      <c r="E118" s="3">
        <v>1</v>
      </c>
      <c r="F118" s="3" t="s">
        <v>12</v>
      </c>
      <c r="G118" s="3" t="s">
        <v>274</v>
      </c>
      <c r="H118" s="3">
        <v>1</v>
      </c>
      <c r="I118" s="3" t="s">
        <v>35</v>
      </c>
    </row>
    <row r="119" spans="1:9" ht="14.25" customHeight="1" x14ac:dyDescent="0.45">
      <c r="A119" s="3" t="s">
        <v>77</v>
      </c>
      <c r="B119" s="86">
        <v>24.1547987616099</v>
      </c>
      <c r="C119" s="3" t="s">
        <v>120</v>
      </c>
      <c r="D119" s="3" t="s">
        <v>121</v>
      </c>
      <c r="E119" s="3">
        <v>2</v>
      </c>
      <c r="F119" s="3" t="s">
        <v>13</v>
      </c>
      <c r="G119" s="3" t="s">
        <v>36</v>
      </c>
      <c r="H119" s="3">
        <v>1</v>
      </c>
      <c r="I119" s="3" t="s">
        <v>275</v>
      </c>
    </row>
    <row r="120" spans="1:9" ht="14.25" customHeight="1" x14ac:dyDescent="0.45">
      <c r="A120" s="3" t="s">
        <v>77</v>
      </c>
      <c r="B120" s="86">
        <v>24.650154798761601</v>
      </c>
      <c r="C120" s="3" t="s">
        <v>122</v>
      </c>
      <c r="D120" s="3" t="s">
        <v>123</v>
      </c>
      <c r="E120" s="3">
        <v>1</v>
      </c>
      <c r="F120" s="3" t="s">
        <v>12</v>
      </c>
      <c r="G120" s="3" t="s">
        <v>274</v>
      </c>
      <c r="H120" s="3">
        <v>1</v>
      </c>
      <c r="I120" s="3" t="s">
        <v>35</v>
      </c>
    </row>
    <row r="121" spans="1:9" ht="14.25" customHeight="1" x14ac:dyDescent="0.45">
      <c r="A121" s="3" t="s">
        <v>77</v>
      </c>
      <c r="B121" s="86">
        <v>25.145510835913299</v>
      </c>
      <c r="C121" s="3" t="s">
        <v>122</v>
      </c>
      <c r="D121" s="3" t="s">
        <v>123</v>
      </c>
      <c r="E121" s="3">
        <v>2</v>
      </c>
      <c r="F121" s="3" t="s">
        <v>13</v>
      </c>
      <c r="G121" s="3" t="s">
        <v>36</v>
      </c>
      <c r="H121" s="3">
        <v>1</v>
      </c>
      <c r="I121" s="3" t="s">
        <v>275</v>
      </c>
    </row>
    <row r="122" spans="1:9" ht="14.25" customHeight="1" x14ac:dyDescent="0.45">
      <c r="A122" s="3" t="s">
        <v>77</v>
      </c>
      <c r="B122" s="86">
        <v>25.640866873065001</v>
      </c>
      <c r="C122" s="3" t="s">
        <v>124</v>
      </c>
      <c r="D122" s="3" t="s">
        <v>125</v>
      </c>
      <c r="E122" s="3">
        <v>1</v>
      </c>
      <c r="F122" s="3" t="s">
        <v>12</v>
      </c>
      <c r="G122" s="3" t="s">
        <v>274</v>
      </c>
      <c r="H122" s="3">
        <v>1</v>
      </c>
      <c r="I122" s="3" t="s">
        <v>35</v>
      </c>
    </row>
    <row r="123" spans="1:9" ht="14.25" customHeight="1" x14ac:dyDescent="0.45">
      <c r="A123" s="3" t="s">
        <v>77</v>
      </c>
      <c r="B123" s="86">
        <v>26.136222910216699</v>
      </c>
      <c r="C123" s="3" t="s">
        <v>124</v>
      </c>
      <c r="D123" s="3" t="s">
        <v>125</v>
      </c>
      <c r="E123" s="3">
        <v>2</v>
      </c>
      <c r="F123" s="3" t="s">
        <v>13</v>
      </c>
      <c r="G123" s="3" t="s">
        <v>36</v>
      </c>
      <c r="H123" s="3">
        <v>1</v>
      </c>
      <c r="I123" s="3" t="s">
        <v>275</v>
      </c>
    </row>
    <row r="124" spans="1:9" ht="14.25" customHeight="1" x14ac:dyDescent="0.45">
      <c r="A124" s="112" t="s">
        <v>77</v>
      </c>
      <c r="B124" s="151">
        <v>27</v>
      </c>
      <c r="C124" s="112" t="s">
        <v>348</v>
      </c>
      <c r="D124" s="112" t="s">
        <v>349</v>
      </c>
      <c r="E124" s="112">
        <v>1</v>
      </c>
      <c r="F124" s="112" t="s">
        <v>12</v>
      </c>
      <c r="G124" s="112" t="s">
        <v>274</v>
      </c>
      <c r="H124" s="112">
        <v>1</v>
      </c>
      <c r="I124" s="112" t="s">
        <v>35</v>
      </c>
    </row>
    <row r="125" spans="1:9" ht="14.25" customHeight="1" x14ac:dyDescent="0.45">
      <c r="A125" s="112" t="s">
        <v>77</v>
      </c>
      <c r="B125" s="151">
        <v>27</v>
      </c>
      <c r="C125" s="112" t="s">
        <v>348</v>
      </c>
      <c r="D125" s="112" t="s">
        <v>349</v>
      </c>
      <c r="E125" s="112">
        <v>2</v>
      </c>
      <c r="F125" s="112" t="s">
        <v>13</v>
      </c>
      <c r="G125" s="112" t="s">
        <v>36</v>
      </c>
      <c r="H125" s="112">
        <v>1</v>
      </c>
      <c r="I125" s="112" t="s">
        <v>353</v>
      </c>
    </row>
    <row r="126" spans="1:9" ht="14.25" customHeight="1" x14ac:dyDescent="0.45">
      <c r="A126" s="112" t="s">
        <v>77</v>
      </c>
      <c r="B126" s="151">
        <v>28</v>
      </c>
      <c r="C126" s="112" t="s">
        <v>350</v>
      </c>
      <c r="D126" s="112" t="s">
        <v>351</v>
      </c>
      <c r="E126" s="112">
        <v>1</v>
      </c>
      <c r="F126" s="112" t="s">
        <v>12</v>
      </c>
      <c r="G126" s="112" t="s">
        <v>274</v>
      </c>
      <c r="H126" s="112">
        <v>1</v>
      </c>
      <c r="I126" s="112" t="s">
        <v>35</v>
      </c>
    </row>
    <row r="127" spans="1:9" ht="14.25" customHeight="1" x14ac:dyDescent="0.45">
      <c r="A127" s="112" t="s">
        <v>77</v>
      </c>
      <c r="B127" s="151">
        <v>28</v>
      </c>
      <c r="C127" s="112" t="s">
        <v>350</v>
      </c>
      <c r="D127" s="112" t="s">
        <v>351</v>
      </c>
      <c r="E127" s="112">
        <v>2</v>
      </c>
      <c r="F127" s="112" t="s">
        <v>13</v>
      </c>
      <c r="G127" s="112" t="s">
        <v>36</v>
      </c>
      <c r="H127" s="112">
        <v>1</v>
      </c>
      <c r="I127" s="112" t="s">
        <v>352</v>
      </c>
    </row>
    <row r="128" spans="1:9" ht="14.25" customHeight="1" x14ac:dyDescent="0.45">
      <c r="A128" s="4" t="s">
        <v>126</v>
      </c>
      <c r="B128" s="4">
        <v>1</v>
      </c>
      <c r="C128" s="4" t="s">
        <v>127</v>
      </c>
      <c r="D128" s="4" t="s">
        <v>128</v>
      </c>
      <c r="E128" s="4">
        <v>1</v>
      </c>
      <c r="F128" s="4" t="s">
        <v>12</v>
      </c>
      <c r="G128" s="29" t="s">
        <v>274</v>
      </c>
      <c r="H128" s="29">
        <v>1</v>
      </c>
      <c r="I128" s="29" t="s">
        <v>35</v>
      </c>
    </row>
    <row r="129" spans="1:9" ht="14.25" customHeight="1" x14ac:dyDescent="0.45">
      <c r="A129" s="4" t="s">
        <v>126</v>
      </c>
      <c r="B129" s="4">
        <v>1</v>
      </c>
      <c r="C129" s="4" t="s">
        <v>127</v>
      </c>
      <c r="D129" s="4" t="s">
        <v>128</v>
      </c>
      <c r="E129" s="4">
        <v>2</v>
      </c>
      <c r="F129" s="4" t="s">
        <v>13</v>
      </c>
      <c r="G129" s="29" t="s">
        <v>36</v>
      </c>
      <c r="H129" s="29">
        <v>1</v>
      </c>
      <c r="I129" s="29" t="s">
        <v>275</v>
      </c>
    </row>
    <row r="130" spans="1:9" ht="14.25" customHeight="1" x14ac:dyDescent="0.45">
      <c r="A130" s="4" t="s">
        <v>126</v>
      </c>
      <c r="B130" s="4">
        <v>2</v>
      </c>
      <c r="C130" s="4" t="s">
        <v>129</v>
      </c>
      <c r="D130" s="4" t="s">
        <v>130</v>
      </c>
      <c r="E130" s="4">
        <v>1</v>
      </c>
      <c r="F130" s="4" t="s">
        <v>12</v>
      </c>
      <c r="G130" s="29" t="s">
        <v>274</v>
      </c>
      <c r="H130" s="29">
        <v>1</v>
      </c>
      <c r="I130" s="29" t="s">
        <v>35</v>
      </c>
    </row>
    <row r="131" spans="1:9" ht="14.25" customHeight="1" x14ac:dyDescent="0.45">
      <c r="A131" s="4" t="s">
        <v>126</v>
      </c>
      <c r="B131" s="4">
        <v>2</v>
      </c>
      <c r="C131" s="4" t="s">
        <v>129</v>
      </c>
      <c r="D131" s="4" t="s">
        <v>130</v>
      </c>
      <c r="E131" s="4">
        <v>2</v>
      </c>
      <c r="F131" s="4" t="s">
        <v>13</v>
      </c>
      <c r="G131" s="29" t="s">
        <v>36</v>
      </c>
      <c r="H131" s="29">
        <v>1</v>
      </c>
      <c r="I131" s="29" t="s">
        <v>275</v>
      </c>
    </row>
    <row r="132" spans="1:9" ht="14.25" customHeight="1" x14ac:dyDescent="0.45">
      <c r="A132" s="4" t="s">
        <v>126</v>
      </c>
      <c r="B132" s="4">
        <v>3</v>
      </c>
      <c r="C132" s="4" t="s">
        <v>131</v>
      </c>
      <c r="D132" s="4" t="s">
        <v>132</v>
      </c>
      <c r="E132" s="4">
        <v>1</v>
      </c>
      <c r="F132" s="4" t="s">
        <v>12</v>
      </c>
      <c r="G132" s="29" t="s">
        <v>274</v>
      </c>
      <c r="H132" s="29">
        <v>1</v>
      </c>
      <c r="I132" s="29" t="s">
        <v>35</v>
      </c>
    </row>
    <row r="133" spans="1:9" ht="14.25" customHeight="1" x14ac:dyDescent="0.45">
      <c r="A133" s="4" t="s">
        <v>126</v>
      </c>
      <c r="B133" s="4">
        <v>3</v>
      </c>
      <c r="C133" s="4" t="s">
        <v>131</v>
      </c>
      <c r="D133" s="4" t="s">
        <v>132</v>
      </c>
      <c r="E133" s="4">
        <v>2</v>
      </c>
      <c r="F133" s="4" t="s">
        <v>13</v>
      </c>
      <c r="G133" s="29" t="s">
        <v>36</v>
      </c>
      <c r="H133" s="29">
        <v>1</v>
      </c>
      <c r="I133" s="29" t="s">
        <v>275</v>
      </c>
    </row>
    <row r="134" spans="1:9" ht="14.25" customHeight="1" x14ac:dyDescent="0.45">
      <c r="A134" s="4" t="s">
        <v>126</v>
      </c>
      <c r="B134" s="4">
        <v>4</v>
      </c>
      <c r="C134" s="4" t="s">
        <v>133</v>
      </c>
      <c r="D134" s="4" t="s">
        <v>134</v>
      </c>
      <c r="E134" s="4">
        <v>1</v>
      </c>
      <c r="F134" s="4" t="s">
        <v>12</v>
      </c>
      <c r="G134" s="29" t="s">
        <v>274</v>
      </c>
      <c r="H134" s="29">
        <v>1</v>
      </c>
      <c r="I134" s="29" t="s">
        <v>35</v>
      </c>
    </row>
    <row r="135" spans="1:9" ht="14.25" customHeight="1" x14ac:dyDescent="0.45">
      <c r="A135" s="4" t="s">
        <v>126</v>
      </c>
      <c r="B135" s="4">
        <v>4</v>
      </c>
      <c r="C135" s="4" t="s">
        <v>133</v>
      </c>
      <c r="D135" s="4" t="s">
        <v>134</v>
      </c>
      <c r="E135" s="4">
        <v>2</v>
      </c>
      <c r="F135" s="4" t="s">
        <v>13</v>
      </c>
      <c r="G135" s="29" t="s">
        <v>36</v>
      </c>
      <c r="H135" s="29">
        <v>1</v>
      </c>
      <c r="I135" s="29" t="s">
        <v>275</v>
      </c>
    </row>
    <row r="136" spans="1:9" ht="14.25" customHeight="1" x14ac:dyDescent="0.45">
      <c r="A136" s="92" t="s">
        <v>126</v>
      </c>
      <c r="B136" s="92">
        <v>5</v>
      </c>
      <c r="C136" s="92" t="s">
        <v>342</v>
      </c>
      <c r="D136" s="92" t="s">
        <v>343</v>
      </c>
      <c r="E136" s="92">
        <v>1</v>
      </c>
      <c r="F136" s="92" t="s">
        <v>12</v>
      </c>
      <c r="G136" s="135" t="s">
        <v>274</v>
      </c>
      <c r="H136" s="135">
        <v>1</v>
      </c>
      <c r="I136" s="135" t="s">
        <v>35</v>
      </c>
    </row>
    <row r="137" spans="1:9" ht="14.25" customHeight="1" x14ac:dyDescent="0.45">
      <c r="A137" s="92" t="s">
        <v>126</v>
      </c>
      <c r="B137" s="92">
        <v>5</v>
      </c>
      <c r="C137" s="92" t="s">
        <v>342</v>
      </c>
      <c r="D137" s="92" t="s">
        <v>343</v>
      </c>
      <c r="E137" s="92">
        <v>2</v>
      </c>
      <c r="F137" s="92" t="s">
        <v>13</v>
      </c>
      <c r="G137" s="135" t="s">
        <v>36</v>
      </c>
      <c r="H137" s="135">
        <v>1</v>
      </c>
      <c r="I137" s="135" t="s">
        <v>275</v>
      </c>
    </row>
    <row r="138" spans="1:9" ht="14.25" customHeight="1" x14ac:dyDescent="0.45">
      <c r="A138" s="4" t="s">
        <v>126</v>
      </c>
      <c r="B138" s="4">
        <v>6</v>
      </c>
      <c r="C138" s="4" t="s">
        <v>135</v>
      </c>
      <c r="D138" s="4" t="s">
        <v>136</v>
      </c>
      <c r="E138" s="4">
        <v>1</v>
      </c>
      <c r="F138" s="4" t="s">
        <v>12</v>
      </c>
      <c r="G138" s="29" t="s">
        <v>274</v>
      </c>
      <c r="H138" s="29">
        <v>1</v>
      </c>
      <c r="I138" s="29" t="s">
        <v>35</v>
      </c>
    </row>
    <row r="139" spans="1:9" ht="14.25" customHeight="1" x14ac:dyDescent="0.45">
      <c r="A139" s="4" t="s">
        <v>126</v>
      </c>
      <c r="B139" s="4">
        <v>6</v>
      </c>
      <c r="C139" s="4" t="s">
        <v>135</v>
      </c>
      <c r="D139" s="4" t="s">
        <v>136</v>
      </c>
      <c r="E139" s="4">
        <v>2</v>
      </c>
      <c r="F139" s="4" t="s">
        <v>13</v>
      </c>
      <c r="G139" s="29" t="s">
        <v>36</v>
      </c>
      <c r="H139" s="29">
        <v>1</v>
      </c>
      <c r="I139" s="29" t="s">
        <v>275</v>
      </c>
    </row>
    <row r="140" spans="1:9" ht="14.25" customHeight="1" x14ac:dyDescent="0.45">
      <c r="A140" s="4" t="s">
        <v>126</v>
      </c>
      <c r="B140" s="4">
        <v>7</v>
      </c>
      <c r="C140" s="4" t="s">
        <v>137</v>
      </c>
      <c r="D140" s="4" t="s">
        <v>138</v>
      </c>
      <c r="E140" s="4">
        <v>1</v>
      </c>
      <c r="F140" s="4" t="s">
        <v>12</v>
      </c>
      <c r="G140" s="29" t="s">
        <v>274</v>
      </c>
      <c r="H140" s="29">
        <v>1</v>
      </c>
      <c r="I140" s="29" t="s">
        <v>35</v>
      </c>
    </row>
    <row r="141" spans="1:9" ht="14.25" customHeight="1" x14ac:dyDescent="0.45">
      <c r="A141" s="4" t="s">
        <v>126</v>
      </c>
      <c r="B141" s="4">
        <v>7</v>
      </c>
      <c r="C141" s="4" t="s">
        <v>137</v>
      </c>
      <c r="D141" s="4" t="s">
        <v>138</v>
      </c>
      <c r="E141" s="4">
        <v>2</v>
      </c>
      <c r="F141" s="4" t="s">
        <v>13</v>
      </c>
      <c r="G141" s="29" t="s">
        <v>36</v>
      </c>
      <c r="H141" s="29">
        <v>1</v>
      </c>
      <c r="I141" s="29" t="s">
        <v>275</v>
      </c>
    </row>
    <row r="142" spans="1:9" ht="14.25" customHeight="1" x14ac:dyDescent="0.45">
      <c r="A142" s="4" t="s">
        <v>126</v>
      </c>
      <c r="B142" s="4">
        <v>8</v>
      </c>
      <c r="C142" s="4" t="s">
        <v>139</v>
      </c>
      <c r="D142" s="4" t="s">
        <v>140</v>
      </c>
      <c r="E142" s="4">
        <v>1</v>
      </c>
      <c r="F142" s="4" t="s">
        <v>12</v>
      </c>
      <c r="G142" s="29" t="s">
        <v>274</v>
      </c>
      <c r="H142" s="29">
        <v>1</v>
      </c>
      <c r="I142" s="29" t="s">
        <v>35</v>
      </c>
    </row>
    <row r="143" spans="1:9" ht="14.25" customHeight="1" x14ac:dyDescent="0.45">
      <c r="A143" s="4" t="s">
        <v>126</v>
      </c>
      <c r="B143" s="4">
        <v>8</v>
      </c>
      <c r="C143" s="4" t="s">
        <v>139</v>
      </c>
      <c r="D143" s="4" t="s">
        <v>140</v>
      </c>
      <c r="E143" s="4">
        <v>2</v>
      </c>
      <c r="F143" s="4" t="s">
        <v>13</v>
      </c>
      <c r="G143" s="29" t="s">
        <v>36</v>
      </c>
      <c r="H143" s="29">
        <v>1</v>
      </c>
      <c r="I143" s="29" t="s">
        <v>275</v>
      </c>
    </row>
    <row r="144" spans="1:9" ht="14.25" customHeight="1" x14ac:dyDescent="0.45">
      <c r="A144" s="4" t="s">
        <v>126</v>
      </c>
      <c r="B144" s="4">
        <v>9</v>
      </c>
      <c r="C144" s="4" t="s">
        <v>141</v>
      </c>
      <c r="D144" s="4" t="s">
        <v>142</v>
      </c>
      <c r="E144" s="4">
        <v>1</v>
      </c>
      <c r="F144" s="4" t="s">
        <v>12</v>
      </c>
      <c r="G144" s="29" t="s">
        <v>274</v>
      </c>
      <c r="H144" s="29">
        <v>1</v>
      </c>
      <c r="I144" s="29" t="s">
        <v>35</v>
      </c>
    </row>
    <row r="145" spans="1:9" ht="14.25" customHeight="1" x14ac:dyDescent="0.45">
      <c r="A145" s="4" t="s">
        <v>126</v>
      </c>
      <c r="B145" s="4">
        <v>9</v>
      </c>
      <c r="C145" s="4" t="s">
        <v>141</v>
      </c>
      <c r="D145" s="4" t="s">
        <v>142</v>
      </c>
      <c r="E145" s="4">
        <v>2</v>
      </c>
      <c r="F145" s="4" t="s">
        <v>13</v>
      </c>
      <c r="G145" s="29" t="s">
        <v>36</v>
      </c>
      <c r="H145" s="29">
        <v>1</v>
      </c>
      <c r="I145" s="29" t="s">
        <v>275</v>
      </c>
    </row>
    <row r="146" spans="1:9" ht="14.25" customHeight="1" x14ac:dyDescent="0.45">
      <c r="A146" s="4" t="s">
        <v>126</v>
      </c>
      <c r="B146" s="4">
        <v>10</v>
      </c>
      <c r="C146" s="4" t="s">
        <v>143</v>
      </c>
      <c r="D146" s="4" t="s">
        <v>144</v>
      </c>
      <c r="E146" s="4">
        <v>1</v>
      </c>
      <c r="F146" s="4" t="s">
        <v>12</v>
      </c>
      <c r="G146" s="29" t="s">
        <v>274</v>
      </c>
      <c r="H146" s="29">
        <v>1</v>
      </c>
      <c r="I146" s="29" t="s">
        <v>35</v>
      </c>
    </row>
    <row r="147" spans="1:9" ht="14.25" customHeight="1" x14ac:dyDescent="0.45">
      <c r="A147" s="4" t="s">
        <v>126</v>
      </c>
      <c r="B147" s="4">
        <v>10</v>
      </c>
      <c r="C147" s="4" t="s">
        <v>143</v>
      </c>
      <c r="D147" s="4" t="s">
        <v>144</v>
      </c>
      <c r="E147" s="4">
        <v>2</v>
      </c>
      <c r="F147" s="4" t="s">
        <v>13</v>
      </c>
      <c r="G147" s="29" t="s">
        <v>36</v>
      </c>
      <c r="H147" s="29">
        <v>1</v>
      </c>
      <c r="I147" s="29" t="s">
        <v>275</v>
      </c>
    </row>
    <row r="148" spans="1:9" ht="14.25" customHeight="1" x14ac:dyDescent="0.45">
      <c r="A148" s="4" t="s">
        <v>126</v>
      </c>
      <c r="B148" s="4">
        <v>11</v>
      </c>
      <c r="C148" s="4" t="s">
        <v>145</v>
      </c>
      <c r="D148" s="4" t="s">
        <v>146</v>
      </c>
      <c r="E148" s="4">
        <v>1</v>
      </c>
      <c r="F148" s="4" t="s">
        <v>12</v>
      </c>
      <c r="G148" s="29" t="s">
        <v>274</v>
      </c>
      <c r="H148" s="29">
        <v>1</v>
      </c>
      <c r="I148" s="29" t="s">
        <v>35</v>
      </c>
    </row>
    <row r="149" spans="1:9" ht="14.25" customHeight="1" x14ac:dyDescent="0.45">
      <c r="A149" s="4" t="s">
        <v>126</v>
      </c>
      <c r="B149" s="4">
        <v>11</v>
      </c>
      <c r="C149" s="4" t="s">
        <v>145</v>
      </c>
      <c r="D149" s="4" t="s">
        <v>146</v>
      </c>
      <c r="E149" s="4">
        <v>2</v>
      </c>
      <c r="F149" s="4" t="s">
        <v>13</v>
      </c>
      <c r="G149" s="29" t="s">
        <v>36</v>
      </c>
      <c r="H149" s="29">
        <v>1</v>
      </c>
      <c r="I149" s="29" t="s">
        <v>275</v>
      </c>
    </row>
    <row r="150" spans="1:9" ht="14.25" customHeight="1" x14ac:dyDescent="0.45">
      <c r="A150" s="4" t="s">
        <v>126</v>
      </c>
      <c r="B150" s="4">
        <v>12</v>
      </c>
      <c r="C150" s="4" t="s">
        <v>147</v>
      </c>
      <c r="D150" s="4" t="s">
        <v>148</v>
      </c>
      <c r="E150" s="4">
        <v>1</v>
      </c>
      <c r="F150" s="4" t="s">
        <v>12</v>
      </c>
      <c r="G150" s="29" t="s">
        <v>274</v>
      </c>
      <c r="H150" s="29">
        <v>1</v>
      </c>
      <c r="I150" s="29" t="s">
        <v>35</v>
      </c>
    </row>
    <row r="151" spans="1:9" ht="14.25" customHeight="1" x14ac:dyDescent="0.45">
      <c r="A151" s="4" t="s">
        <v>126</v>
      </c>
      <c r="B151" s="4">
        <v>12</v>
      </c>
      <c r="C151" s="4" t="s">
        <v>147</v>
      </c>
      <c r="D151" s="4" t="s">
        <v>148</v>
      </c>
      <c r="E151" s="4">
        <v>2</v>
      </c>
      <c r="F151" s="4" t="s">
        <v>13</v>
      </c>
      <c r="G151" s="29" t="s">
        <v>36</v>
      </c>
      <c r="H151" s="29">
        <v>1</v>
      </c>
      <c r="I151" s="29" t="s">
        <v>275</v>
      </c>
    </row>
    <row r="152" spans="1:9" ht="14.25" customHeight="1" x14ac:dyDescent="0.45">
      <c r="A152" s="4" t="s">
        <v>126</v>
      </c>
      <c r="B152" s="4">
        <v>13</v>
      </c>
      <c r="C152" s="4" t="s">
        <v>149</v>
      </c>
      <c r="D152" s="4" t="s">
        <v>150</v>
      </c>
      <c r="E152" s="4">
        <v>1</v>
      </c>
      <c r="F152" s="4" t="s">
        <v>12</v>
      </c>
      <c r="G152" s="29" t="s">
        <v>274</v>
      </c>
      <c r="H152" s="29">
        <v>1</v>
      </c>
      <c r="I152" s="29" t="s">
        <v>35</v>
      </c>
    </row>
    <row r="153" spans="1:9" ht="14.25" customHeight="1" x14ac:dyDescent="0.45">
      <c r="A153" s="4" t="s">
        <v>126</v>
      </c>
      <c r="B153" s="4">
        <v>13</v>
      </c>
      <c r="C153" s="4" t="s">
        <v>149</v>
      </c>
      <c r="D153" s="4" t="s">
        <v>150</v>
      </c>
      <c r="E153" s="4">
        <v>2</v>
      </c>
      <c r="F153" s="4" t="s">
        <v>13</v>
      </c>
      <c r="G153" s="29" t="s">
        <v>36</v>
      </c>
      <c r="H153" s="29">
        <v>1</v>
      </c>
      <c r="I153" s="29" t="s">
        <v>275</v>
      </c>
    </row>
    <row r="154" spans="1:9" ht="14.25" customHeight="1" x14ac:dyDescent="0.45">
      <c r="A154" s="4" t="s">
        <v>126</v>
      </c>
      <c r="B154" s="4">
        <v>14</v>
      </c>
      <c r="C154" s="4" t="s">
        <v>151</v>
      </c>
      <c r="D154" s="4" t="s">
        <v>152</v>
      </c>
      <c r="E154" s="4">
        <v>1</v>
      </c>
      <c r="F154" s="4" t="s">
        <v>12</v>
      </c>
      <c r="G154" s="29" t="s">
        <v>274</v>
      </c>
      <c r="H154" s="29">
        <v>1</v>
      </c>
      <c r="I154" s="29" t="s">
        <v>35</v>
      </c>
    </row>
    <row r="155" spans="1:9" ht="14.25" customHeight="1" x14ac:dyDescent="0.45">
      <c r="A155" s="4" t="s">
        <v>126</v>
      </c>
      <c r="B155" s="4">
        <v>14</v>
      </c>
      <c r="C155" s="4" t="s">
        <v>151</v>
      </c>
      <c r="D155" s="4" t="s">
        <v>152</v>
      </c>
      <c r="E155" s="4">
        <v>2</v>
      </c>
      <c r="F155" s="4" t="s">
        <v>13</v>
      </c>
      <c r="G155" s="29" t="s">
        <v>36</v>
      </c>
      <c r="H155" s="29">
        <v>1</v>
      </c>
      <c r="I155" s="29" t="s">
        <v>275</v>
      </c>
    </row>
    <row r="156" spans="1:9" ht="14.25" customHeight="1" x14ac:dyDescent="0.45">
      <c r="A156" s="4" t="s">
        <v>126</v>
      </c>
      <c r="B156" s="4">
        <v>15</v>
      </c>
      <c r="C156" s="4" t="s">
        <v>153</v>
      </c>
      <c r="D156" s="4" t="s">
        <v>154</v>
      </c>
      <c r="E156" s="4">
        <v>1</v>
      </c>
      <c r="F156" s="4" t="s">
        <v>12</v>
      </c>
      <c r="G156" s="29" t="s">
        <v>274</v>
      </c>
      <c r="H156" s="29">
        <v>1</v>
      </c>
      <c r="I156" s="29" t="s">
        <v>35</v>
      </c>
    </row>
    <row r="157" spans="1:9" ht="14.25" customHeight="1" x14ac:dyDescent="0.45">
      <c r="A157" s="4" t="s">
        <v>126</v>
      </c>
      <c r="B157" s="4">
        <v>15</v>
      </c>
      <c r="C157" s="4" t="s">
        <v>153</v>
      </c>
      <c r="D157" s="4" t="s">
        <v>154</v>
      </c>
      <c r="E157" s="4">
        <v>2</v>
      </c>
      <c r="F157" s="4" t="s">
        <v>13</v>
      </c>
      <c r="G157" s="29" t="s">
        <v>36</v>
      </c>
      <c r="H157" s="29">
        <v>1</v>
      </c>
      <c r="I157" s="29" t="s">
        <v>275</v>
      </c>
    </row>
    <row r="158" spans="1:9" ht="14.25" customHeight="1" x14ac:dyDescent="0.45">
      <c r="A158" s="4" t="s">
        <v>126</v>
      </c>
      <c r="B158" s="4">
        <v>16</v>
      </c>
      <c r="C158" s="4" t="s">
        <v>155</v>
      </c>
      <c r="D158" s="4" t="s">
        <v>156</v>
      </c>
      <c r="E158" s="4">
        <v>1</v>
      </c>
      <c r="F158" s="4" t="s">
        <v>12</v>
      </c>
      <c r="G158" s="29" t="s">
        <v>274</v>
      </c>
      <c r="H158" s="29">
        <v>1</v>
      </c>
      <c r="I158" s="29" t="s">
        <v>35</v>
      </c>
    </row>
    <row r="159" spans="1:9" ht="14.25" customHeight="1" x14ac:dyDescent="0.45">
      <c r="A159" s="4" t="s">
        <v>126</v>
      </c>
      <c r="B159" s="4">
        <v>16</v>
      </c>
      <c r="C159" s="4" t="s">
        <v>155</v>
      </c>
      <c r="D159" s="4" t="s">
        <v>156</v>
      </c>
      <c r="E159" s="4">
        <v>2</v>
      </c>
      <c r="F159" s="4" t="s">
        <v>13</v>
      </c>
      <c r="G159" s="29" t="s">
        <v>36</v>
      </c>
      <c r="H159" s="29">
        <v>1</v>
      </c>
      <c r="I159" s="29" t="s">
        <v>275</v>
      </c>
    </row>
    <row r="160" spans="1:9" ht="14.25" customHeight="1" x14ac:dyDescent="0.45">
      <c r="A160" s="4" t="s">
        <v>126</v>
      </c>
      <c r="B160" s="4">
        <v>17</v>
      </c>
      <c r="C160" s="4" t="s">
        <v>157</v>
      </c>
      <c r="D160" s="4" t="s">
        <v>158</v>
      </c>
      <c r="E160" s="4">
        <v>1</v>
      </c>
      <c r="F160" s="4" t="s">
        <v>12</v>
      </c>
      <c r="G160" s="29" t="s">
        <v>274</v>
      </c>
      <c r="H160" s="29">
        <v>1</v>
      </c>
      <c r="I160" s="29" t="s">
        <v>35</v>
      </c>
    </row>
    <row r="161" spans="1:9" ht="14.25" customHeight="1" x14ac:dyDescent="0.45">
      <c r="A161" s="4" t="s">
        <v>126</v>
      </c>
      <c r="B161" s="4">
        <v>17</v>
      </c>
      <c r="C161" s="4" t="s">
        <v>157</v>
      </c>
      <c r="D161" s="4" t="s">
        <v>158</v>
      </c>
      <c r="E161" s="4">
        <v>2</v>
      </c>
      <c r="F161" s="4" t="s">
        <v>13</v>
      </c>
      <c r="G161" s="29" t="s">
        <v>36</v>
      </c>
      <c r="H161" s="29">
        <v>1</v>
      </c>
      <c r="I161" s="29" t="s">
        <v>275</v>
      </c>
    </row>
    <row r="162" spans="1:9" ht="14.25" customHeight="1" x14ac:dyDescent="0.45">
      <c r="A162" s="4" t="s">
        <v>126</v>
      </c>
      <c r="B162" s="134">
        <v>18</v>
      </c>
      <c r="C162" s="4" t="s">
        <v>323</v>
      </c>
      <c r="D162" s="4" t="s">
        <v>324</v>
      </c>
      <c r="E162" s="4">
        <v>1</v>
      </c>
      <c r="F162" s="4" t="s">
        <v>12</v>
      </c>
      <c r="G162" s="29" t="s">
        <v>274</v>
      </c>
      <c r="H162" s="29">
        <v>1</v>
      </c>
      <c r="I162" s="29" t="s">
        <v>35</v>
      </c>
    </row>
    <row r="163" spans="1:9" ht="14.25" customHeight="1" x14ac:dyDescent="0.45">
      <c r="A163" s="4" t="s">
        <v>126</v>
      </c>
      <c r="B163" s="134">
        <v>18</v>
      </c>
      <c r="C163" s="4" t="s">
        <v>323</v>
      </c>
      <c r="D163" s="4" t="s">
        <v>324</v>
      </c>
      <c r="E163" s="4">
        <v>2</v>
      </c>
      <c r="F163" s="4" t="s">
        <v>13</v>
      </c>
      <c r="G163" s="29" t="s">
        <v>36</v>
      </c>
      <c r="H163" s="29">
        <v>1</v>
      </c>
      <c r="I163" s="29" t="s">
        <v>275</v>
      </c>
    </row>
    <row r="164" spans="1:9" ht="14.25" customHeight="1" x14ac:dyDescent="0.45">
      <c r="A164" s="3" t="s">
        <v>159</v>
      </c>
      <c r="B164" s="3">
        <v>1</v>
      </c>
      <c r="C164" s="3" t="s">
        <v>160</v>
      </c>
      <c r="D164" s="3" t="s">
        <v>161</v>
      </c>
      <c r="E164" s="3">
        <v>1</v>
      </c>
      <c r="F164" s="3" t="s">
        <v>12</v>
      </c>
      <c r="G164" s="3" t="s">
        <v>274</v>
      </c>
      <c r="H164" s="3">
        <v>1</v>
      </c>
      <c r="I164" s="3" t="s">
        <v>35</v>
      </c>
    </row>
    <row r="165" spans="1:9" ht="14.25" customHeight="1" x14ac:dyDescent="0.45">
      <c r="A165" s="3" t="s">
        <v>159</v>
      </c>
      <c r="B165" s="3">
        <v>1</v>
      </c>
      <c r="C165" s="3" t="s">
        <v>160</v>
      </c>
      <c r="D165" s="3" t="s">
        <v>161</v>
      </c>
      <c r="E165" s="3">
        <v>2</v>
      </c>
      <c r="F165" s="3" t="s">
        <v>13</v>
      </c>
      <c r="G165" s="3" t="s">
        <v>36</v>
      </c>
      <c r="H165" s="3">
        <v>17</v>
      </c>
      <c r="I165" s="3" t="s">
        <v>278</v>
      </c>
    </row>
    <row r="166" spans="1:9" ht="14.25" customHeight="1" x14ac:dyDescent="0.45">
      <c r="A166" s="3" t="s">
        <v>159</v>
      </c>
      <c r="B166" s="3">
        <v>2</v>
      </c>
      <c r="C166" s="3" t="s">
        <v>162</v>
      </c>
      <c r="D166" s="3" t="s">
        <v>163</v>
      </c>
      <c r="E166" s="3">
        <v>1</v>
      </c>
      <c r="F166" s="3" t="s">
        <v>12</v>
      </c>
      <c r="G166" s="3" t="s">
        <v>274</v>
      </c>
      <c r="H166" s="3">
        <v>1</v>
      </c>
      <c r="I166" s="3" t="s">
        <v>35</v>
      </c>
    </row>
    <row r="167" spans="1:9" ht="14.25" customHeight="1" x14ac:dyDescent="0.45">
      <c r="A167" s="3" t="s">
        <v>159</v>
      </c>
      <c r="B167" s="3">
        <v>2</v>
      </c>
      <c r="C167" s="3" t="s">
        <v>162</v>
      </c>
      <c r="D167" s="3" t="s">
        <v>163</v>
      </c>
      <c r="E167" s="3">
        <v>2</v>
      </c>
      <c r="F167" s="3" t="s">
        <v>13</v>
      </c>
      <c r="G167" s="3" t="s">
        <v>36</v>
      </c>
      <c r="H167" s="3">
        <v>17</v>
      </c>
      <c r="I167" s="3" t="s">
        <v>278</v>
      </c>
    </row>
    <row r="168" spans="1:9" ht="14.25" customHeight="1" x14ac:dyDescent="0.45">
      <c r="A168" s="3" t="s">
        <v>159</v>
      </c>
      <c r="B168" s="3">
        <v>3</v>
      </c>
      <c r="C168" s="3" t="s">
        <v>164</v>
      </c>
      <c r="D168" s="3" t="s">
        <v>165</v>
      </c>
      <c r="E168" s="3">
        <v>1</v>
      </c>
      <c r="F168" s="3" t="s">
        <v>12</v>
      </c>
      <c r="G168" s="3" t="s">
        <v>274</v>
      </c>
      <c r="H168" s="3">
        <v>1</v>
      </c>
      <c r="I168" s="3" t="s">
        <v>35</v>
      </c>
    </row>
    <row r="169" spans="1:9" ht="14.25" customHeight="1" x14ac:dyDescent="0.45">
      <c r="A169" s="3" t="s">
        <v>159</v>
      </c>
      <c r="B169" s="3">
        <v>3</v>
      </c>
      <c r="C169" s="3" t="s">
        <v>164</v>
      </c>
      <c r="D169" s="3" t="s">
        <v>165</v>
      </c>
      <c r="E169" s="3">
        <v>2</v>
      </c>
      <c r="F169" s="3" t="s">
        <v>13</v>
      </c>
      <c r="G169" s="3" t="s">
        <v>36</v>
      </c>
      <c r="H169" s="3">
        <v>17</v>
      </c>
      <c r="I169" s="3" t="s">
        <v>278</v>
      </c>
    </row>
    <row r="170" spans="1:9" ht="14.25" customHeight="1" x14ac:dyDescent="0.45">
      <c r="A170" s="3" t="s">
        <v>159</v>
      </c>
      <c r="B170" s="3">
        <v>4</v>
      </c>
      <c r="C170" s="3" t="s">
        <v>166</v>
      </c>
      <c r="D170" s="3" t="s">
        <v>167</v>
      </c>
      <c r="E170" s="3">
        <v>1</v>
      </c>
      <c r="F170" s="3" t="s">
        <v>12</v>
      </c>
      <c r="G170" s="3" t="s">
        <v>274</v>
      </c>
      <c r="H170" s="3">
        <v>1</v>
      </c>
      <c r="I170" s="3" t="s">
        <v>35</v>
      </c>
    </row>
    <row r="171" spans="1:9" ht="14.25" customHeight="1" x14ac:dyDescent="0.45">
      <c r="A171" s="3" t="s">
        <v>159</v>
      </c>
      <c r="B171" s="3">
        <v>4</v>
      </c>
      <c r="C171" s="3" t="s">
        <v>166</v>
      </c>
      <c r="D171" s="3" t="s">
        <v>167</v>
      </c>
      <c r="E171" s="3">
        <v>2</v>
      </c>
      <c r="F171" s="3" t="s">
        <v>13</v>
      </c>
      <c r="G171" s="3" t="s">
        <v>36</v>
      </c>
      <c r="H171" s="3">
        <v>17</v>
      </c>
      <c r="I171" s="3" t="s">
        <v>278</v>
      </c>
    </row>
    <row r="172" spans="1:9" ht="14.25" customHeight="1" x14ac:dyDescent="0.45">
      <c r="A172" s="3" t="s">
        <v>159</v>
      </c>
      <c r="B172" s="3">
        <v>5</v>
      </c>
      <c r="C172" s="3" t="s">
        <v>168</v>
      </c>
      <c r="D172" s="3" t="s">
        <v>169</v>
      </c>
      <c r="E172" s="3">
        <v>1</v>
      </c>
      <c r="F172" s="3" t="s">
        <v>12</v>
      </c>
      <c r="G172" s="3" t="s">
        <v>274</v>
      </c>
      <c r="H172" s="3">
        <v>1</v>
      </c>
      <c r="I172" s="3" t="s">
        <v>35</v>
      </c>
    </row>
    <row r="173" spans="1:9" ht="14.25" customHeight="1" x14ac:dyDescent="0.45">
      <c r="A173" s="3" t="s">
        <v>159</v>
      </c>
      <c r="B173" s="3">
        <v>5</v>
      </c>
      <c r="C173" s="3" t="s">
        <v>168</v>
      </c>
      <c r="D173" s="3" t="s">
        <v>169</v>
      </c>
      <c r="E173" s="3">
        <v>2</v>
      </c>
      <c r="F173" s="3" t="s">
        <v>13</v>
      </c>
      <c r="G173" s="3" t="s">
        <v>36</v>
      </c>
      <c r="H173" s="3">
        <v>17</v>
      </c>
      <c r="I173" s="3" t="s">
        <v>278</v>
      </c>
    </row>
    <row r="174" spans="1:9" ht="14.25" customHeight="1" x14ac:dyDescent="0.45">
      <c r="A174" s="3" t="s">
        <v>159</v>
      </c>
      <c r="B174" s="3">
        <v>6</v>
      </c>
      <c r="C174" s="3" t="s">
        <v>170</v>
      </c>
      <c r="D174" s="3" t="s">
        <v>171</v>
      </c>
      <c r="E174" s="3">
        <v>1</v>
      </c>
      <c r="F174" s="3" t="s">
        <v>12</v>
      </c>
      <c r="G174" s="3" t="s">
        <v>274</v>
      </c>
      <c r="H174" s="3">
        <v>1</v>
      </c>
      <c r="I174" s="3" t="s">
        <v>35</v>
      </c>
    </row>
    <row r="175" spans="1:9" ht="14.25" customHeight="1" x14ac:dyDescent="0.45">
      <c r="A175" s="3" t="s">
        <v>159</v>
      </c>
      <c r="B175" s="3">
        <v>6</v>
      </c>
      <c r="C175" s="3" t="s">
        <v>170</v>
      </c>
      <c r="D175" s="3" t="s">
        <v>171</v>
      </c>
      <c r="E175" s="3">
        <v>2</v>
      </c>
      <c r="F175" s="3" t="s">
        <v>13</v>
      </c>
      <c r="G175" s="3" t="s">
        <v>36</v>
      </c>
      <c r="H175" s="3">
        <v>17</v>
      </c>
      <c r="I175" s="3" t="s">
        <v>278</v>
      </c>
    </row>
    <row r="176" spans="1:9" ht="14.25" customHeight="1" x14ac:dyDescent="0.45">
      <c r="A176" s="89" t="s">
        <v>159</v>
      </c>
      <c r="B176" s="89">
        <v>7</v>
      </c>
      <c r="C176" s="89" t="s">
        <v>344</v>
      </c>
      <c r="D176" s="89" t="s">
        <v>345</v>
      </c>
      <c r="E176" s="89">
        <v>1</v>
      </c>
      <c r="F176" s="89" t="s">
        <v>12</v>
      </c>
      <c r="G176" s="89" t="s">
        <v>274</v>
      </c>
      <c r="H176" s="89">
        <v>1</v>
      </c>
      <c r="I176" s="89" t="s">
        <v>35</v>
      </c>
    </row>
    <row r="177" spans="1:9" ht="14.25" customHeight="1" x14ac:dyDescent="0.45">
      <c r="A177" s="89" t="s">
        <v>159</v>
      </c>
      <c r="B177" s="89">
        <v>7</v>
      </c>
      <c r="C177" s="89" t="s">
        <v>344</v>
      </c>
      <c r="D177" s="89" t="s">
        <v>345</v>
      </c>
      <c r="E177" s="89">
        <v>2</v>
      </c>
      <c r="F177" s="89" t="s">
        <v>13</v>
      </c>
      <c r="G177" s="89" t="s">
        <v>36</v>
      </c>
      <c r="H177" s="89">
        <v>17</v>
      </c>
      <c r="I177" s="89" t="s">
        <v>278</v>
      </c>
    </row>
    <row r="178" spans="1:9" ht="14.25" customHeight="1" x14ac:dyDescent="0.45">
      <c r="A178" s="3" t="s">
        <v>159</v>
      </c>
      <c r="B178" s="3">
        <v>8</v>
      </c>
      <c r="C178" s="3" t="s">
        <v>172</v>
      </c>
      <c r="D178" s="3" t="s">
        <v>173</v>
      </c>
      <c r="E178" s="3">
        <v>1</v>
      </c>
      <c r="F178" s="3" t="s">
        <v>12</v>
      </c>
      <c r="G178" s="3" t="s">
        <v>274</v>
      </c>
      <c r="H178" s="3">
        <v>1</v>
      </c>
      <c r="I178" s="3" t="s">
        <v>35</v>
      </c>
    </row>
    <row r="179" spans="1:9" ht="14.25" customHeight="1" x14ac:dyDescent="0.45">
      <c r="A179" s="3" t="s">
        <v>159</v>
      </c>
      <c r="B179" s="3">
        <v>8</v>
      </c>
      <c r="C179" s="3" t="s">
        <v>172</v>
      </c>
      <c r="D179" s="3" t="s">
        <v>173</v>
      </c>
      <c r="E179" s="3">
        <v>2</v>
      </c>
      <c r="F179" s="3" t="s">
        <v>13</v>
      </c>
      <c r="G179" s="3" t="s">
        <v>36</v>
      </c>
      <c r="H179" s="3">
        <v>10</v>
      </c>
      <c r="I179" s="3" t="s">
        <v>278</v>
      </c>
    </row>
    <row r="180" spans="1:9" ht="14.25" customHeight="1" x14ac:dyDescent="0.45">
      <c r="A180" s="3" t="s">
        <v>159</v>
      </c>
      <c r="B180" s="3">
        <v>9</v>
      </c>
      <c r="C180" s="3" t="s">
        <v>174</v>
      </c>
      <c r="D180" s="3" t="s">
        <v>175</v>
      </c>
      <c r="E180" s="3">
        <v>1</v>
      </c>
      <c r="F180" s="3" t="s">
        <v>12</v>
      </c>
      <c r="G180" s="3" t="s">
        <v>274</v>
      </c>
      <c r="H180" s="3">
        <v>1</v>
      </c>
      <c r="I180" s="3" t="s">
        <v>35</v>
      </c>
    </row>
    <row r="181" spans="1:9" ht="14.25" customHeight="1" x14ac:dyDescent="0.45">
      <c r="A181" s="30" t="s">
        <v>159</v>
      </c>
      <c r="B181" s="30">
        <v>9</v>
      </c>
      <c r="C181" s="30" t="s">
        <v>174</v>
      </c>
      <c r="D181" s="30" t="s">
        <v>175</v>
      </c>
      <c r="E181" s="30">
        <v>2</v>
      </c>
      <c r="F181" s="30" t="s">
        <v>13</v>
      </c>
      <c r="G181" s="30" t="s">
        <v>36</v>
      </c>
      <c r="H181" s="30">
        <v>10</v>
      </c>
      <c r="I181" s="30" t="s">
        <v>278</v>
      </c>
    </row>
    <row r="182" spans="1:9" ht="14.25" customHeight="1" x14ac:dyDescent="0.45">
      <c r="A182" s="136" t="s">
        <v>159</v>
      </c>
      <c r="B182" s="136">
        <v>10</v>
      </c>
      <c r="C182" s="136" t="s">
        <v>346</v>
      </c>
      <c r="D182" s="136" t="s">
        <v>347</v>
      </c>
      <c r="E182" s="136">
        <v>1</v>
      </c>
      <c r="F182" s="136" t="s">
        <v>12</v>
      </c>
      <c r="G182" s="136" t="s">
        <v>274</v>
      </c>
      <c r="H182" s="136">
        <v>1</v>
      </c>
      <c r="I182" s="136" t="s">
        <v>35</v>
      </c>
    </row>
    <row r="183" spans="1:9" ht="14.25" customHeight="1" thickBot="1" x14ac:dyDescent="0.5">
      <c r="A183" s="137" t="s">
        <v>159</v>
      </c>
      <c r="B183" s="138">
        <v>10</v>
      </c>
      <c r="C183" s="138" t="s">
        <v>346</v>
      </c>
      <c r="D183" s="138" t="s">
        <v>347</v>
      </c>
      <c r="E183" s="138">
        <v>2</v>
      </c>
      <c r="F183" s="138" t="s">
        <v>13</v>
      </c>
      <c r="G183" s="138" t="s">
        <v>36</v>
      </c>
      <c r="H183" s="138">
        <v>10</v>
      </c>
      <c r="I183" s="138" t="s">
        <v>278</v>
      </c>
    </row>
    <row r="184" spans="1:9" ht="14.25" customHeight="1" x14ac:dyDescent="0.45">
      <c r="A184" s="78" t="s">
        <v>159</v>
      </c>
      <c r="B184" s="77">
        <v>11</v>
      </c>
      <c r="C184" s="79" t="s">
        <v>301</v>
      </c>
      <c r="D184" s="79" t="s">
        <v>307</v>
      </c>
      <c r="E184" s="79">
        <v>1</v>
      </c>
      <c r="F184" s="79" t="s">
        <v>12</v>
      </c>
      <c r="G184" s="79" t="s">
        <v>274</v>
      </c>
      <c r="H184" s="79">
        <v>1</v>
      </c>
      <c r="I184" s="80" t="s">
        <v>35</v>
      </c>
    </row>
    <row r="185" spans="1:9" ht="14.25" customHeight="1" x14ac:dyDescent="0.45">
      <c r="A185" s="81" t="s">
        <v>159</v>
      </c>
      <c r="B185" s="77">
        <v>11</v>
      </c>
      <c r="C185" s="77" t="s">
        <v>301</v>
      </c>
      <c r="D185" s="77" t="s">
        <v>307</v>
      </c>
      <c r="E185" s="77">
        <v>2</v>
      </c>
      <c r="F185" s="77" t="s">
        <v>13</v>
      </c>
      <c r="G185" s="77" t="s">
        <v>36</v>
      </c>
      <c r="H185" s="77">
        <v>17</v>
      </c>
      <c r="I185" s="82" t="s">
        <v>278</v>
      </c>
    </row>
    <row r="186" spans="1:9" ht="14.25" customHeight="1" x14ac:dyDescent="0.45">
      <c r="A186" s="81" t="s">
        <v>159</v>
      </c>
      <c r="B186" s="77">
        <v>12</v>
      </c>
      <c r="C186" s="77" t="s">
        <v>302</v>
      </c>
      <c r="D186" s="77" t="s">
        <v>308</v>
      </c>
      <c r="E186" s="77">
        <v>1</v>
      </c>
      <c r="F186" s="77" t="s">
        <v>12</v>
      </c>
      <c r="G186" s="77" t="s">
        <v>274</v>
      </c>
      <c r="H186" s="77">
        <v>1</v>
      </c>
      <c r="I186" s="82" t="s">
        <v>35</v>
      </c>
    </row>
    <row r="187" spans="1:9" ht="14.25" customHeight="1" x14ac:dyDescent="0.45">
      <c r="A187" s="81" t="s">
        <v>159</v>
      </c>
      <c r="B187" s="77">
        <v>12</v>
      </c>
      <c r="C187" s="77" t="s">
        <v>302</v>
      </c>
      <c r="D187" s="77" t="s">
        <v>308</v>
      </c>
      <c r="E187" s="77">
        <v>2</v>
      </c>
      <c r="F187" s="77" t="s">
        <v>13</v>
      </c>
      <c r="G187" s="77" t="s">
        <v>36</v>
      </c>
      <c r="H187" s="77">
        <v>17</v>
      </c>
      <c r="I187" s="82" t="s">
        <v>278</v>
      </c>
    </row>
    <row r="188" spans="1:9" ht="14.25" customHeight="1" x14ac:dyDescent="0.45">
      <c r="A188" s="81" t="s">
        <v>159</v>
      </c>
      <c r="B188" s="77">
        <v>13</v>
      </c>
      <c r="C188" s="77" t="s">
        <v>303</v>
      </c>
      <c r="D188" s="77" t="s">
        <v>309</v>
      </c>
      <c r="E188" s="77">
        <v>1</v>
      </c>
      <c r="F188" s="77" t="s">
        <v>12</v>
      </c>
      <c r="G188" s="77" t="s">
        <v>274</v>
      </c>
      <c r="H188" s="77">
        <v>1</v>
      </c>
      <c r="I188" s="82" t="s">
        <v>35</v>
      </c>
    </row>
    <row r="189" spans="1:9" ht="14.25" customHeight="1" thickBot="1" x14ac:dyDescent="0.5">
      <c r="A189" s="81" t="s">
        <v>159</v>
      </c>
      <c r="B189" s="84">
        <v>13</v>
      </c>
      <c r="C189" s="77" t="s">
        <v>303</v>
      </c>
      <c r="D189" s="77" t="s">
        <v>309</v>
      </c>
      <c r="E189" s="77">
        <v>2</v>
      </c>
      <c r="F189" s="77" t="s">
        <v>13</v>
      </c>
      <c r="G189" s="77" t="s">
        <v>36</v>
      </c>
      <c r="H189" s="77">
        <v>17</v>
      </c>
      <c r="I189" s="82" t="s">
        <v>278</v>
      </c>
    </row>
    <row r="190" spans="1:9" ht="14.25" customHeight="1" x14ac:dyDescent="0.45">
      <c r="A190" s="81" t="s">
        <v>159</v>
      </c>
      <c r="B190" s="79">
        <v>14</v>
      </c>
      <c r="C190" s="77" t="s">
        <v>304</v>
      </c>
      <c r="D190" s="77" t="s">
        <v>310</v>
      </c>
      <c r="E190" s="77">
        <v>1</v>
      </c>
      <c r="F190" s="77" t="s">
        <v>12</v>
      </c>
      <c r="G190" s="77" t="s">
        <v>274</v>
      </c>
      <c r="H190" s="77">
        <v>1</v>
      </c>
      <c r="I190" s="82" t="s">
        <v>35</v>
      </c>
    </row>
    <row r="191" spans="1:9" ht="14.25" customHeight="1" thickBot="1" x14ac:dyDescent="0.5">
      <c r="A191" s="81" t="s">
        <v>159</v>
      </c>
      <c r="B191" s="84">
        <v>14</v>
      </c>
      <c r="C191" s="77" t="s">
        <v>304</v>
      </c>
      <c r="D191" s="77" t="s">
        <v>310</v>
      </c>
      <c r="E191" s="77">
        <v>2</v>
      </c>
      <c r="F191" s="77" t="s">
        <v>13</v>
      </c>
      <c r="G191" s="77" t="s">
        <v>36</v>
      </c>
      <c r="H191" s="77">
        <v>17</v>
      </c>
      <c r="I191" s="82" t="s">
        <v>278</v>
      </c>
    </row>
    <row r="192" spans="1:9" ht="14.25" customHeight="1" x14ac:dyDescent="0.45">
      <c r="A192" s="81" t="s">
        <v>159</v>
      </c>
      <c r="B192" s="119">
        <v>15</v>
      </c>
      <c r="C192" s="77" t="s">
        <v>305</v>
      </c>
      <c r="D192" s="77" t="s">
        <v>311</v>
      </c>
      <c r="E192" s="77">
        <v>1</v>
      </c>
      <c r="F192" s="77" t="s">
        <v>12</v>
      </c>
      <c r="G192" s="77" t="s">
        <v>274</v>
      </c>
      <c r="H192" s="77">
        <v>1</v>
      </c>
      <c r="I192" s="82" t="s">
        <v>35</v>
      </c>
    </row>
    <row r="193" spans="1:9" ht="14.25" customHeight="1" thickBot="1" x14ac:dyDescent="0.5">
      <c r="A193" s="83" t="s">
        <v>159</v>
      </c>
      <c r="B193" s="122">
        <v>15</v>
      </c>
      <c r="C193" s="84" t="s">
        <v>305</v>
      </c>
      <c r="D193" s="84" t="s">
        <v>311</v>
      </c>
      <c r="E193" s="84">
        <v>2</v>
      </c>
      <c r="F193" s="84" t="s">
        <v>13</v>
      </c>
      <c r="G193" s="84" t="s">
        <v>36</v>
      </c>
      <c r="H193" s="84">
        <v>17</v>
      </c>
      <c r="I193" s="85" t="s">
        <v>278</v>
      </c>
    </row>
    <row r="194" spans="1:9" ht="14.25" customHeight="1" x14ac:dyDescent="0.45">
      <c r="A194" s="78" t="s">
        <v>159</v>
      </c>
      <c r="B194" s="77">
        <v>16</v>
      </c>
      <c r="C194" s="79" t="s">
        <v>290</v>
      </c>
      <c r="D194" s="79" t="s">
        <v>325</v>
      </c>
      <c r="E194" s="79">
        <v>1</v>
      </c>
      <c r="F194" s="79" t="s">
        <v>12</v>
      </c>
      <c r="G194" s="79" t="s">
        <v>274</v>
      </c>
      <c r="H194" s="79">
        <v>1</v>
      </c>
      <c r="I194" s="80" t="s">
        <v>35</v>
      </c>
    </row>
    <row r="195" spans="1:9" ht="14.25" customHeight="1" thickBot="1" x14ac:dyDescent="0.5">
      <c r="A195" s="81" t="s">
        <v>159</v>
      </c>
      <c r="B195" s="77">
        <v>16</v>
      </c>
      <c r="C195" s="77" t="s">
        <v>290</v>
      </c>
      <c r="D195" s="77" t="s">
        <v>325</v>
      </c>
      <c r="E195" s="77">
        <v>2</v>
      </c>
      <c r="F195" s="77" t="s">
        <v>13</v>
      </c>
      <c r="G195" s="77" t="s">
        <v>36</v>
      </c>
      <c r="H195" s="77">
        <v>17</v>
      </c>
      <c r="I195" s="82" t="s">
        <v>278</v>
      </c>
    </row>
    <row r="196" spans="1:9" ht="14.25" customHeight="1" x14ac:dyDescent="0.45">
      <c r="A196" s="118" t="s">
        <v>159</v>
      </c>
      <c r="B196" s="77">
        <v>17</v>
      </c>
      <c r="C196" s="119" t="s">
        <v>339</v>
      </c>
      <c r="D196" s="119" t="s">
        <v>337</v>
      </c>
      <c r="E196" s="119">
        <v>1</v>
      </c>
      <c r="F196" s="119" t="s">
        <v>12</v>
      </c>
      <c r="G196" s="119" t="s">
        <v>274</v>
      </c>
      <c r="H196" s="119">
        <v>1</v>
      </c>
      <c r="I196" s="120" t="s">
        <v>35</v>
      </c>
    </row>
    <row r="197" spans="1:9" ht="14.25" customHeight="1" x14ac:dyDescent="0.45">
      <c r="A197" s="121" t="s">
        <v>159</v>
      </c>
      <c r="B197" s="77">
        <v>17</v>
      </c>
      <c r="C197" s="89" t="s">
        <v>339</v>
      </c>
      <c r="D197" s="89" t="s">
        <v>337</v>
      </c>
      <c r="E197" s="89">
        <v>2</v>
      </c>
      <c r="F197" s="89" t="s">
        <v>13</v>
      </c>
      <c r="G197" s="89" t="s">
        <v>36</v>
      </c>
      <c r="H197" s="89">
        <v>17</v>
      </c>
      <c r="I197" s="123" t="s">
        <v>278</v>
      </c>
    </row>
    <row r="198" spans="1:9" ht="14.25" customHeight="1" x14ac:dyDescent="0.45">
      <c r="A198" s="81" t="s">
        <v>159</v>
      </c>
      <c r="B198" s="77">
        <v>18</v>
      </c>
      <c r="C198" s="77" t="s">
        <v>291</v>
      </c>
      <c r="D198" s="77" t="s">
        <v>326</v>
      </c>
      <c r="E198" s="77">
        <v>1</v>
      </c>
      <c r="F198" s="77" t="s">
        <v>12</v>
      </c>
      <c r="G198" s="77" t="s">
        <v>274</v>
      </c>
      <c r="H198" s="77">
        <v>1</v>
      </c>
      <c r="I198" s="82" t="s">
        <v>35</v>
      </c>
    </row>
    <row r="199" spans="1:9" ht="14.25" customHeight="1" x14ac:dyDescent="0.45">
      <c r="A199" s="81" t="s">
        <v>159</v>
      </c>
      <c r="B199" s="88">
        <v>18</v>
      </c>
      <c r="C199" s="77" t="s">
        <v>291</v>
      </c>
      <c r="D199" s="77" t="s">
        <v>326</v>
      </c>
      <c r="E199" s="77">
        <v>2</v>
      </c>
      <c r="F199" s="77" t="s">
        <v>13</v>
      </c>
      <c r="G199" s="77" t="s">
        <v>36</v>
      </c>
      <c r="H199" s="77">
        <v>17</v>
      </c>
      <c r="I199" s="82" t="s">
        <v>278</v>
      </c>
    </row>
    <row r="200" spans="1:9" ht="14.25" customHeight="1" x14ac:dyDescent="0.45">
      <c r="A200" s="81" t="s">
        <v>159</v>
      </c>
      <c r="B200" s="87">
        <v>19</v>
      </c>
      <c r="C200" s="77" t="s">
        <v>292</v>
      </c>
      <c r="D200" s="77" t="s">
        <v>327</v>
      </c>
      <c r="E200" s="77">
        <v>1</v>
      </c>
      <c r="F200" s="77" t="s">
        <v>12</v>
      </c>
      <c r="G200" s="77" t="s">
        <v>274</v>
      </c>
      <c r="H200" s="77">
        <v>1</v>
      </c>
      <c r="I200" s="82" t="s">
        <v>35</v>
      </c>
    </row>
    <row r="201" spans="1:9" ht="14.25" customHeight="1" thickBot="1" x14ac:dyDescent="0.5">
      <c r="A201" s="81" t="s">
        <v>159</v>
      </c>
      <c r="B201" s="84">
        <v>19</v>
      </c>
      <c r="C201" s="77" t="s">
        <v>292</v>
      </c>
      <c r="D201" s="77" t="s">
        <v>327</v>
      </c>
      <c r="E201" s="77">
        <v>2</v>
      </c>
      <c r="F201" s="77" t="s">
        <v>13</v>
      </c>
      <c r="G201" s="77" t="s">
        <v>36</v>
      </c>
      <c r="H201" s="77">
        <v>17</v>
      </c>
      <c r="I201" s="82" t="s">
        <v>278</v>
      </c>
    </row>
    <row r="202" spans="1:9" ht="14.25" customHeight="1" x14ac:dyDescent="0.45">
      <c r="A202" s="81" t="s">
        <v>159</v>
      </c>
      <c r="B202" s="77">
        <v>20</v>
      </c>
      <c r="C202" s="77" t="s">
        <v>293</v>
      </c>
      <c r="D202" s="77" t="s">
        <v>328</v>
      </c>
      <c r="E202" s="77">
        <v>1</v>
      </c>
      <c r="F202" s="77" t="s">
        <v>12</v>
      </c>
      <c r="G202" s="77" t="s">
        <v>274</v>
      </c>
      <c r="H202" s="77">
        <v>1</v>
      </c>
      <c r="I202" s="82" t="s">
        <v>35</v>
      </c>
    </row>
    <row r="203" spans="1:9" ht="14.25" customHeight="1" x14ac:dyDescent="0.45">
      <c r="A203" s="81" t="s">
        <v>159</v>
      </c>
      <c r="B203" s="77">
        <v>20</v>
      </c>
      <c r="C203" s="77" t="s">
        <v>293</v>
      </c>
      <c r="D203" s="77" t="s">
        <v>328</v>
      </c>
      <c r="E203" s="77">
        <v>2</v>
      </c>
      <c r="F203" s="77" t="s">
        <v>13</v>
      </c>
      <c r="G203" s="77" t="s">
        <v>36</v>
      </c>
      <c r="H203" s="77">
        <v>17</v>
      </c>
      <c r="I203" s="82" t="s">
        <v>278</v>
      </c>
    </row>
    <row r="204" spans="1:9" ht="14.25" customHeight="1" x14ac:dyDescent="0.45">
      <c r="A204" s="81" t="s">
        <v>159</v>
      </c>
      <c r="B204" s="77">
        <v>21</v>
      </c>
      <c r="C204" s="77" t="s">
        <v>294</v>
      </c>
      <c r="D204" s="77" t="s">
        <v>329</v>
      </c>
      <c r="E204" s="77">
        <v>1</v>
      </c>
      <c r="F204" s="77" t="s">
        <v>12</v>
      </c>
      <c r="G204" s="77" t="s">
        <v>274</v>
      </c>
      <c r="H204" s="77">
        <v>1</v>
      </c>
      <c r="I204" s="82" t="s">
        <v>35</v>
      </c>
    </row>
    <row r="205" spans="1:9" ht="14.25" customHeight="1" thickBot="1" x14ac:dyDescent="0.5">
      <c r="A205" s="83" t="s">
        <v>159</v>
      </c>
      <c r="B205" s="77">
        <v>21</v>
      </c>
      <c r="C205" s="84" t="s">
        <v>294</v>
      </c>
      <c r="D205" s="84" t="s">
        <v>329</v>
      </c>
      <c r="E205" s="84">
        <v>2</v>
      </c>
      <c r="F205" s="84" t="s">
        <v>13</v>
      </c>
      <c r="G205" s="84" t="s">
        <v>36</v>
      </c>
      <c r="H205" s="84">
        <v>17</v>
      </c>
      <c r="I205" s="85" t="s">
        <v>278</v>
      </c>
    </row>
    <row r="206" spans="1:9" ht="14.25" customHeight="1" x14ac:dyDescent="0.45">
      <c r="A206" s="78" t="s">
        <v>159</v>
      </c>
      <c r="B206" s="77">
        <v>22</v>
      </c>
      <c r="C206" s="79" t="s">
        <v>312</v>
      </c>
      <c r="D206" s="79" t="s">
        <v>318</v>
      </c>
      <c r="E206" s="79">
        <v>1</v>
      </c>
      <c r="F206" s="79" t="s">
        <v>12</v>
      </c>
      <c r="G206" s="79" t="s">
        <v>274</v>
      </c>
      <c r="H206" s="79">
        <v>1</v>
      </c>
      <c r="I206" s="80" t="s">
        <v>35</v>
      </c>
    </row>
    <row r="207" spans="1:9" ht="14.25" customHeight="1" x14ac:dyDescent="0.45">
      <c r="A207" s="81" t="s">
        <v>159</v>
      </c>
      <c r="B207" s="77">
        <v>22</v>
      </c>
      <c r="C207" s="77" t="s">
        <v>312</v>
      </c>
      <c r="D207" s="77" t="s">
        <v>318</v>
      </c>
      <c r="E207" s="77">
        <v>2</v>
      </c>
      <c r="F207" s="77" t="s">
        <v>13</v>
      </c>
      <c r="G207" s="77" t="s">
        <v>36</v>
      </c>
      <c r="H207" s="77">
        <v>17</v>
      </c>
      <c r="I207" s="82" t="s">
        <v>278</v>
      </c>
    </row>
    <row r="208" spans="1:9" ht="14.25" customHeight="1" x14ac:dyDescent="0.45">
      <c r="A208" s="81" t="s">
        <v>159</v>
      </c>
      <c r="B208" s="77">
        <v>23</v>
      </c>
      <c r="C208" s="77" t="s">
        <v>313</v>
      </c>
      <c r="D208" s="77" t="s">
        <v>319</v>
      </c>
      <c r="E208" s="77">
        <v>1</v>
      </c>
      <c r="F208" s="77" t="s">
        <v>12</v>
      </c>
      <c r="G208" s="77" t="s">
        <v>274</v>
      </c>
      <c r="H208" s="77">
        <v>1</v>
      </c>
      <c r="I208" s="82" t="s">
        <v>35</v>
      </c>
    </row>
    <row r="209" spans="1:9" ht="14.25" customHeight="1" x14ac:dyDescent="0.45">
      <c r="A209" s="81" t="s">
        <v>159</v>
      </c>
      <c r="B209" s="88">
        <v>23</v>
      </c>
      <c r="C209" s="77" t="s">
        <v>313</v>
      </c>
      <c r="D209" s="77" t="s">
        <v>319</v>
      </c>
      <c r="E209" s="77">
        <v>2</v>
      </c>
      <c r="F209" s="77" t="s">
        <v>13</v>
      </c>
      <c r="G209" s="77" t="s">
        <v>36</v>
      </c>
      <c r="H209" s="77">
        <v>17</v>
      </c>
      <c r="I209" s="82" t="s">
        <v>278</v>
      </c>
    </row>
    <row r="210" spans="1:9" ht="14.25" customHeight="1" x14ac:dyDescent="0.45">
      <c r="A210" s="81" t="s">
        <v>159</v>
      </c>
      <c r="B210" s="87">
        <v>24</v>
      </c>
      <c r="C210" s="77" t="s">
        <v>314</v>
      </c>
      <c r="D210" s="77" t="s">
        <v>320</v>
      </c>
      <c r="E210" s="77">
        <v>1</v>
      </c>
      <c r="F210" s="77" t="s">
        <v>12</v>
      </c>
      <c r="G210" s="77" t="s">
        <v>274</v>
      </c>
      <c r="H210" s="77">
        <v>1</v>
      </c>
      <c r="I210" s="82" t="s">
        <v>35</v>
      </c>
    </row>
    <row r="211" spans="1:9" ht="14.25" customHeight="1" x14ac:dyDescent="0.45">
      <c r="A211" s="81" t="s">
        <v>159</v>
      </c>
      <c r="B211" s="87">
        <v>24</v>
      </c>
      <c r="C211" s="77" t="s">
        <v>314</v>
      </c>
      <c r="D211" s="77" t="s">
        <v>320</v>
      </c>
      <c r="E211" s="77">
        <v>2</v>
      </c>
      <c r="F211" s="77" t="s">
        <v>13</v>
      </c>
      <c r="G211" s="77" t="s">
        <v>36</v>
      </c>
      <c r="H211" s="77">
        <v>17</v>
      </c>
      <c r="I211" s="82" t="s">
        <v>278</v>
      </c>
    </row>
    <row r="212" spans="1:9" ht="14.25" customHeight="1" x14ac:dyDescent="0.45">
      <c r="A212" s="81" t="s">
        <v>159</v>
      </c>
      <c r="B212" s="3">
        <v>25</v>
      </c>
      <c r="C212" s="77" t="s">
        <v>315</v>
      </c>
      <c r="D212" s="77" t="s">
        <v>321</v>
      </c>
      <c r="E212" s="77">
        <v>1</v>
      </c>
      <c r="F212" s="77" t="s">
        <v>12</v>
      </c>
      <c r="G212" s="77" t="s">
        <v>274</v>
      </c>
      <c r="H212" s="77">
        <v>1</v>
      </c>
      <c r="I212" s="82" t="s">
        <v>35</v>
      </c>
    </row>
    <row r="213" spans="1:9" ht="14.25" customHeight="1" x14ac:dyDescent="0.45">
      <c r="A213" s="81" t="s">
        <v>159</v>
      </c>
      <c r="B213" s="3">
        <v>25</v>
      </c>
      <c r="C213" s="77" t="s">
        <v>315</v>
      </c>
      <c r="D213" s="77" t="s">
        <v>321</v>
      </c>
      <c r="E213" s="77">
        <v>2</v>
      </c>
      <c r="F213" s="77" t="s">
        <v>13</v>
      </c>
      <c r="G213" s="77" t="s">
        <v>36</v>
      </c>
      <c r="H213" s="77">
        <v>17</v>
      </c>
      <c r="I213" s="82" t="s">
        <v>278</v>
      </c>
    </row>
    <row r="214" spans="1:9" ht="14.25" customHeight="1" x14ac:dyDescent="0.45">
      <c r="A214" s="81" t="s">
        <v>159</v>
      </c>
      <c r="B214" s="3">
        <v>26</v>
      </c>
      <c r="C214" s="77" t="s">
        <v>316</v>
      </c>
      <c r="D214" s="77" t="s">
        <v>322</v>
      </c>
      <c r="E214" s="77">
        <v>1</v>
      </c>
      <c r="F214" s="77" t="s">
        <v>12</v>
      </c>
      <c r="G214" s="77" t="s">
        <v>274</v>
      </c>
      <c r="H214" s="77">
        <v>1</v>
      </c>
      <c r="I214" s="82" t="s">
        <v>35</v>
      </c>
    </row>
    <row r="215" spans="1:9" ht="14.25" customHeight="1" thickBot="1" x14ac:dyDescent="0.5">
      <c r="A215" s="83" t="s">
        <v>159</v>
      </c>
      <c r="B215" s="3">
        <v>26</v>
      </c>
      <c r="C215" s="84" t="s">
        <v>316</v>
      </c>
      <c r="D215" s="84" t="s">
        <v>322</v>
      </c>
      <c r="E215" s="84">
        <v>2</v>
      </c>
      <c r="F215" s="84" t="s">
        <v>13</v>
      </c>
      <c r="G215" s="84" t="s">
        <v>36</v>
      </c>
      <c r="H215" s="84">
        <v>17</v>
      </c>
      <c r="I215" s="85" t="s">
        <v>278</v>
      </c>
    </row>
    <row r="216" spans="1:9" ht="14.25" customHeight="1" x14ac:dyDescent="0.45">
      <c r="A216" s="55" t="s">
        <v>159</v>
      </c>
      <c r="B216" s="3">
        <v>27</v>
      </c>
      <c r="C216" s="55" t="s">
        <v>176</v>
      </c>
      <c r="D216" s="55" t="s">
        <v>177</v>
      </c>
      <c r="E216" s="55">
        <v>1</v>
      </c>
      <c r="F216" s="55" t="s">
        <v>12</v>
      </c>
      <c r="G216" s="55" t="s">
        <v>274</v>
      </c>
      <c r="H216" s="55">
        <v>1</v>
      </c>
      <c r="I216" s="55" t="s">
        <v>35</v>
      </c>
    </row>
    <row r="217" spans="1:9" ht="14.25" customHeight="1" x14ac:dyDescent="0.45">
      <c r="A217" s="3" t="s">
        <v>159</v>
      </c>
      <c r="B217" s="3">
        <v>27</v>
      </c>
      <c r="C217" s="3" t="s">
        <v>176</v>
      </c>
      <c r="D217" s="3" t="s">
        <v>177</v>
      </c>
      <c r="E217" s="3">
        <v>2</v>
      </c>
      <c r="F217" s="3" t="s">
        <v>13</v>
      </c>
      <c r="G217" s="3" t="s">
        <v>36</v>
      </c>
      <c r="H217" s="3">
        <v>20</v>
      </c>
      <c r="I217" s="3" t="s">
        <v>278</v>
      </c>
    </row>
    <row r="218" spans="1:9" ht="14.25" customHeight="1" x14ac:dyDescent="0.45">
      <c r="A218" s="3" t="s">
        <v>159</v>
      </c>
      <c r="B218" s="3">
        <v>28</v>
      </c>
      <c r="C218" s="3" t="s">
        <v>178</v>
      </c>
      <c r="D218" s="3" t="s">
        <v>179</v>
      </c>
      <c r="E218" s="3">
        <v>1</v>
      </c>
      <c r="F218" s="3" t="s">
        <v>12</v>
      </c>
      <c r="G218" s="3" t="s">
        <v>274</v>
      </c>
      <c r="H218" s="3">
        <v>1</v>
      </c>
      <c r="I218" s="3" t="s">
        <v>35</v>
      </c>
    </row>
    <row r="219" spans="1:9" ht="14.25" customHeight="1" x14ac:dyDescent="0.45">
      <c r="A219" s="3" t="s">
        <v>159</v>
      </c>
      <c r="B219" s="3">
        <v>28</v>
      </c>
      <c r="C219" s="3" t="s">
        <v>178</v>
      </c>
      <c r="D219" s="3" t="s">
        <v>179</v>
      </c>
      <c r="E219" s="3">
        <v>2</v>
      </c>
      <c r="F219" s="3" t="s">
        <v>13</v>
      </c>
      <c r="G219" s="3" t="s">
        <v>36</v>
      </c>
      <c r="H219" s="3">
        <v>20</v>
      </c>
      <c r="I219" s="3" t="s">
        <v>278</v>
      </c>
    </row>
    <row r="220" spans="1:9" ht="14.25" customHeight="1" x14ac:dyDescent="0.45">
      <c r="A220" s="3" t="s">
        <v>159</v>
      </c>
      <c r="B220" s="3">
        <v>29</v>
      </c>
      <c r="C220" s="3" t="s">
        <v>180</v>
      </c>
      <c r="D220" s="3" t="s">
        <v>181</v>
      </c>
      <c r="E220" s="3">
        <v>1</v>
      </c>
      <c r="F220" s="3" t="s">
        <v>12</v>
      </c>
      <c r="G220" s="3" t="s">
        <v>274</v>
      </c>
      <c r="H220" s="3">
        <v>1</v>
      </c>
      <c r="I220" s="3" t="s">
        <v>35</v>
      </c>
    </row>
    <row r="221" spans="1:9" ht="14.25" customHeight="1" x14ac:dyDescent="0.45">
      <c r="A221" s="3" t="s">
        <v>159</v>
      </c>
      <c r="B221" s="3">
        <v>29</v>
      </c>
      <c r="C221" s="3" t="s">
        <v>180</v>
      </c>
      <c r="D221" s="3" t="s">
        <v>181</v>
      </c>
      <c r="E221" s="3">
        <v>2</v>
      </c>
      <c r="F221" s="3" t="s">
        <v>13</v>
      </c>
      <c r="G221" s="3" t="s">
        <v>36</v>
      </c>
      <c r="H221" s="3">
        <v>20</v>
      </c>
      <c r="I221" s="3" t="s">
        <v>278</v>
      </c>
    </row>
    <row r="222" spans="1:9" ht="14.25" customHeight="1" x14ac:dyDescent="0.45">
      <c r="A222" s="3" t="s">
        <v>159</v>
      </c>
      <c r="B222" s="3">
        <v>30</v>
      </c>
      <c r="C222" s="3" t="s">
        <v>182</v>
      </c>
      <c r="D222" s="3" t="s">
        <v>183</v>
      </c>
      <c r="E222" s="3">
        <v>1</v>
      </c>
      <c r="F222" s="3" t="s">
        <v>12</v>
      </c>
      <c r="G222" s="3" t="s">
        <v>274</v>
      </c>
      <c r="H222" s="3">
        <v>1</v>
      </c>
      <c r="I222" s="3" t="s">
        <v>35</v>
      </c>
    </row>
    <row r="223" spans="1:9" ht="14.25" customHeight="1" x14ac:dyDescent="0.45">
      <c r="A223" s="3" t="s">
        <v>159</v>
      </c>
      <c r="B223" s="3">
        <v>30</v>
      </c>
      <c r="C223" s="3" t="s">
        <v>182</v>
      </c>
      <c r="D223" s="3" t="s">
        <v>183</v>
      </c>
      <c r="E223" s="3">
        <v>2</v>
      </c>
      <c r="F223" s="3" t="s">
        <v>13</v>
      </c>
      <c r="G223" s="3" t="s">
        <v>36</v>
      </c>
      <c r="H223" s="3">
        <v>17</v>
      </c>
      <c r="I223" s="3" t="s">
        <v>278</v>
      </c>
    </row>
    <row r="224" spans="1:9" ht="14.25" customHeight="1" x14ac:dyDescent="0.45">
      <c r="A224" s="3" t="s">
        <v>159</v>
      </c>
      <c r="B224" s="3">
        <v>31</v>
      </c>
      <c r="C224" s="3" t="s">
        <v>184</v>
      </c>
      <c r="D224" s="3" t="s">
        <v>185</v>
      </c>
      <c r="E224" s="3">
        <v>1</v>
      </c>
      <c r="F224" s="3" t="s">
        <v>12</v>
      </c>
      <c r="G224" s="3" t="s">
        <v>274</v>
      </c>
      <c r="H224" s="3">
        <v>1</v>
      </c>
      <c r="I224" s="3" t="s">
        <v>35</v>
      </c>
    </row>
    <row r="225" spans="1:9" ht="14.25" customHeight="1" x14ac:dyDescent="0.45">
      <c r="A225" s="3" t="s">
        <v>159</v>
      </c>
      <c r="B225" s="3">
        <v>31</v>
      </c>
      <c r="C225" s="3" t="s">
        <v>184</v>
      </c>
      <c r="D225" s="3" t="s">
        <v>185</v>
      </c>
      <c r="E225" s="3">
        <v>2</v>
      </c>
      <c r="F225" s="3" t="s">
        <v>13</v>
      </c>
      <c r="G225" s="3" t="s">
        <v>36</v>
      </c>
      <c r="H225" s="3">
        <v>17</v>
      </c>
      <c r="I225" s="3" t="s">
        <v>278</v>
      </c>
    </row>
    <row r="226" spans="1:9" ht="14.25" customHeight="1" x14ac:dyDescent="0.45">
      <c r="A226" s="3" t="s">
        <v>159</v>
      </c>
      <c r="B226" s="3">
        <v>32</v>
      </c>
      <c r="C226" s="3" t="s">
        <v>186</v>
      </c>
      <c r="D226" s="3" t="s">
        <v>187</v>
      </c>
      <c r="E226" s="3">
        <v>1</v>
      </c>
      <c r="F226" s="3" t="s">
        <v>12</v>
      </c>
      <c r="G226" s="3" t="s">
        <v>274</v>
      </c>
      <c r="H226" s="3">
        <v>1</v>
      </c>
      <c r="I226" s="3" t="s">
        <v>35</v>
      </c>
    </row>
    <row r="227" spans="1:9" ht="14.25" customHeight="1" x14ac:dyDescent="0.45">
      <c r="A227" s="3" t="s">
        <v>159</v>
      </c>
      <c r="B227" s="3">
        <v>32</v>
      </c>
      <c r="C227" s="3" t="s">
        <v>186</v>
      </c>
      <c r="D227" s="3" t="s">
        <v>187</v>
      </c>
      <c r="E227" s="3">
        <v>2</v>
      </c>
      <c r="F227" s="3" t="s">
        <v>13</v>
      </c>
      <c r="G227" s="3" t="s">
        <v>36</v>
      </c>
      <c r="H227" s="3">
        <v>17</v>
      </c>
      <c r="I227" s="3" t="s">
        <v>278</v>
      </c>
    </row>
    <row r="228" spans="1:9" ht="14.25" customHeight="1" x14ac:dyDescent="0.45">
      <c r="A228" s="3" t="s">
        <v>159</v>
      </c>
      <c r="B228" s="3">
        <v>33</v>
      </c>
      <c r="C228" s="3" t="s">
        <v>188</v>
      </c>
      <c r="D228" s="3" t="s">
        <v>189</v>
      </c>
      <c r="E228" s="3">
        <v>1</v>
      </c>
      <c r="F228" s="3" t="s">
        <v>12</v>
      </c>
      <c r="G228" s="3" t="s">
        <v>274</v>
      </c>
      <c r="H228" s="3">
        <v>1</v>
      </c>
      <c r="I228" s="3" t="s">
        <v>35</v>
      </c>
    </row>
    <row r="229" spans="1:9" ht="14.25" customHeight="1" x14ac:dyDescent="0.45">
      <c r="A229" s="3" t="s">
        <v>159</v>
      </c>
      <c r="B229" s="3">
        <v>33</v>
      </c>
      <c r="C229" s="3" t="s">
        <v>188</v>
      </c>
      <c r="D229" s="3" t="s">
        <v>189</v>
      </c>
      <c r="E229" s="3">
        <v>2</v>
      </c>
      <c r="F229" s="3" t="s">
        <v>13</v>
      </c>
      <c r="G229" s="3" t="s">
        <v>36</v>
      </c>
      <c r="H229" s="3">
        <v>17</v>
      </c>
      <c r="I229" s="3" t="s">
        <v>278</v>
      </c>
    </row>
    <row r="230" spans="1:9" ht="14.25" customHeight="1" x14ac:dyDescent="0.45">
      <c r="A230" s="3" t="s">
        <v>159</v>
      </c>
      <c r="B230" s="3">
        <v>34</v>
      </c>
      <c r="C230" s="3" t="s">
        <v>190</v>
      </c>
      <c r="D230" s="3" t="s">
        <v>191</v>
      </c>
      <c r="E230" s="3">
        <v>1</v>
      </c>
      <c r="F230" s="3" t="s">
        <v>12</v>
      </c>
      <c r="G230" s="3" t="s">
        <v>274</v>
      </c>
      <c r="H230" s="3">
        <v>1</v>
      </c>
      <c r="I230" s="3" t="s">
        <v>35</v>
      </c>
    </row>
    <row r="231" spans="1:9" ht="14.25" customHeight="1" x14ac:dyDescent="0.45">
      <c r="A231" s="3" t="s">
        <v>159</v>
      </c>
      <c r="B231" s="3">
        <v>34</v>
      </c>
      <c r="C231" s="3" t="s">
        <v>190</v>
      </c>
      <c r="D231" s="3" t="s">
        <v>191</v>
      </c>
      <c r="E231" s="3">
        <v>2</v>
      </c>
      <c r="F231" s="3" t="s">
        <v>13</v>
      </c>
      <c r="G231" s="3" t="s">
        <v>36</v>
      </c>
      <c r="H231" s="3">
        <v>17</v>
      </c>
      <c r="I231" s="3" t="s">
        <v>278</v>
      </c>
    </row>
    <row r="232" spans="1:9" ht="14.25" customHeight="1" x14ac:dyDescent="0.45">
      <c r="A232" s="3" t="s">
        <v>159</v>
      </c>
      <c r="B232" s="3">
        <v>35</v>
      </c>
      <c r="C232" s="3" t="s">
        <v>192</v>
      </c>
      <c r="D232" s="3" t="s">
        <v>193</v>
      </c>
      <c r="E232" s="3">
        <v>1</v>
      </c>
      <c r="F232" s="3" t="s">
        <v>12</v>
      </c>
      <c r="G232" s="3" t="s">
        <v>274</v>
      </c>
      <c r="H232" s="3">
        <v>1</v>
      </c>
      <c r="I232" s="3" t="s">
        <v>35</v>
      </c>
    </row>
    <row r="233" spans="1:9" ht="14.25" customHeight="1" x14ac:dyDescent="0.45">
      <c r="A233" s="3" t="s">
        <v>159</v>
      </c>
      <c r="B233" s="3">
        <v>35</v>
      </c>
      <c r="C233" s="3" t="s">
        <v>192</v>
      </c>
      <c r="D233" s="3" t="s">
        <v>193</v>
      </c>
      <c r="E233" s="3">
        <v>2</v>
      </c>
      <c r="F233" s="3" t="s">
        <v>13</v>
      </c>
      <c r="G233" s="3" t="s">
        <v>36</v>
      </c>
      <c r="H233" s="3">
        <v>17</v>
      </c>
      <c r="I233" s="3" t="s">
        <v>278</v>
      </c>
    </row>
    <row r="234" spans="1:9" ht="14.25" customHeight="1" x14ac:dyDescent="0.45">
      <c r="A234" s="3" t="s">
        <v>159</v>
      </c>
      <c r="B234" s="3">
        <v>36</v>
      </c>
      <c r="C234" s="3" t="s">
        <v>194</v>
      </c>
      <c r="D234" s="3" t="s">
        <v>195</v>
      </c>
      <c r="E234" s="3">
        <v>1</v>
      </c>
      <c r="F234" s="3" t="s">
        <v>12</v>
      </c>
      <c r="G234" s="3" t="s">
        <v>274</v>
      </c>
      <c r="H234" s="3">
        <v>1</v>
      </c>
      <c r="I234" s="3" t="s">
        <v>35</v>
      </c>
    </row>
    <row r="235" spans="1:9" ht="14.25" customHeight="1" x14ac:dyDescent="0.45">
      <c r="A235" s="3" t="s">
        <v>159</v>
      </c>
      <c r="B235" s="3">
        <v>36</v>
      </c>
      <c r="C235" s="3" t="s">
        <v>194</v>
      </c>
      <c r="D235" s="3" t="s">
        <v>195</v>
      </c>
      <c r="E235" s="3">
        <v>2</v>
      </c>
      <c r="F235" s="3" t="s">
        <v>13</v>
      </c>
      <c r="G235" s="3" t="s">
        <v>36</v>
      </c>
      <c r="H235" s="3">
        <v>17</v>
      </c>
      <c r="I235" s="3" t="s">
        <v>278</v>
      </c>
    </row>
    <row r="236" spans="1:9" ht="14.25" customHeight="1" x14ac:dyDescent="0.45">
      <c r="A236" s="3" t="s">
        <v>159</v>
      </c>
      <c r="B236" s="3">
        <v>37</v>
      </c>
      <c r="C236" s="3" t="s">
        <v>196</v>
      </c>
      <c r="D236" s="3" t="s">
        <v>197</v>
      </c>
      <c r="E236" s="3">
        <v>1</v>
      </c>
      <c r="F236" s="3" t="s">
        <v>12</v>
      </c>
      <c r="G236" s="3" t="s">
        <v>274</v>
      </c>
      <c r="H236" s="3">
        <v>1</v>
      </c>
      <c r="I236" s="3" t="s">
        <v>35</v>
      </c>
    </row>
    <row r="237" spans="1:9" ht="14.25" customHeight="1" x14ac:dyDescent="0.45">
      <c r="A237" s="3" t="s">
        <v>159</v>
      </c>
      <c r="B237" s="3">
        <v>37</v>
      </c>
      <c r="C237" s="3" t="s">
        <v>196</v>
      </c>
      <c r="D237" s="3" t="s">
        <v>197</v>
      </c>
      <c r="E237" s="3">
        <v>2</v>
      </c>
      <c r="F237" s="3" t="s">
        <v>13</v>
      </c>
      <c r="G237" s="3" t="s">
        <v>36</v>
      </c>
      <c r="H237" s="3">
        <v>17</v>
      </c>
      <c r="I237" s="3" t="s">
        <v>278</v>
      </c>
    </row>
    <row r="238" spans="1:9" ht="14.25" customHeight="1" x14ac:dyDescent="0.45">
      <c r="A238" s="3" t="s">
        <v>159</v>
      </c>
      <c r="B238" s="3">
        <v>38</v>
      </c>
      <c r="C238" s="3" t="s">
        <v>198</v>
      </c>
      <c r="D238" s="3" t="s">
        <v>199</v>
      </c>
      <c r="E238" s="3">
        <v>1</v>
      </c>
      <c r="F238" s="3" t="s">
        <v>12</v>
      </c>
      <c r="G238" s="3" t="s">
        <v>274</v>
      </c>
      <c r="H238" s="3">
        <v>1</v>
      </c>
      <c r="I238" s="3" t="s">
        <v>35</v>
      </c>
    </row>
    <row r="239" spans="1:9" ht="14.25" customHeight="1" x14ac:dyDescent="0.45">
      <c r="A239" s="3" t="s">
        <v>159</v>
      </c>
      <c r="B239" s="3">
        <v>38</v>
      </c>
      <c r="C239" s="3" t="s">
        <v>198</v>
      </c>
      <c r="D239" s="3" t="s">
        <v>199</v>
      </c>
      <c r="E239" s="3">
        <v>2</v>
      </c>
      <c r="F239" s="3" t="s">
        <v>13</v>
      </c>
      <c r="G239" s="3" t="s">
        <v>36</v>
      </c>
      <c r="H239" s="3">
        <v>17</v>
      </c>
      <c r="I239" s="3" t="s">
        <v>278</v>
      </c>
    </row>
    <row r="240" spans="1:9" ht="14.25" customHeight="1" x14ac:dyDescent="0.45">
      <c r="A240" s="3" t="s">
        <v>159</v>
      </c>
      <c r="B240" s="3">
        <v>39</v>
      </c>
      <c r="C240" s="3" t="s">
        <v>200</v>
      </c>
      <c r="D240" s="3" t="s">
        <v>201</v>
      </c>
      <c r="E240" s="3">
        <v>1</v>
      </c>
      <c r="F240" s="3" t="s">
        <v>12</v>
      </c>
      <c r="G240" s="3" t="s">
        <v>274</v>
      </c>
      <c r="H240" s="3">
        <v>1</v>
      </c>
      <c r="I240" s="3" t="s">
        <v>35</v>
      </c>
    </row>
    <row r="241" spans="1:9" ht="14.25" customHeight="1" x14ac:dyDescent="0.45">
      <c r="A241" s="3" t="s">
        <v>159</v>
      </c>
      <c r="B241" s="3">
        <v>39</v>
      </c>
      <c r="C241" s="3" t="s">
        <v>200</v>
      </c>
      <c r="D241" s="3" t="s">
        <v>201</v>
      </c>
      <c r="E241" s="3">
        <v>2</v>
      </c>
      <c r="F241" s="3" t="s">
        <v>13</v>
      </c>
      <c r="G241" s="3" t="s">
        <v>36</v>
      </c>
      <c r="H241" s="3">
        <v>17</v>
      </c>
      <c r="I241" s="3" t="s">
        <v>278</v>
      </c>
    </row>
    <row r="242" spans="1:9" ht="14.25" customHeight="1" x14ac:dyDescent="0.45">
      <c r="A242" s="3" t="s">
        <v>159</v>
      </c>
      <c r="B242" s="3">
        <v>40</v>
      </c>
      <c r="C242" s="3" t="s">
        <v>202</v>
      </c>
      <c r="D242" s="3" t="s">
        <v>203</v>
      </c>
      <c r="E242" s="3">
        <v>1</v>
      </c>
      <c r="F242" s="3" t="s">
        <v>12</v>
      </c>
      <c r="G242" s="3" t="s">
        <v>274</v>
      </c>
      <c r="H242" s="3">
        <v>1</v>
      </c>
      <c r="I242" s="3" t="s">
        <v>35</v>
      </c>
    </row>
    <row r="243" spans="1:9" ht="14.25" customHeight="1" x14ac:dyDescent="0.45">
      <c r="A243" s="3" t="s">
        <v>159</v>
      </c>
      <c r="B243" s="3">
        <v>40</v>
      </c>
      <c r="C243" s="3" t="s">
        <v>202</v>
      </c>
      <c r="D243" s="3" t="s">
        <v>203</v>
      </c>
      <c r="E243" s="3">
        <v>2</v>
      </c>
      <c r="F243" s="3" t="s">
        <v>13</v>
      </c>
      <c r="G243" s="3" t="s">
        <v>36</v>
      </c>
      <c r="H243" s="3">
        <v>17</v>
      </c>
      <c r="I243" s="3" t="s">
        <v>278</v>
      </c>
    </row>
    <row r="244" spans="1:9" ht="14.25" customHeight="1" x14ac:dyDescent="0.45">
      <c r="A244" s="3" t="s">
        <v>159</v>
      </c>
      <c r="B244" s="3">
        <v>41</v>
      </c>
      <c r="C244" s="3" t="s">
        <v>204</v>
      </c>
      <c r="D244" s="3" t="s">
        <v>205</v>
      </c>
      <c r="E244" s="3">
        <v>1</v>
      </c>
      <c r="F244" s="3" t="s">
        <v>12</v>
      </c>
      <c r="G244" s="3" t="s">
        <v>274</v>
      </c>
      <c r="H244" s="3">
        <v>1</v>
      </c>
      <c r="I244" s="3" t="s">
        <v>35</v>
      </c>
    </row>
    <row r="245" spans="1:9" ht="14.25" customHeight="1" x14ac:dyDescent="0.45">
      <c r="A245" s="3" t="s">
        <v>159</v>
      </c>
      <c r="B245" s="3">
        <v>41</v>
      </c>
      <c r="C245" s="3" t="s">
        <v>204</v>
      </c>
      <c r="D245" s="3" t="s">
        <v>205</v>
      </c>
      <c r="E245" s="3">
        <v>2</v>
      </c>
      <c r="F245" s="3" t="s">
        <v>13</v>
      </c>
      <c r="G245" s="3" t="s">
        <v>36</v>
      </c>
      <c r="H245" s="3">
        <v>17</v>
      </c>
      <c r="I245" s="3" t="s">
        <v>278</v>
      </c>
    </row>
    <row r="246" spans="1:9" ht="14.25" customHeight="1" x14ac:dyDescent="0.45">
      <c r="A246" s="4" t="s">
        <v>206</v>
      </c>
      <c r="B246" s="4">
        <v>1</v>
      </c>
      <c r="C246" s="4" t="s">
        <v>207</v>
      </c>
      <c r="D246" s="4" t="s">
        <v>208</v>
      </c>
      <c r="E246" s="4">
        <v>1</v>
      </c>
      <c r="F246" s="4" t="s">
        <v>12</v>
      </c>
      <c r="G246" s="29" t="s">
        <v>274</v>
      </c>
      <c r="H246" s="29">
        <v>1</v>
      </c>
      <c r="I246" s="29" t="s">
        <v>35</v>
      </c>
    </row>
    <row r="247" spans="1:9" ht="14.25" customHeight="1" x14ac:dyDescent="0.45">
      <c r="A247" s="4" t="s">
        <v>206</v>
      </c>
      <c r="B247" s="4">
        <v>1</v>
      </c>
      <c r="C247" s="4" t="s">
        <v>207</v>
      </c>
      <c r="D247" s="4" t="s">
        <v>208</v>
      </c>
      <c r="E247" s="4">
        <v>2</v>
      </c>
      <c r="F247" s="4" t="s">
        <v>13</v>
      </c>
      <c r="G247" s="29" t="s">
        <v>36</v>
      </c>
      <c r="H247" s="29">
        <v>1</v>
      </c>
      <c r="I247" s="29" t="s">
        <v>275</v>
      </c>
    </row>
    <row r="248" spans="1:9" ht="14.25" customHeight="1" x14ac:dyDescent="0.45">
      <c r="A248" s="4" t="s">
        <v>206</v>
      </c>
      <c r="B248" s="4">
        <v>2</v>
      </c>
      <c r="C248" s="4" t="s">
        <v>209</v>
      </c>
      <c r="D248" s="4" t="s">
        <v>210</v>
      </c>
      <c r="E248" s="4">
        <v>1</v>
      </c>
      <c r="F248" s="4" t="s">
        <v>12</v>
      </c>
      <c r="G248" s="29" t="s">
        <v>274</v>
      </c>
      <c r="H248" s="29">
        <v>1</v>
      </c>
      <c r="I248" s="29" t="s">
        <v>35</v>
      </c>
    </row>
    <row r="249" spans="1:9" ht="14.25" customHeight="1" x14ac:dyDescent="0.45">
      <c r="A249" s="4" t="s">
        <v>206</v>
      </c>
      <c r="B249" s="4">
        <v>2</v>
      </c>
      <c r="C249" s="4" t="s">
        <v>209</v>
      </c>
      <c r="D249" s="4" t="s">
        <v>210</v>
      </c>
      <c r="E249" s="4">
        <v>2</v>
      </c>
      <c r="F249" s="4" t="s">
        <v>13</v>
      </c>
      <c r="G249" s="29" t="s">
        <v>36</v>
      </c>
      <c r="H249" s="29">
        <v>1</v>
      </c>
      <c r="I249" s="29" t="s">
        <v>275</v>
      </c>
    </row>
    <row r="250" spans="1:9" ht="14.25" customHeight="1" x14ac:dyDescent="0.45">
      <c r="A250" s="4" t="s">
        <v>206</v>
      </c>
      <c r="B250" s="4">
        <v>3</v>
      </c>
      <c r="C250" s="4" t="s">
        <v>284</v>
      </c>
      <c r="D250" s="4" t="s">
        <v>285</v>
      </c>
      <c r="E250" s="4">
        <v>1</v>
      </c>
      <c r="F250" s="4" t="s">
        <v>12</v>
      </c>
      <c r="G250" s="29" t="s">
        <v>274</v>
      </c>
      <c r="H250" s="29">
        <v>1</v>
      </c>
      <c r="I250" s="29" t="s">
        <v>35</v>
      </c>
    </row>
    <row r="251" spans="1:9" ht="14.25" customHeight="1" x14ac:dyDescent="0.45">
      <c r="A251" s="4" t="s">
        <v>206</v>
      </c>
      <c r="B251" s="4">
        <v>3</v>
      </c>
      <c r="C251" s="4" t="s">
        <v>284</v>
      </c>
      <c r="D251" s="4" t="s">
        <v>285</v>
      </c>
      <c r="E251" s="4">
        <v>2</v>
      </c>
      <c r="F251" s="4" t="s">
        <v>13</v>
      </c>
      <c r="G251" s="29" t="s">
        <v>36</v>
      </c>
      <c r="H251" s="29">
        <v>1</v>
      </c>
      <c r="I251" s="29" t="s">
        <v>275</v>
      </c>
    </row>
    <row r="252" spans="1:9" ht="14.25" customHeight="1" x14ac:dyDescent="0.45">
      <c r="A252" s="4" t="s">
        <v>206</v>
      </c>
      <c r="B252" s="4">
        <v>4</v>
      </c>
      <c r="C252" s="4" t="s">
        <v>286</v>
      </c>
      <c r="D252" s="4" t="s">
        <v>287</v>
      </c>
      <c r="E252" s="4">
        <v>1</v>
      </c>
      <c r="F252" s="4" t="s">
        <v>12</v>
      </c>
      <c r="G252" s="29" t="s">
        <v>274</v>
      </c>
      <c r="H252" s="29">
        <v>1</v>
      </c>
      <c r="I252" s="29" t="s">
        <v>35</v>
      </c>
    </row>
    <row r="253" spans="1:9" ht="14.25" customHeight="1" x14ac:dyDescent="0.45">
      <c r="A253" s="4" t="s">
        <v>206</v>
      </c>
      <c r="B253" s="4">
        <v>4</v>
      </c>
      <c r="C253" s="4" t="s">
        <v>286</v>
      </c>
      <c r="D253" s="4" t="s">
        <v>287</v>
      </c>
      <c r="E253" s="4">
        <v>2</v>
      </c>
      <c r="F253" s="4" t="s">
        <v>13</v>
      </c>
      <c r="G253" s="29" t="s">
        <v>36</v>
      </c>
      <c r="H253" s="29">
        <v>1</v>
      </c>
      <c r="I253" s="29" t="s">
        <v>275</v>
      </c>
    </row>
    <row r="254" spans="1:9" ht="14.25" customHeight="1" x14ac:dyDescent="0.45">
      <c r="A254" s="4" t="s">
        <v>206</v>
      </c>
      <c r="B254" s="4">
        <v>5</v>
      </c>
      <c r="C254" s="4" t="s">
        <v>288</v>
      </c>
      <c r="D254" s="4" t="s">
        <v>289</v>
      </c>
      <c r="E254" s="4">
        <v>1</v>
      </c>
      <c r="F254" s="4" t="s">
        <v>12</v>
      </c>
      <c r="G254" s="29" t="s">
        <v>274</v>
      </c>
      <c r="H254" s="29">
        <v>1</v>
      </c>
      <c r="I254" s="29" t="s">
        <v>35</v>
      </c>
    </row>
    <row r="255" spans="1:9" ht="14.25" customHeight="1" x14ac:dyDescent="0.45">
      <c r="A255" s="4" t="s">
        <v>206</v>
      </c>
      <c r="B255" s="4">
        <v>5</v>
      </c>
      <c r="C255" s="4" t="s">
        <v>288</v>
      </c>
      <c r="D255" s="4" t="s">
        <v>289</v>
      </c>
      <c r="E255" s="4">
        <v>2</v>
      </c>
      <c r="F255" s="4" t="s">
        <v>13</v>
      </c>
      <c r="G255" s="29" t="s">
        <v>36</v>
      </c>
      <c r="H255" s="29">
        <v>1</v>
      </c>
      <c r="I255" s="29" t="s">
        <v>275</v>
      </c>
    </row>
    <row r="256" spans="1:9" ht="14.25" customHeight="1" x14ac:dyDescent="0.45">
      <c r="A256" s="4" t="s">
        <v>206</v>
      </c>
      <c r="B256" s="4">
        <v>6</v>
      </c>
      <c r="C256" s="4" t="s">
        <v>211</v>
      </c>
      <c r="D256" s="4" t="s">
        <v>212</v>
      </c>
      <c r="E256" s="4">
        <v>1</v>
      </c>
      <c r="F256" s="4" t="s">
        <v>12</v>
      </c>
      <c r="G256" s="29" t="s">
        <v>274</v>
      </c>
      <c r="H256" s="29">
        <v>1</v>
      </c>
      <c r="I256" s="29" t="s">
        <v>35</v>
      </c>
    </row>
    <row r="257" spans="1:9" ht="14.25" customHeight="1" x14ac:dyDescent="0.45">
      <c r="A257" s="4" t="s">
        <v>206</v>
      </c>
      <c r="B257" s="4">
        <v>6</v>
      </c>
      <c r="C257" s="4" t="s">
        <v>211</v>
      </c>
      <c r="D257" s="4" t="s">
        <v>212</v>
      </c>
      <c r="E257" s="4">
        <v>2</v>
      </c>
      <c r="F257" s="4" t="s">
        <v>13</v>
      </c>
      <c r="G257" s="29" t="s">
        <v>36</v>
      </c>
      <c r="H257" s="29">
        <v>1</v>
      </c>
      <c r="I257" s="29" t="s">
        <v>275</v>
      </c>
    </row>
    <row r="258" spans="1:9" ht="14.25" customHeight="1" x14ac:dyDescent="0.45">
      <c r="A258" s="4" t="s">
        <v>206</v>
      </c>
      <c r="B258" s="4">
        <v>7</v>
      </c>
      <c r="C258" s="4" t="s">
        <v>213</v>
      </c>
      <c r="D258" s="4" t="s">
        <v>214</v>
      </c>
      <c r="E258" s="4">
        <v>1</v>
      </c>
      <c r="F258" s="4" t="s">
        <v>12</v>
      </c>
      <c r="G258" s="29" t="s">
        <v>274</v>
      </c>
      <c r="H258" s="29">
        <v>1</v>
      </c>
      <c r="I258" s="29" t="s">
        <v>35</v>
      </c>
    </row>
    <row r="259" spans="1:9" ht="14.25" customHeight="1" x14ac:dyDescent="0.45">
      <c r="A259" s="4" t="s">
        <v>206</v>
      </c>
      <c r="B259" s="4">
        <v>7</v>
      </c>
      <c r="C259" s="4" t="s">
        <v>213</v>
      </c>
      <c r="D259" s="4" t="s">
        <v>214</v>
      </c>
      <c r="E259" s="4">
        <v>2</v>
      </c>
      <c r="F259" s="4" t="s">
        <v>13</v>
      </c>
      <c r="G259" s="29" t="s">
        <v>36</v>
      </c>
      <c r="H259" s="29">
        <v>1</v>
      </c>
      <c r="I259" s="29" t="s">
        <v>275</v>
      </c>
    </row>
    <row r="260" spans="1:9" ht="14.25" customHeight="1" x14ac:dyDescent="0.45">
      <c r="A260" s="4" t="s">
        <v>206</v>
      </c>
      <c r="B260" s="4">
        <v>8</v>
      </c>
      <c r="C260" s="4" t="s">
        <v>215</v>
      </c>
      <c r="D260" s="4" t="s">
        <v>216</v>
      </c>
      <c r="E260" s="4">
        <v>1</v>
      </c>
      <c r="F260" s="4" t="s">
        <v>12</v>
      </c>
      <c r="G260" s="29" t="s">
        <v>274</v>
      </c>
      <c r="H260" s="29">
        <v>1</v>
      </c>
      <c r="I260" s="29" t="s">
        <v>35</v>
      </c>
    </row>
    <row r="261" spans="1:9" ht="14.25" customHeight="1" x14ac:dyDescent="0.45">
      <c r="A261" s="4" t="s">
        <v>206</v>
      </c>
      <c r="B261" s="4">
        <v>8</v>
      </c>
      <c r="C261" s="4" t="s">
        <v>215</v>
      </c>
      <c r="D261" s="4" t="s">
        <v>216</v>
      </c>
      <c r="E261" s="4">
        <v>2</v>
      </c>
      <c r="F261" s="4" t="s">
        <v>13</v>
      </c>
      <c r="G261" s="29" t="s">
        <v>36</v>
      </c>
      <c r="H261" s="29">
        <v>1</v>
      </c>
      <c r="I261" s="29" t="s">
        <v>275</v>
      </c>
    </row>
    <row r="262" spans="1:9" ht="14.25" customHeight="1" x14ac:dyDescent="0.45">
      <c r="A262" s="4" t="s">
        <v>206</v>
      </c>
      <c r="B262" s="4">
        <v>9</v>
      </c>
      <c r="C262" s="4" t="s">
        <v>217</v>
      </c>
      <c r="D262" s="4" t="s">
        <v>218</v>
      </c>
      <c r="E262" s="4">
        <v>1</v>
      </c>
      <c r="F262" s="4" t="s">
        <v>12</v>
      </c>
      <c r="G262" s="29" t="s">
        <v>274</v>
      </c>
      <c r="H262" s="29">
        <v>1</v>
      </c>
      <c r="I262" s="29" t="s">
        <v>35</v>
      </c>
    </row>
    <row r="263" spans="1:9" ht="14.25" customHeight="1" x14ac:dyDescent="0.45">
      <c r="A263" s="4" t="s">
        <v>206</v>
      </c>
      <c r="B263" s="4">
        <v>9</v>
      </c>
      <c r="C263" s="4" t="s">
        <v>217</v>
      </c>
      <c r="D263" s="4" t="s">
        <v>218</v>
      </c>
      <c r="E263" s="4">
        <v>2</v>
      </c>
      <c r="F263" s="4" t="s">
        <v>13</v>
      </c>
      <c r="G263" s="29" t="s">
        <v>36</v>
      </c>
      <c r="H263" s="29">
        <v>1</v>
      </c>
      <c r="I263" s="29" t="s">
        <v>275</v>
      </c>
    </row>
    <row r="264" spans="1:9" ht="14.25" customHeight="1" x14ac:dyDescent="0.45">
      <c r="A264" s="4" t="s">
        <v>206</v>
      </c>
      <c r="B264" s="4">
        <v>10</v>
      </c>
      <c r="C264" s="4" t="s">
        <v>219</v>
      </c>
      <c r="D264" s="4" t="s">
        <v>220</v>
      </c>
      <c r="E264" s="4">
        <v>1</v>
      </c>
      <c r="F264" s="4" t="s">
        <v>12</v>
      </c>
      <c r="G264" s="29" t="s">
        <v>274</v>
      </c>
      <c r="H264" s="29">
        <v>1</v>
      </c>
      <c r="I264" s="29" t="s">
        <v>35</v>
      </c>
    </row>
    <row r="265" spans="1:9" ht="14.25" customHeight="1" x14ac:dyDescent="0.45">
      <c r="A265" s="4" t="s">
        <v>206</v>
      </c>
      <c r="B265" s="4">
        <v>10</v>
      </c>
      <c r="C265" s="4" t="s">
        <v>219</v>
      </c>
      <c r="D265" s="4" t="s">
        <v>220</v>
      </c>
      <c r="E265" s="4">
        <v>2</v>
      </c>
      <c r="F265" s="4" t="s">
        <v>13</v>
      </c>
      <c r="G265" s="29" t="s">
        <v>36</v>
      </c>
      <c r="H265" s="29">
        <v>1</v>
      </c>
      <c r="I265" s="29" t="s">
        <v>275</v>
      </c>
    </row>
    <row r="266" spans="1:9" ht="14.25" customHeight="1" x14ac:dyDescent="0.35"/>
    <row r="267" spans="1:9" ht="14.25" customHeight="1" x14ac:dyDescent="0.35"/>
    <row r="268" spans="1:9" ht="14.25" customHeight="1" x14ac:dyDescent="0.35"/>
    <row r="269" spans="1:9" ht="14.25" customHeight="1" x14ac:dyDescent="0.35"/>
    <row r="270" spans="1:9" ht="14.25" customHeight="1" x14ac:dyDescent="0.35"/>
    <row r="271" spans="1:9" ht="14.25" customHeight="1" x14ac:dyDescent="0.35"/>
    <row r="272" spans="1:9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</sheetData>
  <autoFilter ref="A1:I265" xr:uid="{00000000-0001-0000-0000-000000000000}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P955"/>
  <sheetViews>
    <sheetView tabSelected="1" topLeftCell="A117" zoomScale="85" zoomScaleNormal="85" workbookViewId="0">
      <pane xSplit="5" topLeftCell="AK1" activePane="topRight" state="frozen"/>
      <selection pane="topRight" activeCell="AP133" sqref="AP133"/>
    </sheetView>
  </sheetViews>
  <sheetFormatPr defaultColWidth="12.6875" defaultRowHeight="15" customHeight="1" x14ac:dyDescent="0.35"/>
  <cols>
    <col min="1" max="1" width="10.1875" customWidth="1"/>
    <col min="2" max="2" width="13" customWidth="1"/>
    <col min="3" max="3" width="50.1875" customWidth="1"/>
    <col min="4" max="4" width="13.1875" hidden="1" customWidth="1"/>
    <col min="5" max="5" width="34.6875" customWidth="1"/>
    <col min="6" max="6" width="13.8125" customWidth="1"/>
    <col min="7" max="7" width="26.5" customWidth="1"/>
    <col min="8" max="8" width="13.6875" customWidth="1"/>
    <col min="9" max="9" width="11.1875" customWidth="1"/>
    <col min="10" max="10" width="10.1875" customWidth="1"/>
    <col min="11" max="11" width="8.1875" customWidth="1"/>
    <col min="12" max="12" width="8.1875" style="108" customWidth="1"/>
    <col min="13" max="13" width="10" bestFit="1" customWidth="1"/>
    <col min="14" max="41" width="8.1875" customWidth="1"/>
    <col min="42" max="42" width="50.6875" customWidth="1"/>
  </cols>
  <sheetData>
    <row r="1" spans="1:42" ht="28.5" x14ac:dyDescent="0.35">
      <c r="A1" s="1" t="s">
        <v>1</v>
      </c>
      <c r="B1" s="1" t="s">
        <v>2</v>
      </c>
      <c r="C1" s="1" t="s">
        <v>3</v>
      </c>
      <c r="D1" s="19" t="s">
        <v>4</v>
      </c>
      <c r="E1" s="1" t="s">
        <v>5</v>
      </c>
      <c r="F1" s="1" t="s">
        <v>6</v>
      </c>
      <c r="G1" s="19" t="s">
        <v>221</v>
      </c>
      <c r="H1" s="19" t="s">
        <v>222</v>
      </c>
      <c r="I1" s="1">
        <v>2018</v>
      </c>
      <c r="J1" s="1">
        <v>2019</v>
      </c>
      <c r="K1" s="1">
        <v>2020</v>
      </c>
      <c r="L1" s="105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2" t="s">
        <v>8</v>
      </c>
    </row>
    <row r="2" spans="1:42" ht="14.25" customHeight="1" x14ac:dyDescent="0.45">
      <c r="A2" s="3">
        <v>1</v>
      </c>
      <c r="B2" s="3" t="s">
        <v>10</v>
      </c>
      <c r="C2" s="3" t="s">
        <v>11</v>
      </c>
      <c r="D2" s="3">
        <v>1</v>
      </c>
      <c r="E2" s="3" t="s">
        <v>223</v>
      </c>
      <c r="F2" s="3"/>
      <c r="G2" s="3" t="s">
        <v>224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2" ht="14.25" customHeight="1" x14ac:dyDescent="0.45">
      <c r="A3" s="3">
        <v>1</v>
      </c>
      <c r="B3" s="3" t="s">
        <v>10</v>
      </c>
      <c r="C3" s="3" t="s">
        <v>11</v>
      </c>
      <c r="D3" s="3">
        <v>2</v>
      </c>
      <c r="E3" s="3" t="s">
        <v>225</v>
      </c>
      <c r="F3" s="3" t="s">
        <v>226</v>
      </c>
      <c r="G3" s="3" t="s">
        <v>227</v>
      </c>
      <c r="H3" s="3">
        <v>1.9</v>
      </c>
      <c r="I3" s="3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2" ht="14.25" customHeight="1" x14ac:dyDescent="0.45">
      <c r="A4" s="3">
        <v>1</v>
      </c>
      <c r="B4" s="3" t="s">
        <v>10</v>
      </c>
      <c r="C4" s="3" t="s">
        <v>11</v>
      </c>
      <c r="D4" s="3">
        <v>3</v>
      </c>
      <c r="E4" s="3" t="s">
        <v>228</v>
      </c>
      <c r="F4" s="3" t="s">
        <v>226</v>
      </c>
      <c r="G4" s="3" t="s">
        <v>227</v>
      </c>
      <c r="H4" s="3">
        <v>1.9</v>
      </c>
      <c r="I4" s="3">
        <v>19.948186528497409</v>
      </c>
      <c r="J4" s="5">
        <v>18.652849740932641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2" ht="14.25" customHeight="1" x14ac:dyDescent="0.45">
      <c r="A5" s="3">
        <v>1</v>
      </c>
      <c r="B5" s="3" t="s">
        <v>10</v>
      </c>
      <c r="C5" s="3" t="s">
        <v>11</v>
      </c>
      <c r="D5" s="3">
        <v>4</v>
      </c>
      <c r="E5" s="3" t="s">
        <v>229</v>
      </c>
      <c r="F5" s="3"/>
      <c r="G5" s="3" t="s">
        <v>230</v>
      </c>
      <c r="H5" s="3">
        <v>0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2" ht="14.25" customHeight="1" x14ac:dyDescent="0.45">
      <c r="A6" s="3">
        <v>1</v>
      </c>
      <c r="B6" s="3" t="s">
        <v>10</v>
      </c>
      <c r="C6" s="3" t="s">
        <v>11</v>
      </c>
      <c r="D6" s="3">
        <v>5</v>
      </c>
      <c r="E6" s="3" t="s">
        <v>231</v>
      </c>
      <c r="F6" s="3"/>
      <c r="G6" s="3" t="s">
        <v>230</v>
      </c>
      <c r="H6" s="3">
        <v>0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2" ht="14.25" customHeight="1" x14ac:dyDescent="0.45">
      <c r="A7" s="3">
        <v>1</v>
      </c>
      <c r="B7" s="3" t="s">
        <v>10</v>
      </c>
      <c r="C7" s="3" t="s">
        <v>11</v>
      </c>
      <c r="D7" s="3">
        <v>6</v>
      </c>
      <c r="E7" s="3" t="s">
        <v>232</v>
      </c>
      <c r="F7" s="3"/>
      <c r="G7" s="3" t="s">
        <v>230</v>
      </c>
      <c r="H7" s="3">
        <v>0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2" ht="14.25" customHeight="1" x14ac:dyDescent="0.45">
      <c r="A8" s="3">
        <v>1</v>
      </c>
      <c r="B8" s="3" t="s">
        <v>10</v>
      </c>
      <c r="C8" s="3" t="s">
        <v>11</v>
      </c>
      <c r="D8" s="3">
        <v>7</v>
      </c>
      <c r="E8" s="3" t="s">
        <v>233</v>
      </c>
      <c r="F8" s="3"/>
      <c r="G8" s="3" t="s">
        <v>230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2" ht="14.25" customHeight="1" x14ac:dyDescent="0.45">
      <c r="A9" s="3">
        <v>1</v>
      </c>
      <c r="B9" s="3" t="s">
        <v>10</v>
      </c>
      <c r="C9" s="3" t="s">
        <v>11</v>
      </c>
      <c r="D9" s="3">
        <v>8</v>
      </c>
      <c r="E9" s="3" t="s">
        <v>234</v>
      </c>
      <c r="F9" s="3"/>
      <c r="G9" s="3" t="s">
        <v>230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2" ht="14.25" customHeight="1" x14ac:dyDescent="0.45">
      <c r="A10" s="3">
        <v>1</v>
      </c>
      <c r="B10" s="3" t="s">
        <v>10</v>
      </c>
      <c r="C10" s="3" t="s">
        <v>11</v>
      </c>
      <c r="D10" s="3">
        <v>9</v>
      </c>
      <c r="E10" s="3" t="s">
        <v>235</v>
      </c>
      <c r="F10" s="3"/>
      <c r="G10" s="3" t="s">
        <v>230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2" ht="14.25" customHeight="1" x14ac:dyDescent="0.45">
      <c r="A11" s="3">
        <v>1</v>
      </c>
      <c r="B11" s="3" t="s">
        <v>10</v>
      </c>
      <c r="C11" s="3" t="s">
        <v>11</v>
      </c>
      <c r="D11" s="3">
        <v>10</v>
      </c>
      <c r="E11" s="3" t="s">
        <v>236</v>
      </c>
      <c r="F11" s="3"/>
      <c r="G11" s="3" t="s">
        <v>230</v>
      </c>
      <c r="H11" s="3">
        <v>0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2" ht="14.25" customHeight="1" x14ac:dyDescent="0.45">
      <c r="A12" s="4">
        <v>2</v>
      </c>
      <c r="B12" s="4" t="s">
        <v>14</v>
      </c>
      <c r="C12" s="4" t="s">
        <v>15</v>
      </c>
      <c r="D12" s="4">
        <v>1</v>
      </c>
      <c r="E12" s="4" t="s">
        <v>223</v>
      </c>
      <c r="F12" s="4"/>
      <c r="G12" s="4" t="s">
        <v>224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2" ht="14.25" customHeight="1" x14ac:dyDescent="0.45">
      <c r="A13" s="4">
        <v>2</v>
      </c>
      <c r="B13" s="4" t="s">
        <v>14</v>
      </c>
      <c r="C13" s="4" t="s">
        <v>15</v>
      </c>
      <c r="D13" s="4">
        <v>2</v>
      </c>
      <c r="E13" s="4" t="s">
        <v>225</v>
      </c>
      <c r="F13" s="4" t="s">
        <v>226</v>
      </c>
      <c r="G13" s="4" t="s">
        <v>227</v>
      </c>
      <c r="H13" s="4">
        <v>1.9</v>
      </c>
      <c r="I13" s="4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2" ht="14.25" customHeight="1" x14ac:dyDescent="0.45">
      <c r="A14" s="4">
        <v>2</v>
      </c>
      <c r="B14" s="4" t="s">
        <v>14</v>
      </c>
      <c r="C14" s="4" t="s">
        <v>15</v>
      </c>
      <c r="D14" s="4">
        <v>3</v>
      </c>
      <c r="E14" s="4" t="s">
        <v>228</v>
      </c>
      <c r="F14" s="4" t="s">
        <v>226</v>
      </c>
      <c r="G14" s="4" t="s">
        <v>227</v>
      </c>
      <c r="H14" s="4">
        <v>1.9</v>
      </c>
      <c r="I14" s="4">
        <v>26.169590643274852</v>
      </c>
      <c r="J14" s="5">
        <v>22.807017543859647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2" ht="14.25" customHeight="1" x14ac:dyDescent="0.45">
      <c r="A15" s="4">
        <v>2</v>
      </c>
      <c r="B15" s="4" t="s">
        <v>14</v>
      </c>
      <c r="C15" s="4" t="s">
        <v>15</v>
      </c>
      <c r="D15" s="4">
        <v>4</v>
      </c>
      <c r="E15" s="4" t="s">
        <v>229</v>
      </c>
      <c r="F15" s="4"/>
      <c r="G15" s="4" t="s">
        <v>230</v>
      </c>
      <c r="H15" s="4">
        <v>0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2" ht="14.25" customHeight="1" x14ac:dyDescent="0.45">
      <c r="A16" s="4">
        <v>2</v>
      </c>
      <c r="B16" s="4" t="s">
        <v>14</v>
      </c>
      <c r="C16" s="4" t="s">
        <v>15</v>
      </c>
      <c r="D16" s="4">
        <v>5</v>
      </c>
      <c r="E16" s="4" t="s">
        <v>231</v>
      </c>
      <c r="F16" s="4"/>
      <c r="G16" s="4" t="s">
        <v>230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4.25" customHeight="1" x14ac:dyDescent="0.45">
      <c r="A17" s="4">
        <v>2</v>
      </c>
      <c r="B17" s="4" t="s">
        <v>14</v>
      </c>
      <c r="C17" s="4" t="s">
        <v>15</v>
      </c>
      <c r="D17" s="4">
        <v>6</v>
      </c>
      <c r="E17" s="4" t="s">
        <v>232</v>
      </c>
      <c r="F17" s="4"/>
      <c r="G17" s="4" t="s">
        <v>230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x14ac:dyDescent="0.45">
      <c r="A18" s="4">
        <v>2</v>
      </c>
      <c r="B18" s="4" t="s">
        <v>14</v>
      </c>
      <c r="C18" s="4" t="s">
        <v>15</v>
      </c>
      <c r="D18" s="4">
        <v>7</v>
      </c>
      <c r="E18" s="4" t="s">
        <v>233</v>
      </c>
      <c r="F18" s="4"/>
      <c r="G18" s="4" t="s">
        <v>230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customHeight="1" x14ac:dyDescent="0.45">
      <c r="A19" s="4">
        <v>2</v>
      </c>
      <c r="B19" s="4" t="s">
        <v>14</v>
      </c>
      <c r="C19" s="4" t="s">
        <v>15</v>
      </c>
      <c r="D19" s="4">
        <v>8</v>
      </c>
      <c r="E19" s="4" t="s">
        <v>234</v>
      </c>
      <c r="F19" s="4"/>
      <c r="G19" s="4" t="s">
        <v>230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x14ac:dyDescent="0.45">
      <c r="A20" s="4">
        <v>2</v>
      </c>
      <c r="B20" s="4" t="s">
        <v>14</v>
      </c>
      <c r="C20" s="4" t="s">
        <v>15</v>
      </c>
      <c r="D20" s="4">
        <v>9</v>
      </c>
      <c r="E20" s="4" t="s">
        <v>235</v>
      </c>
      <c r="F20" s="4"/>
      <c r="G20" s="4" t="s">
        <v>230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x14ac:dyDescent="0.45">
      <c r="A21" s="4">
        <v>2</v>
      </c>
      <c r="B21" s="4" t="s">
        <v>14</v>
      </c>
      <c r="C21" s="4" t="s">
        <v>15</v>
      </c>
      <c r="D21" s="4">
        <v>10</v>
      </c>
      <c r="E21" s="4" t="s">
        <v>236</v>
      </c>
      <c r="F21" s="4"/>
      <c r="G21" s="4" t="s">
        <v>230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customHeight="1" x14ac:dyDescent="0.45">
      <c r="A22" s="3">
        <v>3</v>
      </c>
      <c r="B22" s="3" t="s">
        <v>16</v>
      </c>
      <c r="C22" s="3" t="s">
        <v>17</v>
      </c>
      <c r="D22" s="3">
        <v>1</v>
      </c>
      <c r="E22" s="3" t="s">
        <v>223</v>
      </c>
      <c r="F22" s="3"/>
      <c r="G22" s="3" t="s">
        <v>224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x14ac:dyDescent="0.45">
      <c r="A23" s="3">
        <v>3</v>
      </c>
      <c r="B23" s="3" t="s">
        <v>16</v>
      </c>
      <c r="C23" s="3" t="s">
        <v>17</v>
      </c>
      <c r="D23" s="3">
        <v>2</v>
      </c>
      <c r="E23" s="3" t="s">
        <v>225</v>
      </c>
      <c r="F23" s="3" t="s">
        <v>226</v>
      </c>
      <c r="G23" s="3" t="s">
        <v>227</v>
      </c>
      <c r="H23" s="3">
        <v>1.9</v>
      </c>
      <c r="I23" s="3"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customHeight="1" x14ac:dyDescent="0.45">
      <c r="A24" s="3">
        <v>3</v>
      </c>
      <c r="B24" s="3" t="s">
        <v>16</v>
      </c>
      <c r="C24" s="3" t="s">
        <v>17</v>
      </c>
      <c r="D24" s="3">
        <v>3</v>
      </c>
      <c r="E24" s="3" t="s">
        <v>228</v>
      </c>
      <c r="F24" s="3" t="s">
        <v>226</v>
      </c>
      <c r="G24" s="3" t="s">
        <v>227</v>
      </c>
      <c r="H24" s="3">
        <v>1.9</v>
      </c>
      <c r="I24" s="3">
        <v>28.635960312978945</v>
      </c>
      <c r="J24" s="5">
        <v>26.821005081874645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x14ac:dyDescent="0.45">
      <c r="A25" s="3">
        <v>3</v>
      </c>
      <c r="B25" s="3" t="s">
        <v>16</v>
      </c>
      <c r="C25" s="3" t="s">
        <v>17</v>
      </c>
      <c r="D25" s="3">
        <v>4</v>
      </c>
      <c r="E25" s="3" t="s">
        <v>229</v>
      </c>
      <c r="F25" s="3"/>
      <c r="G25" s="3" t="s">
        <v>230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x14ac:dyDescent="0.45">
      <c r="A26" s="3">
        <v>3</v>
      </c>
      <c r="B26" s="3" t="s">
        <v>16</v>
      </c>
      <c r="C26" s="3" t="s">
        <v>17</v>
      </c>
      <c r="D26" s="3">
        <v>5</v>
      </c>
      <c r="E26" s="3" t="s">
        <v>231</v>
      </c>
      <c r="F26" s="3"/>
      <c r="G26" s="3" t="s">
        <v>230</v>
      </c>
      <c r="H26" s="3">
        <v>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customHeight="1" x14ac:dyDescent="0.45">
      <c r="A27" s="3">
        <v>3</v>
      </c>
      <c r="B27" s="3" t="s">
        <v>16</v>
      </c>
      <c r="C27" s="3" t="s">
        <v>17</v>
      </c>
      <c r="D27" s="3">
        <v>6</v>
      </c>
      <c r="E27" s="3" t="s">
        <v>232</v>
      </c>
      <c r="F27" s="3"/>
      <c r="G27" s="3" t="s">
        <v>230</v>
      </c>
      <c r="H27" s="3">
        <v>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x14ac:dyDescent="0.45">
      <c r="A28" s="3">
        <v>3</v>
      </c>
      <c r="B28" s="3" t="s">
        <v>16</v>
      </c>
      <c r="C28" s="3" t="s">
        <v>17</v>
      </c>
      <c r="D28" s="3">
        <v>7</v>
      </c>
      <c r="E28" s="3" t="s">
        <v>233</v>
      </c>
      <c r="F28" s="3"/>
      <c r="G28" s="3" t="s">
        <v>230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customHeight="1" x14ac:dyDescent="0.45">
      <c r="A29" s="3">
        <v>3</v>
      </c>
      <c r="B29" s="3" t="s">
        <v>16</v>
      </c>
      <c r="C29" s="3" t="s">
        <v>17</v>
      </c>
      <c r="D29" s="3">
        <v>8</v>
      </c>
      <c r="E29" s="3" t="s">
        <v>234</v>
      </c>
      <c r="F29" s="3"/>
      <c r="G29" s="3" t="s">
        <v>230</v>
      </c>
      <c r="H29" s="3">
        <v>0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45">
      <c r="A30" s="3">
        <v>3</v>
      </c>
      <c r="B30" s="3" t="s">
        <v>16</v>
      </c>
      <c r="C30" s="3" t="s">
        <v>17</v>
      </c>
      <c r="D30" s="3">
        <v>9</v>
      </c>
      <c r="E30" s="3" t="s">
        <v>235</v>
      </c>
      <c r="F30" s="3"/>
      <c r="G30" s="3" t="s">
        <v>230</v>
      </c>
      <c r="H30" s="3">
        <v>0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45">
      <c r="A31" s="3">
        <v>3</v>
      </c>
      <c r="B31" s="3" t="s">
        <v>16</v>
      </c>
      <c r="C31" s="3" t="s">
        <v>17</v>
      </c>
      <c r="D31" s="3">
        <v>10</v>
      </c>
      <c r="E31" s="3" t="s">
        <v>236</v>
      </c>
      <c r="F31" s="3"/>
      <c r="G31" s="3" t="s">
        <v>230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45">
      <c r="A32" s="4">
        <v>4</v>
      </c>
      <c r="B32" s="4" t="s">
        <v>18</v>
      </c>
      <c r="C32" s="4" t="s">
        <v>19</v>
      </c>
      <c r="D32" s="4">
        <v>1</v>
      </c>
      <c r="E32" s="4" t="s">
        <v>223</v>
      </c>
      <c r="F32" s="4"/>
      <c r="G32" s="4" t="s">
        <v>224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45">
      <c r="A33" s="4">
        <v>4</v>
      </c>
      <c r="B33" s="4" t="s">
        <v>18</v>
      </c>
      <c r="C33" s="4" t="s">
        <v>19</v>
      </c>
      <c r="D33" s="4">
        <v>2</v>
      </c>
      <c r="E33" s="4" t="s">
        <v>225</v>
      </c>
      <c r="F33" s="4" t="s">
        <v>226</v>
      </c>
      <c r="G33" s="4" t="s">
        <v>227</v>
      </c>
      <c r="H33" s="4">
        <v>1.9</v>
      </c>
      <c r="I33" s="4"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45">
      <c r="A34" s="4">
        <v>4</v>
      </c>
      <c r="B34" s="4" t="s">
        <v>18</v>
      </c>
      <c r="C34" s="4" t="s">
        <v>19</v>
      </c>
      <c r="D34" s="4">
        <v>3</v>
      </c>
      <c r="E34" s="4" t="s">
        <v>228</v>
      </c>
      <c r="F34" s="4" t="s">
        <v>226</v>
      </c>
      <c r="G34" s="4" t="s">
        <v>227</v>
      </c>
      <c r="H34" s="4">
        <v>1.9</v>
      </c>
      <c r="I34" s="4">
        <v>13.602015113350125</v>
      </c>
      <c r="J34" s="5">
        <v>12.594458438287154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45">
      <c r="A35" s="4">
        <v>4</v>
      </c>
      <c r="B35" s="4" t="s">
        <v>18</v>
      </c>
      <c r="C35" s="4" t="s">
        <v>19</v>
      </c>
      <c r="D35" s="4">
        <v>4</v>
      </c>
      <c r="E35" s="4" t="s">
        <v>229</v>
      </c>
      <c r="F35" s="4"/>
      <c r="G35" s="4" t="s">
        <v>230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customHeight="1" x14ac:dyDescent="0.45">
      <c r="A36" s="4">
        <v>4</v>
      </c>
      <c r="B36" s="4" t="s">
        <v>18</v>
      </c>
      <c r="C36" s="4" t="s">
        <v>19</v>
      </c>
      <c r="D36" s="4">
        <v>5</v>
      </c>
      <c r="E36" s="4" t="s">
        <v>231</v>
      </c>
      <c r="F36" s="4"/>
      <c r="G36" s="4" t="s">
        <v>230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customHeight="1" x14ac:dyDescent="0.45">
      <c r="A37" s="4">
        <v>4</v>
      </c>
      <c r="B37" s="4" t="s">
        <v>18</v>
      </c>
      <c r="C37" s="4" t="s">
        <v>19</v>
      </c>
      <c r="D37" s="4">
        <v>6</v>
      </c>
      <c r="E37" s="4" t="s">
        <v>232</v>
      </c>
      <c r="F37" s="4"/>
      <c r="G37" s="4" t="s">
        <v>230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customHeight="1" x14ac:dyDescent="0.45">
      <c r="A38" s="4">
        <v>4</v>
      </c>
      <c r="B38" s="4" t="s">
        <v>18</v>
      </c>
      <c r="C38" s="4" t="s">
        <v>19</v>
      </c>
      <c r="D38" s="4">
        <v>7</v>
      </c>
      <c r="E38" s="4" t="s">
        <v>233</v>
      </c>
      <c r="F38" s="4"/>
      <c r="G38" s="4" t="s">
        <v>230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customHeight="1" x14ac:dyDescent="0.45">
      <c r="A39" s="4">
        <v>4</v>
      </c>
      <c r="B39" s="4" t="s">
        <v>18</v>
      </c>
      <c r="C39" s="4" t="s">
        <v>19</v>
      </c>
      <c r="D39" s="4">
        <v>8</v>
      </c>
      <c r="E39" s="4" t="s">
        <v>234</v>
      </c>
      <c r="F39" s="4"/>
      <c r="G39" s="4" t="s">
        <v>230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customHeight="1" x14ac:dyDescent="0.45">
      <c r="A40" s="4">
        <v>4</v>
      </c>
      <c r="B40" s="4" t="s">
        <v>18</v>
      </c>
      <c r="C40" s="4" t="s">
        <v>19</v>
      </c>
      <c r="D40" s="4">
        <v>9</v>
      </c>
      <c r="E40" s="4" t="s">
        <v>235</v>
      </c>
      <c r="F40" s="4"/>
      <c r="G40" s="4" t="s">
        <v>230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customHeight="1" x14ac:dyDescent="0.45">
      <c r="A41" s="4">
        <v>4</v>
      </c>
      <c r="B41" s="4" t="s">
        <v>18</v>
      </c>
      <c r="C41" s="4" t="s">
        <v>19</v>
      </c>
      <c r="D41" s="4">
        <v>10</v>
      </c>
      <c r="E41" s="4" t="s">
        <v>236</v>
      </c>
      <c r="F41" s="4"/>
      <c r="G41" s="4" t="s">
        <v>230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customHeight="1" x14ac:dyDescent="0.45">
      <c r="A42" s="3">
        <v>5</v>
      </c>
      <c r="B42" s="3" t="s">
        <v>20</v>
      </c>
      <c r="C42" s="3" t="s">
        <v>21</v>
      </c>
      <c r="D42" s="3">
        <v>1</v>
      </c>
      <c r="E42" s="3" t="s">
        <v>223</v>
      </c>
      <c r="F42" s="3"/>
      <c r="G42" s="3" t="s">
        <v>224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customHeight="1" x14ac:dyDescent="0.45">
      <c r="A43" s="3">
        <v>5</v>
      </c>
      <c r="B43" s="3" t="s">
        <v>20</v>
      </c>
      <c r="C43" s="3" t="s">
        <v>21</v>
      </c>
      <c r="D43" s="3">
        <v>2</v>
      </c>
      <c r="E43" s="3" t="s">
        <v>225</v>
      </c>
      <c r="F43" s="3" t="s">
        <v>226</v>
      </c>
      <c r="G43" s="3" t="s">
        <v>227</v>
      </c>
      <c r="H43" s="3">
        <v>1.9</v>
      </c>
      <c r="I43" s="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customHeight="1" x14ac:dyDescent="0.45">
      <c r="A44" s="3">
        <v>5</v>
      </c>
      <c r="B44" s="3" t="s">
        <v>20</v>
      </c>
      <c r="C44" s="3" t="s">
        <v>21</v>
      </c>
      <c r="D44" s="3">
        <v>3</v>
      </c>
      <c r="E44" s="3" t="s">
        <v>228</v>
      </c>
      <c r="F44" s="3" t="s">
        <v>226</v>
      </c>
      <c r="G44" s="3" t="s">
        <v>227</v>
      </c>
      <c r="H44" s="3">
        <v>1.9</v>
      </c>
      <c r="I44" s="3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customHeight="1" x14ac:dyDescent="0.45">
      <c r="A45" s="3">
        <v>5</v>
      </c>
      <c r="B45" s="3" t="s">
        <v>20</v>
      </c>
      <c r="C45" s="3" t="s">
        <v>21</v>
      </c>
      <c r="D45" s="3">
        <v>4</v>
      </c>
      <c r="E45" s="3" t="s">
        <v>229</v>
      </c>
      <c r="F45" s="3"/>
      <c r="G45" s="3" t="s">
        <v>230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45">
      <c r="A46" s="3">
        <v>5</v>
      </c>
      <c r="B46" s="3" t="s">
        <v>20</v>
      </c>
      <c r="C46" s="3" t="s">
        <v>21</v>
      </c>
      <c r="D46" s="3">
        <v>5</v>
      </c>
      <c r="E46" s="3" t="s">
        <v>231</v>
      </c>
      <c r="F46" s="3"/>
      <c r="G46" s="3" t="s">
        <v>230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customHeight="1" x14ac:dyDescent="0.45">
      <c r="A47" s="3">
        <v>5</v>
      </c>
      <c r="B47" s="3" t="s">
        <v>20</v>
      </c>
      <c r="C47" s="3" t="s">
        <v>21</v>
      </c>
      <c r="D47" s="3">
        <v>6</v>
      </c>
      <c r="E47" s="3" t="s">
        <v>232</v>
      </c>
      <c r="F47" s="3"/>
      <c r="G47" s="3" t="s">
        <v>230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customHeight="1" x14ac:dyDescent="0.45">
      <c r="A48" s="3">
        <v>5</v>
      </c>
      <c r="B48" s="3" t="s">
        <v>20</v>
      </c>
      <c r="C48" s="3" t="s">
        <v>21</v>
      </c>
      <c r="D48" s="3">
        <v>7</v>
      </c>
      <c r="E48" s="3" t="s">
        <v>233</v>
      </c>
      <c r="F48" s="3"/>
      <c r="G48" s="3" t="s">
        <v>230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customHeight="1" x14ac:dyDescent="0.45">
      <c r="A49" s="3">
        <v>5</v>
      </c>
      <c r="B49" s="3" t="s">
        <v>20</v>
      </c>
      <c r="C49" s="3" t="s">
        <v>21</v>
      </c>
      <c r="D49" s="3">
        <v>8</v>
      </c>
      <c r="E49" s="3" t="s">
        <v>234</v>
      </c>
      <c r="F49" s="3"/>
      <c r="G49" s="3" t="s">
        <v>230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customHeight="1" x14ac:dyDescent="0.45">
      <c r="A50" s="3">
        <v>5</v>
      </c>
      <c r="B50" s="3" t="s">
        <v>20</v>
      </c>
      <c r="C50" s="3" t="s">
        <v>21</v>
      </c>
      <c r="D50" s="3">
        <v>9</v>
      </c>
      <c r="E50" s="3" t="s">
        <v>235</v>
      </c>
      <c r="F50" s="3"/>
      <c r="G50" s="3" t="s">
        <v>230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customHeight="1" x14ac:dyDescent="0.45">
      <c r="A51" s="3">
        <v>5</v>
      </c>
      <c r="B51" s="3" t="s">
        <v>20</v>
      </c>
      <c r="C51" s="3" t="s">
        <v>21</v>
      </c>
      <c r="D51" s="3">
        <v>10</v>
      </c>
      <c r="E51" s="3" t="s">
        <v>236</v>
      </c>
      <c r="F51" s="3"/>
      <c r="G51" s="3" t="s">
        <v>230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customHeight="1" x14ac:dyDescent="0.45">
      <c r="A52" s="4">
        <v>6</v>
      </c>
      <c r="B52" s="4" t="s">
        <v>22</v>
      </c>
      <c r="C52" s="4" t="s">
        <v>23</v>
      </c>
      <c r="D52" s="4">
        <v>1</v>
      </c>
      <c r="E52" s="4" t="s">
        <v>223</v>
      </c>
      <c r="F52" s="4"/>
      <c r="G52" s="4" t="s">
        <v>224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customHeight="1" x14ac:dyDescent="0.45">
      <c r="A53" s="4">
        <v>6</v>
      </c>
      <c r="B53" s="4" t="s">
        <v>22</v>
      </c>
      <c r="C53" s="4" t="s">
        <v>23</v>
      </c>
      <c r="D53" s="4">
        <v>2</v>
      </c>
      <c r="E53" s="4" t="s">
        <v>225</v>
      </c>
      <c r="F53" s="4" t="s">
        <v>226</v>
      </c>
      <c r="G53" s="4" t="s">
        <v>227</v>
      </c>
      <c r="H53" s="4">
        <v>1.9</v>
      </c>
      <c r="I53" s="4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customHeight="1" x14ac:dyDescent="0.45">
      <c r="A54" s="4">
        <v>6</v>
      </c>
      <c r="B54" s="4" t="s">
        <v>22</v>
      </c>
      <c r="C54" s="4" t="s">
        <v>23</v>
      </c>
      <c r="D54" s="4">
        <v>3</v>
      </c>
      <c r="E54" s="4" t="s">
        <v>228</v>
      </c>
      <c r="F54" s="4" t="s">
        <v>226</v>
      </c>
      <c r="G54" s="4" t="s">
        <v>227</v>
      </c>
      <c r="H54" s="4">
        <v>1.9</v>
      </c>
      <c r="I54" s="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customHeight="1" x14ac:dyDescent="0.45">
      <c r="A55" s="4">
        <v>6</v>
      </c>
      <c r="B55" s="4" t="s">
        <v>22</v>
      </c>
      <c r="C55" s="4" t="s">
        <v>23</v>
      </c>
      <c r="D55" s="4">
        <v>4</v>
      </c>
      <c r="E55" s="4" t="s">
        <v>229</v>
      </c>
      <c r="F55" s="4"/>
      <c r="G55" s="4" t="s">
        <v>230</v>
      </c>
      <c r="H55" s="4">
        <v>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45">
      <c r="A56" s="4">
        <v>6</v>
      </c>
      <c r="B56" s="4" t="s">
        <v>22</v>
      </c>
      <c r="C56" s="4" t="s">
        <v>23</v>
      </c>
      <c r="D56" s="4">
        <v>5</v>
      </c>
      <c r="E56" s="4" t="s">
        <v>231</v>
      </c>
      <c r="F56" s="4"/>
      <c r="G56" s="4" t="s">
        <v>230</v>
      </c>
      <c r="H56" s="4">
        <v>0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45">
      <c r="A57" s="4">
        <v>6</v>
      </c>
      <c r="B57" s="4" t="s">
        <v>22</v>
      </c>
      <c r="C57" s="4" t="s">
        <v>23</v>
      </c>
      <c r="D57" s="4">
        <v>6</v>
      </c>
      <c r="E57" s="4" t="s">
        <v>232</v>
      </c>
      <c r="F57" s="4"/>
      <c r="G57" s="4" t="s">
        <v>230</v>
      </c>
      <c r="H57" s="4">
        <v>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45">
      <c r="A58" s="4">
        <v>6</v>
      </c>
      <c r="B58" s="4" t="s">
        <v>22</v>
      </c>
      <c r="C58" s="4" t="s">
        <v>23</v>
      </c>
      <c r="D58" s="4">
        <v>7</v>
      </c>
      <c r="E58" s="4" t="s">
        <v>233</v>
      </c>
      <c r="F58" s="4"/>
      <c r="G58" s="4" t="s">
        <v>230</v>
      </c>
      <c r="H58" s="4">
        <v>0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45">
      <c r="A59" s="4">
        <v>6</v>
      </c>
      <c r="B59" s="4" t="s">
        <v>22</v>
      </c>
      <c r="C59" s="4" t="s">
        <v>23</v>
      </c>
      <c r="D59" s="4">
        <v>8</v>
      </c>
      <c r="E59" s="4" t="s">
        <v>234</v>
      </c>
      <c r="F59" s="4"/>
      <c r="G59" s="4" t="s">
        <v>230</v>
      </c>
      <c r="H59" s="4">
        <v>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customHeight="1" x14ac:dyDescent="0.45">
      <c r="A60" s="4">
        <v>6</v>
      </c>
      <c r="B60" s="4" t="s">
        <v>22</v>
      </c>
      <c r="C60" s="4" t="s">
        <v>23</v>
      </c>
      <c r="D60" s="4">
        <v>9</v>
      </c>
      <c r="E60" s="4" t="s">
        <v>235</v>
      </c>
      <c r="F60" s="4"/>
      <c r="G60" s="4" t="s">
        <v>230</v>
      </c>
      <c r="H60" s="4">
        <v>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customHeight="1" x14ac:dyDescent="0.45">
      <c r="A61" s="4">
        <v>6</v>
      </c>
      <c r="B61" s="4" t="s">
        <v>22</v>
      </c>
      <c r="C61" s="4" t="s">
        <v>23</v>
      </c>
      <c r="D61" s="4">
        <v>10</v>
      </c>
      <c r="E61" s="4" t="s">
        <v>236</v>
      </c>
      <c r="F61" s="4"/>
      <c r="G61" s="4" t="s">
        <v>230</v>
      </c>
      <c r="H61" s="4">
        <v>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customHeight="1" x14ac:dyDescent="0.45">
      <c r="A62" s="3">
        <v>7</v>
      </c>
      <c r="B62" s="3" t="s">
        <v>24</v>
      </c>
      <c r="C62" s="3" t="s">
        <v>25</v>
      </c>
      <c r="D62" s="3">
        <v>1</v>
      </c>
      <c r="E62" s="3" t="s">
        <v>223</v>
      </c>
      <c r="F62" s="3"/>
      <c r="G62" s="3" t="s">
        <v>224</v>
      </c>
      <c r="H62" s="3">
        <v>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customHeight="1" x14ac:dyDescent="0.45">
      <c r="A63" s="3">
        <v>7</v>
      </c>
      <c r="B63" s="3" t="s">
        <v>24</v>
      </c>
      <c r="C63" s="3" t="s">
        <v>25</v>
      </c>
      <c r="D63" s="3">
        <v>2</v>
      </c>
      <c r="E63" s="3" t="s">
        <v>225</v>
      </c>
      <c r="F63" s="3" t="s">
        <v>226</v>
      </c>
      <c r="G63" s="3" t="s">
        <v>227</v>
      </c>
      <c r="H63" s="3">
        <v>1.9</v>
      </c>
      <c r="I63" s="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customHeight="1" x14ac:dyDescent="0.45">
      <c r="A64" s="3">
        <v>7</v>
      </c>
      <c r="B64" s="3" t="s">
        <v>24</v>
      </c>
      <c r="C64" s="3" t="s">
        <v>25</v>
      </c>
      <c r="D64" s="3">
        <v>3</v>
      </c>
      <c r="E64" s="3" t="s">
        <v>228</v>
      </c>
      <c r="F64" s="3" t="s">
        <v>226</v>
      </c>
      <c r="G64" s="3" t="s">
        <v>227</v>
      </c>
      <c r="H64" s="3">
        <v>1.9</v>
      </c>
      <c r="I64" s="3">
        <v>2.4938271604938271</v>
      </c>
      <c r="J64" s="5">
        <v>2.0679012345679011</v>
      </c>
      <c r="K64" s="5">
        <v>3.2311111111111113</v>
      </c>
      <c r="L64" s="5">
        <v>3.2585185185185179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customHeight="1" x14ac:dyDescent="0.45">
      <c r="A65" s="3">
        <v>7</v>
      </c>
      <c r="B65" s="3" t="s">
        <v>24</v>
      </c>
      <c r="C65" s="3" t="s">
        <v>25</v>
      </c>
      <c r="D65" s="3">
        <v>4</v>
      </c>
      <c r="E65" s="3" t="s">
        <v>229</v>
      </c>
      <c r="F65" s="3"/>
      <c r="G65" s="3" t="s">
        <v>230</v>
      </c>
      <c r="H65" s="3">
        <v>0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customHeight="1" x14ac:dyDescent="0.45">
      <c r="A66" s="3">
        <v>7</v>
      </c>
      <c r="B66" s="3" t="s">
        <v>24</v>
      </c>
      <c r="C66" s="3" t="s">
        <v>25</v>
      </c>
      <c r="D66" s="3">
        <v>5</v>
      </c>
      <c r="E66" s="3" t="s">
        <v>231</v>
      </c>
      <c r="F66" s="3"/>
      <c r="G66" s="3" t="s">
        <v>230</v>
      </c>
      <c r="H66" s="3">
        <v>0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45">
      <c r="A67" s="3">
        <v>7</v>
      </c>
      <c r="B67" s="3" t="s">
        <v>24</v>
      </c>
      <c r="C67" s="3" t="s">
        <v>25</v>
      </c>
      <c r="D67" s="3">
        <v>6</v>
      </c>
      <c r="E67" s="3" t="s">
        <v>232</v>
      </c>
      <c r="F67" s="3"/>
      <c r="G67" s="3" t="s">
        <v>230</v>
      </c>
      <c r="H67" s="3">
        <v>0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45">
      <c r="A68" s="3">
        <v>7</v>
      </c>
      <c r="B68" s="3" t="s">
        <v>24</v>
      </c>
      <c r="C68" s="3" t="s">
        <v>25</v>
      </c>
      <c r="D68" s="3">
        <v>7</v>
      </c>
      <c r="E68" s="3" t="s">
        <v>233</v>
      </c>
      <c r="F68" s="3"/>
      <c r="G68" s="3" t="s">
        <v>230</v>
      </c>
      <c r="H68" s="3">
        <v>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45">
      <c r="A69" s="3">
        <v>7</v>
      </c>
      <c r="B69" s="3" t="s">
        <v>24</v>
      </c>
      <c r="C69" s="3" t="s">
        <v>25</v>
      </c>
      <c r="D69" s="3">
        <v>8</v>
      </c>
      <c r="E69" s="3" t="s">
        <v>234</v>
      </c>
      <c r="F69" s="3"/>
      <c r="G69" s="3" t="s">
        <v>230</v>
      </c>
      <c r="H69" s="3">
        <v>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45">
      <c r="A70" s="3">
        <v>7</v>
      </c>
      <c r="B70" s="3" t="s">
        <v>24</v>
      </c>
      <c r="C70" s="3" t="s">
        <v>25</v>
      </c>
      <c r="D70" s="3">
        <v>9</v>
      </c>
      <c r="E70" s="3" t="s">
        <v>235</v>
      </c>
      <c r="F70" s="3"/>
      <c r="G70" s="3" t="s">
        <v>230</v>
      </c>
      <c r="H70" s="3">
        <v>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45">
      <c r="A71" s="3">
        <v>7</v>
      </c>
      <c r="B71" s="3" t="s">
        <v>24</v>
      </c>
      <c r="C71" s="3" t="s">
        <v>25</v>
      </c>
      <c r="D71" s="3">
        <v>10</v>
      </c>
      <c r="E71" s="3" t="s">
        <v>236</v>
      </c>
      <c r="F71" s="3"/>
      <c r="G71" s="3" t="s">
        <v>230</v>
      </c>
      <c r="H71" s="3">
        <v>0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customHeight="1" x14ac:dyDescent="0.45">
      <c r="A72" s="4">
        <v>8</v>
      </c>
      <c r="B72" s="4" t="s">
        <v>26</v>
      </c>
      <c r="C72" s="4" t="s">
        <v>27</v>
      </c>
      <c r="D72" s="4">
        <v>1</v>
      </c>
      <c r="E72" s="4" t="s">
        <v>223</v>
      </c>
      <c r="F72" s="4"/>
      <c r="G72" s="4" t="s">
        <v>224</v>
      </c>
      <c r="H72" s="4">
        <v>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customHeight="1" x14ac:dyDescent="0.45">
      <c r="A73" s="4">
        <v>8</v>
      </c>
      <c r="B73" s="4" t="s">
        <v>26</v>
      </c>
      <c r="C73" s="4" t="s">
        <v>27</v>
      </c>
      <c r="D73" s="4">
        <v>2</v>
      </c>
      <c r="E73" s="4" t="s">
        <v>225</v>
      </c>
      <c r="F73" s="4" t="s">
        <v>226</v>
      </c>
      <c r="G73" s="4" t="s">
        <v>227</v>
      </c>
      <c r="H73" s="4">
        <v>1.9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45">
      <c r="A74" s="4">
        <v>8</v>
      </c>
      <c r="B74" s="4" t="s">
        <v>26</v>
      </c>
      <c r="C74" s="4" t="s">
        <v>27</v>
      </c>
      <c r="D74" s="4">
        <v>3</v>
      </c>
      <c r="E74" s="4" t="s">
        <v>228</v>
      </c>
      <c r="F74" s="4" t="s">
        <v>226</v>
      </c>
      <c r="G74" s="4" t="s">
        <v>227</v>
      </c>
      <c r="H74" s="4">
        <v>1.9</v>
      </c>
      <c r="I74" s="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customHeight="1" x14ac:dyDescent="0.45">
      <c r="A75" s="4">
        <v>8</v>
      </c>
      <c r="B75" s="4" t="s">
        <v>26</v>
      </c>
      <c r="C75" s="4" t="s">
        <v>27</v>
      </c>
      <c r="D75" s="4">
        <v>4</v>
      </c>
      <c r="E75" s="4" t="s">
        <v>229</v>
      </c>
      <c r="F75" s="4"/>
      <c r="G75" s="4" t="s">
        <v>230</v>
      </c>
      <c r="H75" s="4">
        <v>0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4.25" customHeight="1" x14ac:dyDescent="0.45">
      <c r="A76" s="4">
        <v>8</v>
      </c>
      <c r="B76" s="4" t="s">
        <v>26</v>
      </c>
      <c r="C76" s="4" t="s">
        <v>27</v>
      </c>
      <c r="D76" s="4">
        <v>5</v>
      </c>
      <c r="E76" s="4" t="s">
        <v>231</v>
      </c>
      <c r="F76" s="4"/>
      <c r="G76" s="4" t="s">
        <v>230</v>
      </c>
      <c r="H76" s="4">
        <v>0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4.25" customHeight="1" x14ac:dyDescent="0.45">
      <c r="A77" s="4">
        <v>8</v>
      </c>
      <c r="B77" s="4" t="s">
        <v>26</v>
      </c>
      <c r="C77" s="4" t="s">
        <v>27</v>
      </c>
      <c r="D77" s="4">
        <v>6</v>
      </c>
      <c r="E77" s="4" t="s">
        <v>232</v>
      </c>
      <c r="F77" s="4"/>
      <c r="G77" s="4" t="s">
        <v>230</v>
      </c>
      <c r="H77" s="4">
        <v>0</v>
      </c>
    </row>
    <row r="78" spans="1:41" ht="14.25" customHeight="1" x14ac:dyDescent="0.45">
      <c r="A78" s="4">
        <v>8</v>
      </c>
      <c r="B78" s="4" t="s">
        <v>26</v>
      </c>
      <c r="C78" s="4" t="s">
        <v>27</v>
      </c>
      <c r="D78" s="4">
        <v>7</v>
      </c>
      <c r="E78" s="4" t="s">
        <v>233</v>
      </c>
      <c r="F78" s="4"/>
      <c r="G78" s="4" t="s">
        <v>230</v>
      </c>
      <c r="H78" s="4">
        <v>0</v>
      </c>
    </row>
    <row r="79" spans="1:41" ht="14.25" customHeight="1" x14ac:dyDescent="0.45">
      <c r="A79" s="4">
        <v>8</v>
      </c>
      <c r="B79" s="4" t="s">
        <v>26</v>
      </c>
      <c r="C79" s="4" t="s">
        <v>27</v>
      </c>
      <c r="D79" s="4">
        <v>8</v>
      </c>
      <c r="E79" s="4" t="s">
        <v>234</v>
      </c>
      <c r="F79" s="4"/>
      <c r="G79" s="4" t="s">
        <v>230</v>
      </c>
      <c r="H79" s="4">
        <v>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customHeight="1" x14ac:dyDescent="0.45">
      <c r="A80" s="4">
        <v>8</v>
      </c>
      <c r="B80" s="4" t="s">
        <v>26</v>
      </c>
      <c r="C80" s="4" t="s">
        <v>27</v>
      </c>
      <c r="D80" s="4">
        <v>9</v>
      </c>
      <c r="E80" s="4" t="s">
        <v>235</v>
      </c>
      <c r="F80" s="4"/>
      <c r="G80" s="4" t="s">
        <v>240</v>
      </c>
      <c r="H80" s="4">
        <v>1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4.25" customHeight="1" x14ac:dyDescent="0.45">
      <c r="A81" s="4">
        <v>8</v>
      </c>
      <c r="B81" s="4" t="s">
        <v>26</v>
      </c>
      <c r="C81" s="4" t="s">
        <v>27</v>
      </c>
      <c r="D81" s="4">
        <v>10</v>
      </c>
      <c r="E81" s="4" t="s">
        <v>236</v>
      </c>
      <c r="F81" s="4"/>
      <c r="G81" s="4" t="s">
        <v>240</v>
      </c>
      <c r="H81" s="4">
        <v>1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4.25" customHeight="1" x14ac:dyDescent="0.45">
      <c r="A82" s="3">
        <v>9</v>
      </c>
      <c r="B82" s="3" t="s">
        <v>28</v>
      </c>
      <c r="C82" s="3" t="s">
        <v>29</v>
      </c>
      <c r="D82" s="3">
        <v>1</v>
      </c>
      <c r="E82" s="3" t="s">
        <v>223</v>
      </c>
      <c r="F82" s="3"/>
      <c r="G82" s="3" t="s">
        <v>230</v>
      </c>
      <c r="H82" s="3">
        <v>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customHeight="1" x14ac:dyDescent="0.45">
      <c r="A83" s="3">
        <v>9</v>
      </c>
      <c r="B83" s="3" t="s">
        <v>28</v>
      </c>
      <c r="C83" s="3" t="s">
        <v>29</v>
      </c>
      <c r="D83" s="3">
        <v>2</v>
      </c>
      <c r="E83" s="3" t="s">
        <v>225</v>
      </c>
      <c r="F83" s="3"/>
      <c r="G83" s="3" t="s">
        <v>230</v>
      </c>
      <c r="H83" s="3">
        <v>0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customHeight="1" x14ac:dyDescent="0.45">
      <c r="A84" s="3">
        <v>9</v>
      </c>
      <c r="B84" s="3" t="s">
        <v>28</v>
      </c>
      <c r="C84" s="3" t="s">
        <v>29</v>
      </c>
      <c r="D84" s="3">
        <v>3</v>
      </c>
      <c r="E84" s="3" t="s">
        <v>228</v>
      </c>
      <c r="F84" s="3"/>
      <c r="G84" s="3" t="s">
        <v>230</v>
      </c>
      <c r="H84" s="3">
        <v>0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customHeight="1" x14ac:dyDescent="0.45">
      <c r="A85" s="3">
        <v>9</v>
      </c>
      <c r="B85" s="3" t="s">
        <v>28</v>
      </c>
      <c r="C85" s="3" t="s">
        <v>29</v>
      </c>
      <c r="D85" s="3">
        <v>4</v>
      </c>
      <c r="E85" s="3" t="s">
        <v>229</v>
      </c>
      <c r="F85" s="3"/>
      <c r="G85" s="3" t="s">
        <v>230</v>
      </c>
      <c r="H85" s="3">
        <v>0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customHeight="1" x14ac:dyDescent="0.45">
      <c r="A86" s="3">
        <v>9</v>
      </c>
      <c r="B86" s="3" t="s">
        <v>28</v>
      </c>
      <c r="C86" s="3" t="s">
        <v>29</v>
      </c>
      <c r="D86" s="3">
        <v>5</v>
      </c>
      <c r="E86" s="3" t="s">
        <v>231</v>
      </c>
      <c r="F86" s="3"/>
      <c r="G86" s="3" t="s">
        <v>230</v>
      </c>
      <c r="H86" s="3">
        <v>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customHeight="1" x14ac:dyDescent="0.45">
      <c r="A87" s="3">
        <v>9</v>
      </c>
      <c r="B87" s="3" t="s">
        <v>28</v>
      </c>
      <c r="C87" s="3" t="s">
        <v>29</v>
      </c>
      <c r="D87" s="3">
        <v>6</v>
      </c>
      <c r="E87" s="3" t="s">
        <v>232</v>
      </c>
      <c r="F87" s="3"/>
      <c r="G87" s="3" t="s">
        <v>230</v>
      </c>
      <c r="H87" s="3">
        <v>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customHeight="1" x14ac:dyDescent="0.45">
      <c r="A88" s="3">
        <v>9</v>
      </c>
      <c r="B88" s="3" t="s">
        <v>28</v>
      </c>
      <c r="C88" s="3" t="s">
        <v>29</v>
      </c>
      <c r="D88" s="3">
        <v>7</v>
      </c>
      <c r="E88" s="3" t="s">
        <v>233</v>
      </c>
      <c r="F88" s="3"/>
      <c r="G88" s="3" t="s">
        <v>230</v>
      </c>
      <c r="H88" s="3">
        <v>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customHeight="1" x14ac:dyDescent="0.45">
      <c r="A89" s="3">
        <v>9</v>
      </c>
      <c r="B89" s="3" t="s">
        <v>28</v>
      </c>
      <c r="C89" s="3" t="s">
        <v>29</v>
      </c>
      <c r="D89" s="3">
        <v>8</v>
      </c>
      <c r="E89" s="3" t="s">
        <v>234</v>
      </c>
      <c r="F89" s="3"/>
      <c r="G89" s="3" t="s">
        <v>230</v>
      </c>
      <c r="H89" s="3">
        <v>0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customHeight="1" x14ac:dyDescent="0.45">
      <c r="A90" s="3">
        <v>9</v>
      </c>
      <c r="B90" s="3" t="s">
        <v>28</v>
      </c>
      <c r="C90" s="3" t="s">
        <v>29</v>
      </c>
      <c r="D90" s="3">
        <v>9</v>
      </c>
      <c r="E90" s="3" t="s">
        <v>235</v>
      </c>
      <c r="F90" s="3"/>
      <c r="G90" s="3" t="s">
        <v>230</v>
      </c>
      <c r="H90" s="3">
        <v>0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customHeight="1" x14ac:dyDescent="0.45">
      <c r="A91" s="3">
        <v>9</v>
      </c>
      <c r="B91" s="3" t="s">
        <v>28</v>
      </c>
      <c r="C91" s="3" t="s">
        <v>29</v>
      </c>
      <c r="D91" s="3">
        <v>10</v>
      </c>
      <c r="E91" s="3" t="s">
        <v>236</v>
      </c>
      <c r="F91" s="3"/>
      <c r="G91" s="3" t="s">
        <v>230</v>
      </c>
      <c r="H91" s="3">
        <v>0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45">
      <c r="A92" s="4">
        <v>10</v>
      </c>
      <c r="B92" s="4" t="s">
        <v>30</v>
      </c>
      <c r="C92" s="4" t="s">
        <v>31</v>
      </c>
      <c r="D92" s="4">
        <v>1</v>
      </c>
      <c r="E92" s="4" t="s">
        <v>223</v>
      </c>
      <c r="F92" s="4"/>
      <c r="G92" s="4" t="s">
        <v>230</v>
      </c>
      <c r="H92" s="4">
        <v>0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45">
      <c r="A93" s="4">
        <v>10</v>
      </c>
      <c r="B93" s="4" t="s">
        <v>30</v>
      </c>
      <c r="C93" s="4" t="s">
        <v>31</v>
      </c>
      <c r="D93" s="4">
        <v>2</v>
      </c>
      <c r="E93" s="4" t="s">
        <v>225</v>
      </c>
      <c r="F93" s="4"/>
      <c r="G93" s="4" t="s">
        <v>230</v>
      </c>
      <c r="H93" s="4">
        <v>0</v>
      </c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45">
      <c r="A94" s="4">
        <v>10</v>
      </c>
      <c r="B94" s="4" t="s">
        <v>30</v>
      </c>
      <c r="C94" s="4" t="s">
        <v>31</v>
      </c>
      <c r="D94" s="4">
        <v>3</v>
      </c>
      <c r="E94" s="4" t="s">
        <v>228</v>
      </c>
      <c r="F94" s="4"/>
      <c r="G94" s="4" t="s">
        <v>230</v>
      </c>
      <c r="H94" s="4">
        <v>0</v>
      </c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45">
      <c r="A95" s="4">
        <v>10</v>
      </c>
      <c r="B95" s="4" t="s">
        <v>30</v>
      </c>
      <c r="C95" s="4" t="s">
        <v>31</v>
      </c>
      <c r="D95" s="4">
        <v>4</v>
      </c>
      <c r="E95" s="4" t="s">
        <v>229</v>
      </c>
      <c r="F95" s="4"/>
      <c r="G95" s="4" t="s">
        <v>230</v>
      </c>
      <c r="H95" s="4">
        <v>0</v>
      </c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45">
      <c r="A96" s="4">
        <v>10</v>
      </c>
      <c r="B96" s="4" t="s">
        <v>30</v>
      </c>
      <c r="C96" s="4" t="s">
        <v>31</v>
      </c>
      <c r="D96" s="4">
        <v>5</v>
      </c>
      <c r="E96" s="4" t="s">
        <v>231</v>
      </c>
      <c r="F96" s="4"/>
      <c r="G96" s="4" t="s">
        <v>230</v>
      </c>
      <c r="H96" s="4">
        <v>0</v>
      </c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2" ht="14.25" customHeight="1" x14ac:dyDescent="0.45">
      <c r="A97" s="4">
        <v>10</v>
      </c>
      <c r="B97" s="4" t="s">
        <v>30</v>
      </c>
      <c r="C97" s="4" t="s">
        <v>31</v>
      </c>
      <c r="D97" s="4">
        <v>6</v>
      </c>
      <c r="E97" s="4" t="s">
        <v>232</v>
      </c>
      <c r="F97" s="4"/>
      <c r="G97" s="4" t="s">
        <v>230</v>
      </c>
      <c r="H97" s="4">
        <v>0</v>
      </c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2" ht="14.25" customHeight="1" x14ac:dyDescent="0.45">
      <c r="A98" s="4">
        <v>10</v>
      </c>
      <c r="B98" s="4" t="s">
        <v>30</v>
      </c>
      <c r="C98" s="4" t="s">
        <v>31</v>
      </c>
      <c r="D98" s="4">
        <v>7</v>
      </c>
      <c r="E98" s="4" t="s">
        <v>233</v>
      </c>
      <c r="F98" s="4"/>
      <c r="G98" s="4" t="s">
        <v>230</v>
      </c>
      <c r="H98" s="4">
        <v>0</v>
      </c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2" ht="14.25" customHeight="1" x14ac:dyDescent="0.45">
      <c r="A99" s="4">
        <v>10</v>
      </c>
      <c r="B99" s="4" t="s">
        <v>30</v>
      </c>
      <c r="C99" s="4" t="s">
        <v>31</v>
      </c>
      <c r="D99" s="4">
        <v>8</v>
      </c>
      <c r="E99" s="4" t="s">
        <v>234</v>
      </c>
      <c r="F99" s="4"/>
      <c r="G99" s="4" t="s">
        <v>230</v>
      </c>
      <c r="H99" s="4">
        <v>0</v>
      </c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2" ht="14.25" customHeight="1" x14ac:dyDescent="0.45">
      <c r="A100" s="4">
        <v>10</v>
      </c>
      <c r="B100" s="4" t="s">
        <v>30</v>
      </c>
      <c r="C100" s="4" t="s">
        <v>31</v>
      </c>
      <c r="D100" s="4">
        <v>9</v>
      </c>
      <c r="E100" s="4" t="s">
        <v>235</v>
      </c>
      <c r="F100" s="4"/>
      <c r="G100" s="4" t="s">
        <v>230</v>
      </c>
      <c r="H100" s="4">
        <v>0</v>
      </c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2" ht="14.25" customHeight="1" x14ac:dyDescent="0.45">
      <c r="A101" s="4">
        <v>10</v>
      </c>
      <c r="B101" s="4" t="s">
        <v>30</v>
      </c>
      <c r="C101" s="4" t="s">
        <v>31</v>
      </c>
      <c r="D101" s="4">
        <v>10</v>
      </c>
      <c r="E101" s="4" t="s">
        <v>236</v>
      </c>
      <c r="F101" s="4"/>
      <c r="G101" s="4" t="s">
        <v>230</v>
      </c>
      <c r="H101" s="4">
        <v>0</v>
      </c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2" ht="14.25" customHeight="1" x14ac:dyDescent="0.45">
      <c r="A102" s="3">
        <v>11</v>
      </c>
      <c r="B102" s="3" t="s">
        <v>32</v>
      </c>
      <c r="C102" s="3" t="s">
        <v>33</v>
      </c>
      <c r="D102" s="3">
        <v>1</v>
      </c>
      <c r="E102" s="3" t="s">
        <v>223</v>
      </c>
      <c r="F102" s="3" t="s">
        <v>238</v>
      </c>
      <c r="G102" s="3" t="s">
        <v>240</v>
      </c>
      <c r="H102" s="3">
        <v>0</v>
      </c>
      <c r="I102" s="3">
        <v>2619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 t="s">
        <v>239</v>
      </c>
    </row>
    <row r="103" spans="1:42" ht="14.25" customHeight="1" x14ac:dyDescent="0.45">
      <c r="A103" s="3">
        <v>11</v>
      </c>
      <c r="B103" s="3" t="s">
        <v>32</v>
      </c>
      <c r="C103" s="3" t="s">
        <v>33</v>
      </c>
      <c r="D103" s="3">
        <v>2</v>
      </c>
      <c r="E103" s="3" t="s">
        <v>225</v>
      </c>
      <c r="F103" s="3" t="s">
        <v>238</v>
      </c>
      <c r="G103" s="3" t="s">
        <v>240</v>
      </c>
      <c r="H103" s="3">
        <v>0</v>
      </c>
      <c r="I103" s="3">
        <v>33.54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 t="s">
        <v>239</v>
      </c>
    </row>
    <row r="104" spans="1:42" ht="14.25" customHeight="1" x14ac:dyDescent="0.45">
      <c r="A104" s="3">
        <v>11</v>
      </c>
      <c r="B104" s="3" t="s">
        <v>32</v>
      </c>
      <c r="C104" s="3" t="s">
        <v>33</v>
      </c>
      <c r="D104" s="3">
        <v>3</v>
      </c>
      <c r="E104" s="3" t="s">
        <v>228</v>
      </c>
      <c r="F104" s="3" t="s">
        <v>241</v>
      </c>
      <c r="G104" s="3" t="s">
        <v>224</v>
      </c>
      <c r="H104" s="3">
        <v>0</v>
      </c>
      <c r="I104" s="3">
        <v>0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 t="s">
        <v>239</v>
      </c>
    </row>
    <row r="105" spans="1:42" ht="14.25" customHeight="1" x14ac:dyDescent="0.45">
      <c r="A105" s="3">
        <v>11</v>
      </c>
      <c r="B105" s="3" t="s">
        <v>32</v>
      </c>
      <c r="C105" s="3" t="s">
        <v>33</v>
      </c>
      <c r="D105" s="3">
        <v>4</v>
      </c>
      <c r="E105" s="3" t="s">
        <v>229</v>
      </c>
      <c r="F105" s="3" t="s">
        <v>242</v>
      </c>
      <c r="G105" s="3" t="s">
        <v>237</v>
      </c>
      <c r="H105" s="3">
        <v>0</v>
      </c>
      <c r="I105" s="3">
        <v>1.4095059999999999</v>
      </c>
      <c r="J105" s="5">
        <v>1.4811460000000001</v>
      </c>
      <c r="K105" s="5">
        <v>1.4811460000000001</v>
      </c>
      <c r="L105" s="5">
        <v>1.474656</v>
      </c>
      <c r="M105" s="5">
        <v>1.4751160000000001</v>
      </c>
      <c r="N105" s="5">
        <v>1.4751160000000001</v>
      </c>
      <c r="O105" s="5">
        <f>N105</f>
        <v>1.4751160000000001</v>
      </c>
      <c r="P105" s="5">
        <f t="shared" ref="P105:AO105" si="0">O105</f>
        <v>1.4751160000000001</v>
      </c>
      <c r="Q105" s="5">
        <f t="shared" si="0"/>
        <v>1.4751160000000001</v>
      </c>
      <c r="R105" s="5">
        <f t="shared" si="0"/>
        <v>1.4751160000000001</v>
      </c>
      <c r="S105" s="5">
        <f t="shared" si="0"/>
        <v>1.4751160000000001</v>
      </c>
      <c r="T105" s="5">
        <f t="shared" si="0"/>
        <v>1.4751160000000001</v>
      </c>
      <c r="U105" s="5">
        <f t="shared" si="0"/>
        <v>1.4751160000000001</v>
      </c>
      <c r="V105" s="5">
        <f t="shared" si="0"/>
        <v>1.4751160000000001</v>
      </c>
      <c r="W105" s="5">
        <f t="shared" si="0"/>
        <v>1.4751160000000001</v>
      </c>
      <c r="X105" s="5">
        <f t="shared" si="0"/>
        <v>1.4751160000000001</v>
      </c>
      <c r="Y105" s="5">
        <f t="shared" si="0"/>
        <v>1.4751160000000001</v>
      </c>
      <c r="Z105" s="5">
        <f t="shared" si="0"/>
        <v>1.4751160000000001</v>
      </c>
      <c r="AA105" s="5">
        <f t="shared" si="0"/>
        <v>1.4751160000000001</v>
      </c>
      <c r="AB105" s="5">
        <f t="shared" si="0"/>
        <v>1.4751160000000001</v>
      </c>
      <c r="AC105" s="5">
        <f t="shared" si="0"/>
        <v>1.4751160000000001</v>
      </c>
      <c r="AD105" s="5">
        <f t="shared" si="0"/>
        <v>1.4751160000000001</v>
      </c>
      <c r="AE105" s="5">
        <f t="shared" si="0"/>
        <v>1.4751160000000001</v>
      </c>
      <c r="AF105" s="5">
        <f t="shared" si="0"/>
        <v>1.4751160000000001</v>
      </c>
      <c r="AG105" s="5">
        <f t="shared" si="0"/>
        <v>1.4751160000000001</v>
      </c>
      <c r="AH105" s="5">
        <f t="shared" si="0"/>
        <v>1.4751160000000001</v>
      </c>
      <c r="AI105" s="5">
        <f t="shared" si="0"/>
        <v>1.4751160000000001</v>
      </c>
      <c r="AJ105" s="5">
        <f t="shared" si="0"/>
        <v>1.4751160000000001</v>
      </c>
      <c r="AK105" s="5">
        <f t="shared" si="0"/>
        <v>1.4751160000000001</v>
      </c>
      <c r="AL105" s="5">
        <f t="shared" si="0"/>
        <v>1.4751160000000001</v>
      </c>
      <c r="AM105" s="5">
        <f t="shared" si="0"/>
        <v>1.4751160000000001</v>
      </c>
      <c r="AN105" s="5">
        <f t="shared" si="0"/>
        <v>1.4751160000000001</v>
      </c>
      <c r="AO105" s="5">
        <f t="shared" si="0"/>
        <v>1.4751160000000001</v>
      </c>
      <c r="AP105" s="15" t="s">
        <v>239</v>
      </c>
    </row>
    <row r="106" spans="1:42" ht="14.25" customHeight="1" x14ac:dyDescent="0.45">
      <c r="A106" s="3">
        <v>11</v>
      </c>
      <c r="B106" s="3" t="s">
        <v>32</v>
      </c>
      <c r="C106" s="3" t="s">
        <v>33</v>
      </c>
      <c r="D106" s="3">
        <v>5</v>
      </c>
      <c r="E106" s="3" t="s">
        <v>231</v>
      </c>
      <c r="F106" s="3" t="s">
        <v>242</v>
      </c>
      <c r="G106" s="3" t="s">
        <v>237</v>
      </c>
      <c r="H106" s="25">
        <v>0</v>
      </c>
      <c r="I106" s="25">
        <v>1.41</v>
      </c>
      <c r="J106" s="25">
        <v>1.5</v>
      </c>
      <c r="K106" s="25">
        <v>1.5</v>
      </c>
      <c r="L106" s="25">
        <v>1.5</v>
      </c>
      <c r="M106" s="25">
        <v>1.5</v>
      </c>
      <c r="N106" s="63">
        <v>1.7000000000000002</v>
      </c>
      <c r="O106" s="63">
        <v>1.7500000000000002</v>
      </c>
      <c r="P106" s="63">
        <v>1.8000000000000003</v>
      </c>
      <c r="Q106" s="63">
        <v>3</v>
      </c>
      <c r="R106" s="63">
        <v>3</v>
      </c>
      <c r="S106" s="63">
        <v>3</v>
      </c>
      <c r="T106" s="63">
        <v>3</v>
      </c>
      <c r="U106" s="63">
        <v>3</v>
      </c>
      <c r="V106" s="63">
        <v>3</v>
      </c>
      <c r="W106" s="63">
        <v>3</v>
      </c>
      <c r="X106" s="63">
        <v>3</v>
      </c>
      <c r="Y106" s="63">
        <v>3</v>
      </c>
      <c r="Z106" s="63">
        <v>3</v>
      </c>
      <c r="AA106" s="63">
        <v>3</v>
      </c>
      <c r="AB106" s="63">
        <v>3</v>
      </c>
      <c r="AC106" s="63">
        <v>3</v>
      </c>
      <c r="AD106" s="63">
        <v>3</v>
      </c>
      <c r="AE106" s="63">
        <v>3</v>
      </c>
      <c r="AF106" s="63">
        <v>3</v>
      </c>
      <c r="AG106" s="63">
        <v>3</v>
      </c>
      <c r="AH106" s="63">
        <v>3</v>
      </c>
      <c r="AI106" s="63">
        <v>3</v>
      </c>
      <c r="AJ106" s="63">
        <v>3</v>
      </c>
      <c r="AK106" s="63">
        <v>3</v>
      </c>
      <c r="AL106" s="63">
        <v>3</v>
      </c>
      <c r="AM106" s="63">
        <v>3</v>
      </c>
      <c r="AN106" s="63">
        <v>3</v>
      </c>
      <c r="AO106" s="63">
        <v>3</v>
      </c>
      <c r="AP106" s="15"/>
    </row>
    <row r="107" spans="1:42" ht="14.25" customHeight="1" x14ac:dyDescent="0.45">
      <c r="A107" s="3">
        <v>11</v>
      </c>
      <c r="B107" s="3" t="s">
        <v>32</v>
      </c>
      <c r="C107" s="3" t="s">
        <v>33</v>
      </c>
      <c r="D107" s="3">
        <v>6</v>
      </c>
      <c r="E107" s="3" t="s">
        <v>232</v>
      </c>
      <c r="F107" s="3"/>
      <c r="G107" s="3" t="s">
        <v>230</v>
      </c>
      <c r="H107" s="3">
        <v>0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 t="s">
        <v>239</v>
      </c>
    </row>
    <row r="108" spans="1:42" ht="14.25" customHeight="1" x14ac:dyDescent="0.45">
      <c r="A108" s="3">
        <v>11</v>
      </c>
      <c r="B108" s="3" t="s">
        <v>32</v>
      </c>
      <c r="C108" s="3" t="s">
        <v>33</v>
      </c>
      <c r="D108" s="3">
        <v>7</v>
      </c>
      <c r="E108" s="3" t="s">
        <v>233</v>
      </c>
      <c r="F108" s="3"/>
      <c r="G108" s="3" t="s">
        <v>230</v>
      </c>
      <c r="H108" s="3">
        <v>0</v>
      </c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15" t="s">
        <v>239</v>
      </c>
    </row>
    <row r="109" spans="1:42" ht="14.25" customHeight="1" x14ac:dyDescent="0.45">
      <c r="A109" s="3">
        <v>11</v>
      </c>
      <c r="B109" s="3" t="s">
        <v>32</v>
      </c>
      <c r="C109" s="3" t="s">
        <v>33</v>
      </c>
      <c r="D109" s="3">
        <v>8</v>
      </c>
      <c r="E109" s="3" t="s">
        <v>234</v>
      </c>
      <c r="F109" s="3" t="s">
        <v>242</v>
      </c>
      <c r="G109" s="3" t="s">
        <v>237</v>
      </c>
      <c r="H109" s="25">
        <v>0</v>
      </c>
      <c r="I109" s="25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156">
        <v>5.1999999999999998E-2</v>
      </c>
      <c r="T109" s="63">
        <v>0</v>
      </c>
      <c r="U109" s="63">
        <v>0.13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157">
        <f>SUM(H109:AO109)</f>
        <v>0.182</v>
      </c>
    </row>
    <row r="110" spans="1:42" ht="14.25" customHeight="1" x14ac:dyDescent="0.45">
      <c r="A110" s="3">
        <v>11</v>
      </c>
      <c r="B110" s="3" t="s">
        <v>32</v>
      </c>
      <c r="C110" s="3" t="s">
        <v>33</v>
      </c>
      <c r="D110" s="3">
        <v>9</v>
      </c>
      <c r="E110" s="3" t="s">
        <v>235</v>
      </c>
      <c r="F110" s="3" t="s">
        <v>243</v>
      </c>
      <c r="G110" s="3" t="s">
        <v>237</v>
      </c>
      <c r="H110" s="3">
        <v>0</v>
      </c>
      <c r="I110" s="102">
        <v>0.39842</v>
      </c>
      <c r="J110" s="102">
        <v>0.31659999999999999</v>
      </c>
      <c r="K110" s="102">
        <v>0.42392400000000002</v>
      </c>
      <c r="L110" s="102">
        <v>0.43459999999999999</v>
      </c>
      <c r="M110" s="102">
        <v>0.50692000000000004</v>
      </c>
      <c r="N110" s="102">
        <v>0.40339999999999998</v>
      </c>
      <c r="O110" s="102">
        <f>MAX(I110:N110)</f>
        <v>0.50692000000000004</v>
      </c>
      <c r="P110" s="102">
        <f t="shared" ref="P110:AO110" si="1">O110</f>
        <v>0.50692000000000004</v>
      </c>
      <c r="Q110" s="102">
        <f t="shared" si="1"/>
        <v>0.50692000000000004</v>
      </c>
      <c r="R110" s="102">
        <f t="shared" si="1"/>
        <v>0.50692000000000004</v>
      </c>
      <c r="S110" s="102">
        <f t="shared" si="1"/>
        <v>0.50692000000000004</v>
      </c>
      <c r="T110" s="102">
        <f t="shared" si="1"/>
        <v>0.50692000000000004</v>
      </c>
      <c r="U110" s="102">
        <f t="shared" si="1"/>
        <v>0.50692000000000004</v>
      </c>
      <c r="V110" s="102">
        <f t="shared" si="1"/>
        <v>0.50692000000000004</v>
      </c>
      <c r="W110" s="102">
        <f t="shared" si="1"/>
        <v>0.50692000000000004</v>
      </c>
      <c r="X110" s="102">
        <f t="shared" si="1"/>
        <v>0.50692000000000004</v>
      </c>
      <c r="Y110" s="102">
        <f t="shared" si="1"/>
        <v>0.50692000000000004</v>
      </c>
      <c r="Z110" s="102">
        <f t="shared" si="1"/>
        <v>0.50692000000000004</v>
      </c>
      <c r="AA110" s="102">
        <f t="shared" si="1"/>
        <v>0.50692000000000004</v>
      </c>
      <c r="AB110" s="102">
        <f t="shared" si="1"/>
        <v>0.50692000000000004</v>
      </c>
      <c r="AC110" s="102">
        <f t="shared" si="1"/>
        <v>0.50692000000000004</v>
      </c>
      <c r="AD110" s="102">
        <f t="shared" si="1"/>
        <v>0.50692000000000004</v>
      </c>
      <c r="AE110" s="102">
        <f t="shared" si="1"/>
        <v>0.50692000000000004</v>
      </c>
      <c r="AF110" s="102">
        <f t="shared" si="1"/>
        <v>0.50692000000000004</v>
      </c>
      <c r="AG110" s="102">
        <f t="shared" si="1"/>
        <v>0.50692000000000004</v>
      </c>
      <c r="AH110" s="102">
        <f t="shared" si="1"/>
        <v>0.50692000000000004</v>
      </c>
      <c r="AI110" s="102">
        <f t="shared" si="1"/>
        <v>0.50692000000000004</v>
      </c>
      <c r="AJ110" s="102">
        <f t="shared" si="1"/>
        <v>0.50692000000000004</v>
      </c>
      <c r="AK110" s="102">
        <f t="shared" si="1"/>
        <v>0.50692000000000004</v>
      </c>
      <c r="AL110" s="102">
        <f t="shared" si="1"/>
        <v>0.50692000000000004</v>
      </c>
      <c r="AM110" s="102">
        <f t="shared" si="1"/>
        <v>0.50692000000000004</v>
      </c>
      <c r="AN110" s="102">
        <f t="shared" si="1"/>
        <v>0.50692000000000004</v>
      </c>
      <c r="AO110" s="102">
        <f t="shared" si="1"/>
        <v>0.50692000000000004</v>
      </c>
      <c r="AP110" s="15" t="s">
        <v>239</v>
      </c>
    </row>
    <row r="111" spans="1:42" ht="14.25" customHeight="1" x14ac:dyDescent="0.45">
      <c r="A111" s="3">
        <v>11</v>
      </c>
      <c r="B111" s="3" t="s">
        <v>32</v>
      </c>
      <c r="C111" s="3" t="s">
        <v>33</v>
      </c>
      <c r="D111" s="3">
        <v>10</v>
      </c>
      <c r="E111" s="3" t="s">
        <v>236</v>
      </c>
      <c r="F111" s="3" t="s">
        <v>243</v>
      </c>
      <c r="G111" s="3" t="s">
        <v>240</v>
      </c>
      <c r="H111" s="3">
        <v>0</v>
      </c>
      <c r="I111" s="3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 t="s">
        <v>244</v>
      </c>
    </row>
    <row r="112" spans="1:42" ht="14.25" customHeight="1" x14ac:dyDescent="0.45">
      <c r="A112" s="4">
        <v>12</v>
      </c>
      <c r="B112" s="4" t="s">
        <v>38</v>
      </c>
      <c r="C112" s="4" t="s">
        <v>39</v>
      </c>
      <c r="D112" s="4">
        <v>1</v>
      </c>
      <c r="E112" s="4" t="s">
        <v>223</v>
      </c>
      <c r="F112" s="4" t="s">
        <v>238</v>
      </c>
      <c r="G112" s="4" t="s">
        <v>240</v>
      </c>
      <c r="H112" s="4">
        <v>0</v>
      </c>
      <c r="I112" s="4">
        <v>1870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 t="s">
        <v>245</v>
      </c>
    </row>
    <row r="113" spans="1:42" ht="14.25" customHeight="1" x14ac:dyDescent="0.45">
      <c r="A113" s="4">
        <v>12</v>
      </c>
      <c r="B113" s="4" t="s">
        <v>38</v>
      </c>
      <c r="C113" s="4" t="s">
        <v>39</v>
      </c>
      <c r="D113" s="4">
        <v>2</v>
      </c>
      <c r="E113" s="4" t="s">
        <v>225</v>
      </c>
      <c r="F113" s="4" t="s">
        <v>238</v>
      </c>
      <c r="G113" s="4" t="s">
        <v>240</v>
      </c>
      <c r="H113" s="4">
        <v>0</v>
      </c>
      <c r="I113" s="4">
        <v>54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 t="s">
        <v>245</v>
      </c>
    </row>
    <row r="114" spans="1:42" ht="14.25" customHeight="1" x14ac:dyDescent="0.45">
      <c r="A114" s="4">
        <v>12</v>
      </c>
      <c r="B114" s="4" t="s">
        <v>38</v>
      </c>
      <c r="C114" s="4" t="s">
        <v>39</v>
      </c>
      <c r="D114" s="4">
        <v>3</v>
      </c>
      <c r="E114" s="4" t="s">
        <v>228</v>
      </c>
      <c r="F114" s="4" t="s">
        <v>241</v>
      </c>
      <c r="G114" s="4" t="s">
        <v>224</v>
      </c>
      <c r="H114" s="4">
        <v>0</v>
      </c>
      <c r="I114" s="4">
        <v>0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 t="s">
        <v>245</v>
      </c>
    </row>
    <row r="115" spans="1:42" ht="14.25" customHeight="1" x14ac:dyDescent="0.45">
      <c r="A115" s="4">
        <v>12</v>
      </c>
      <c r="B115" s="4" t="s">
        <v>38</v>
      </c>
      <c r="C115" s="4" t="s">
        <v>39</v>
      </c>
      <c r="D115" s="4">
        <v>4</v>
      </c>
      <c r="E115" s="4" t="s">
        <v>229</v>
      </c>
      <c r="F115" s="4" t="s">
        <v>242</v>
      </c>
      <c r="G115" s="4" t="s">
        <v>237</v>
      </c>
      <c r="H115" s="4">
        <v>0</v>
      </c>
      <c r="I115" s="44">
        <v>8.9570999999999998E-2</v>
      </c>
      <c r="J115" s="5">
        <v>9.3307000000000001E-2</v>
      </c>
      <c r="K115" s="5">
        <v>9.6057000000000003E-2</v>
      </c>
      <c r="L115" s="5">
        <v>0.110886</v>
      </c>
      <c r="M115" s="5">
        <v>0.11268599999999999</v>
      </c>
      <c r="N115" s="5">
        <v>0.113686</v>
      </c>
      <c r="O115" s="5">
        <f>N115</f>
        <v>0.113686</v>
      </c>
      <c r="P115" s="5">
        <f t="shared" ref="P115:AO115" si="2">O115</f>
        <v>0.113686</v>
      </c>
      <c r="Q115" s="5">
        <f t="shared" si="2"/>
        <v>0.113686</v>
      </c>
      <c r="R115" s="5">
        <f t="shared" si="2"/>
        <v>0.113686</v>
      </c>
      <c r="S115" s="5">
        <f t="shared" si="2"/>
        <v>0.113686</v>
      </c>
      <c r="T115" s="5">
        <f t="shared" si="2"/>
        <v>0.113686</v>
      </c>
      <c r="U115" s="5">
        <f t="shared" si="2"/>
        <v>0.113686</v>
      </c>
      <c r="V115" s="5">
        <f t="shared" si="2"/>
        <v>0.113686</v>
      </c>
      <c r="W115" s="5">
        <f t="shared" si="2"/>
        <v>0.113686</v>
      </c>
      <c r="X115" s="5">
        <f t="shared" si="2"/>
        <v>0.113686</v>
      </c>
      <c r="Y115" s="5">
        <f t="shared" si="2"/>
        <v>0.113686</v>
      </c>
      <c r="Z115" s="5">
        <f t="shared" si="2"/>
        <v>0.113686</v>
      </c>
      <c r="AA115" s="5">
        <f t="shared" si="2"/>
        <v>0.113686</v>
      </c>
      <c r="AB115" s="5">
        <f t="shared" si="2"/>
        <v>0.113686</v>
      </c>
      <c r="AC115" s="5">
        <f t="shared" si="2"/>
        <v>0.113686</v>
      </c>
      <c r="AD115" s="5">
        <f t="shared" si="2"/>
        <v>0.113686</v>
      </c>
      <c r="AE115" s="5">
        <f t="shared" si="2"/>
        <v>0.113686</v>
      </c>
      <c r="AF115" s="5">
        <f t="shared" si="2"/>
        <v>0.113686</v>
      </c>
      <c r="AG115" s="5">
        <f t="shared" si="2"/>
        <v>0.113686</v>
      </c>
      <c r="AH115" s="5">
        <f t="shared" si="2"/>
        <v>0.113686</v>
      </c>
      <c r="AI115" s="5">
        <f t="shared" si="2"/>
        <v>0.113686</v>
      </c>
      <c r="AJ115" s="5">
        <f t="shared" si="2"/>
        <v>0.113686</v>
      </c>
      <c r="AK115" s="5">
        <f t="shared" si="2"/>
        <v>0.113686</v>
      </c>
      <c r="AL115" s="5">
        <f t="shared" si="2"/>
        <v>0.113686</v>
      </c>
      <c r="AM115" s="5">
        <f t="shared" si="2"/>
        <v>0.113686</v>
      </c>
      <c r="AN115" s="5">
        <f t="shared" si="2"/>
        <v>0.113686</v>
      </c>
      <c r="AO115" s="5">
        <f t="shared" si="2"/>
        <v>0.113686</v>
      </c>
      <c r="AP115" s="15" t="s">
        <v>245</v>
      </c>
    </row>
    <row r="116" spans="1:42" ht="14.25" customHeight="1" x14ac:dyDescent="0.45">
      <c r="A116" s="4">
        <v>12</v>
      </c>
      <c r="B116" s="4" t="s">
        <v>38</v>
      </c>
      <c r="C116" s="4" t="s">
        <v>39</v>
      </c>
      <c r="D116" s="4">
        <v>5</v>
      </c>
      <c r="E116" s="4" t="s">
        <v>231</v>
      </c>
      <c r="F116" s="4" t="s">
        <v>242</v>
      </c>
      <c r="G116" s="4" t="s">
        <v>237</v>
      </c>
      <c r="H116" s="22">
        <v>0</v>
      </c>
      <c r="I116" s="22">
        <f>1.1*0.08957</f>
        <v>9.8527000000000003E-2</v>
      </c>
      <c r="J116" s="63">
        <v>0.10294273499999999</v>
      </c>
      <c r="K116" s="63">
        <v>0.10397216235000001</v>
      </c>
      <c r="L116" s="106">
        <v>0.12</v>
      </c>
      <c r="M116" s="63">
        <v>0.12</v>
      </c>
      <c r="N116" s="63">
        <v>0.4</v>
      </c>
      <c r="O116" s="63">
        <v>0.4</v>
      </c>
      <c r="P116" s="63">
        <v>0.4</v>
      </c>
      <c r="Q116" s="63">
        <v>3</v>
      </c>
      <c r="R116" s="63">
        <v>3</v>
      </c>
      <c r="S116" s="63">
        <v>3</v>
      </c>
      <c r="T116" s="63">
        <v>3</v>
      </c>
      <c r="U116" s="63">
        <v>3</v>
      </c>
      <c r="V116" s="63">
        <v>3</v>
      </c>
      <c r="W116" s="63">
        <v>3</v>
      </c>
      <c r="X116" s="63">
        <v>3</v>
      </c>
      <c r="Y116" s="63">
        <v>3</v>
      </c>
      <c r="Z116" s="63">
        <v>3</v>
      </c>
      <c r="AA116" s="63">
        <v>3</v>
      </c>
      <c r="AB116" s="63">
        <v>3</v>
      </c>
      <c r="AC116" s="63">
        <v>3</v>
      </c>
      <c r="AD116" s="63">
        <v>3</v>
      </c>
      <c r="AE116" s="63">
        <v>3</v>
      </c>
      <c r="AF116" s="63">
        <v>3</v>
      </c>
      <c r="AG116" s="63">
        <v>3</v>
      </c>
      <c r="AH116" s="63">
        <v>3</v>
      </c>
      <c r="AI116" s="63">
        <v>3</v>
      </c>
      <c r="AJ116" s="63">
        <v>3</v>
      </c>
      <c r="AK116" s="63">
        <v>3</v>
      </c>
      <c r="AL116" s="63">
        <v>3</v>
      </c>
      <c r="AM116" s="63">
        <v>3</v>
      </c>
      <c r="AN116" s="63">
        <v>3</v>
      </c>
      <c r="AO116" s="63">
        <v>3</v>
      </c>
      <c r="AP116" s="15"/>
    </row>
    <row r="117" spans="1:42" ht="14.25" customHeight="1" x14ac:dyDescent="0.45">
      <c r="A117" s="4">
        <v>12</v>
      </c>
      <c r="B117" s="4" t="s">
        <v>38</v>
      </c>
      <c r="C117" s="4" t="s">
        <v>39</v>
      </c>
      <c r="D117" s="4">
        <v>6</v>
      </c>
      <c r="E117" s="4" t="s">
        <v>232</v>
      </c>
      <c r="F117" s="4"/>
      <c r="G117" s="4" t="s">
        <v>230</v>
      </c>
      <c r="H117" s="4">
        <v>0</v>
      </c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 t="s">
        <v>245</v>
      </c>
    </row>
    <row r="118" spans="1:42" ht="14.25" customHeight="1" x14ac:dyDescent="0.45">
      <c r="A118" s="4">
        <v>12</v>
      </c>
      <c r="B118" s="4" t="s">
        <v>38</v>
      </c>
      <c r="C118" s="4" t="s">
        <v>39</v>
      </c>
      <c r="D118" s="4">
        <v>7</v>
      </c>
      <c r="E118" s="4" t="s">
        <v>233</v>
      </c>
      <c r="F118" s="4"/>
      <c r="G118" s="4" t="s">
        <v>230</v>
      </c>
      <c r="H118" s="4">
        <v>0</v>
      </c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15" t="s">
        <v>245</v>
      </c>
    </row>
    <row r="119" spans="1:42" ht="14.25" customHeight="1" x14ac:dyDescent="0.45">
      <c r="A119" s="4">
        <v>12</v>
      </c>
      <c r="B119" s="4" t="s">
        <v>38</v>
      </c>
      <c r="C119" s="4" t="s">
        <v>39</v>
      </c>
      <c r="D119" s="4">
        <v>8</v>
      </c>
      <c r="E119" s="4" t="s">
        <v>234</v>
      </c>
      <c r="F119" s="4" t="s">
        <v>242</v>
      </c>
      <c r="G119" s="4" t="s">
        <v>237</v>
      </c>
      <c r="H119" s="22">
        <v>0</v>
      </c>
      <c r="I119" s="160">
        <v>0</v>
      </c>
      <c r="J119" s="158">
        <v>0</v>
      </c>
      <c r="K119" s="158">
        <v>0</v>
      </c>
      <c r="L119" s="158">
        <v>0</v>
      </c>
      <c r="M119" s="158">
        <v>0</v>
      </c>
      <c r="N119" s="158">
        <v>0</v>
      </c>
      <c r="O119" s="158">
        <v>0</v>
      </c>
      <c r="P119" s="158">
        <v>0</v>
      </c>
      <c r="Q119" s="158">
        <v>0</v>
      </c>
      <c r="R119" s="158">
        <v>0</v>
      </c>
      <c r="S119" s="158">
        <v>0</v>
      </c>
      <c r="T119" s="158">
        <v>0</v>
      </c>
      <c r="U119" s="158">
        <v>0.02</v>
      </c>
      <c r="V119" s="158">
        <v>0</v>
      </c>
      <c r="W119" s="158">
        <v>0</v>
      </c>
      <c r="X119" s="158">
        <v>0</v>
      </c>
      <c r="Y119" s="158">
        <v>0</v>
      </c>
      <c r="Z119" s="158">
        <v>0</v>
      </c>
      <c r="AA119" s="158">
        <v>0</v>
      </c>
      <c r="AB119" s="158">
        <v>0</v>
      </c>
      <c r="AC119" s="158">
        <v>0</v>
      </c>
      <c r="AD119" s="158">
        <v>0</v>
      </c>
      <c r="AE119" s="158">
        <v>0</v>
      </c>
      <c r="AF119" s="158">
        <v>0</v>
      </c>
      <c r="AG119" s="158">
        <v>0</v>
      </c>
      <c r="AH119" s="158">
        <v>0</v>
      </c>
      <c r="AI119" s="158">
        <v>0</v>
      </c>
      <c r="AJ119" s="158">
        <v>0</v>
      </c>
      <c r="AK119" s="158">
        <v>0</v>
      </c>
      <c r="AL119" s="158">
        <v>0</v>
      </c>
      <c r="AM119" s="158">
        <v>0</v>
      </c>
      <c r="AN119" s="158">
        <v>0</v>
      </c>
      <c r="AO119" s="158">
        <v>0</v>
      </c>
      <c r="AP119" s="157">
        <f>SUM(H119:AO119)</f>
        <v>0.02</v>
      </c>
    </row>
    <row r="120" spans="1:42" ht="14.25" customHeight="1" x14ac:dyDescent="0.45">
      <c r="A120" s="4">
        <v>12</v>
      </c>
      <c r="B120" s="4" t="s">
        <v>38</v>
      </c>
      <c r="C120" s="4" t="s">
        <v>39</v>
      </c>
      <c r="D120" s="4">
        <v>9</v>
      </c>
      <c r="E120" s="4" t="s">
        <v>235</v>
      </c>
      <c r="F120" s="4" t="s">
        <v>243</v>
      </c>
      <c r="G120" s="4" t="s">
        <v>237</v>
      </c>
      <c r="H120" s="4">
        <v>0</v>
      </c>
      <c r="I120" s="103">
        <v>0.34615000000000001</v>
      </c>
      <c r="J120" s="104">
        <v>0.33450000000000002</v>
      </c>
      <c r="K120" s="104">
        <v>0.37580000000000002</v>
      </c>
      <c r="L120" s="104">
        <v>0.35652030000000001</v>
      </c>
      <c r="M120" s="104">
        <v>0.39693000000000001</v>
      </c>
      <c r="N120" s="104">
        <v>0.36070000000000002</v>
      </c>
      <c r="O120" s="104">
        <f>MAX(I120:N120)</f>
        <v>0.39693000000000001</v>
      </c>
      <c r="P120" s="104">
        <f t="shared" ref="P120:AO120" si="3">O120</f>
        <v>0.39693000000000001</v>
      </c>
      <c r="Q120" s="104">
        <f t="shared" si="3"/>
        <v>0.39693000000000001</v>
      </c>
      <c r="R120" s="104">
        <f t="shared" si="3"/>
        <v>0.39693000000000001</v>
      </c>
      <c r="S120" s="104">
        <f t="shared" si="3"/>
        <v>0.39693000000000001</v>
      </c>
      <c r="T120" s="104">
        <f t="shared" si="3"/>
        <v>0.39693000000000001</v>
      </c>
      <c r="U120" s="104">
        <f t="shared" si="3"/>
        <v>0.39693000000000001</v>
      </c>
      <c r="V120" s="104">
        <f t="shared" si="3"/>
        <v>0.39693000000000001</v>
      </c>
      <c r="W120" s="104">
        <f t="shared" si="3"/>
        <v>0.39693000000000001</v>
      </c>
      <c r="X120" s="104">
        <f t="shared" si="3"/>
        <v>0.39693000000000001</v>
      </c>
      <c r="Y120" s="104">
        <f t="shared" si="3"/>
        <v>0.39693000000000001</v>
      </c>
      <c r="Z120" s="104">
        <f t="shared" si="3"/>
        <v>0.39693000000000001</v>
      </c>
      <c r="AA120" s="104">
        <f t="shared" si="3"/>
        <v>0.39693000000000001</v>
      </c>
      <c r="AB120" s="104">
        <f t="shared" si="3"/>
        <v>0.39693000000000001</v>
      </c>
      <c r="AC120" s="104">
        <f t="shared" si="3"/>
        <v>0.39693000000000001</v>
      </c>
      <c r="AD120" s="104">
        <f t="shared" si="3"/>
        <v>0.39693000000000001</v>
      </c>
      <c r="AE120" s="104">
        <f t="shared" si="3"/>
        <v>0.39693000000000001</v>
      </c>
      <c r="AF120" s="104">
        <f t="shared" si="3"/>
        <v>0.39693000000000001</v>
      </c>
      <c r="AG120" s="104">
        <f t="shared" si="3"/>
        <v>0.39693000000000001</v>
      </c>
      <c r="AH120" s="104">
        <f t="shared" si="3"/>
        <v>0.39693000000000001</v>
      </c>
      <c r="AI120" s="104">
        <f t="shared" si="3"/>
        <v>0.39693000000000001</v>
      </c>
      <c r="AJ120" s="104">
        <f t="shared" si="3"/>
        <v>0.39693000000000001</v>
      </c>
      <c r="AK120" s="104">
        <f t="shared" si="3"/>
        <v>0.39693000000000001</v>
      </c>
      <c r="AL120" s="104">
        <f t="shared" si="3"/>
        <v>0.39693000000000001</v>
      </c>
      <c r="AM120" s="104">
        <f t="shared" si="3"/>
        <v>0.39693000000000001</v>
      </c>
      <c r="AN120" s="104">
        <f t="shared" si="3"/>
        <v>0.39693000000000001</v>
      </c>
      <c r="AO120" s="104">
        <f t="shared" si="3"/>
        <v>0.39693000000000001</v>
      </c>
      <c r="AP120" s="15" t="s">
        <v>245</v>
      </c>
    </row>
    <row r="121" spans="1:42" ht="14.25" customHeight="1" x14ac:dyDescent="0.45">
      <c r="A121" s="4">
        <v>12</v>
      </c>
      <c r="B121" s="4" t="s">
        <v>38</v>
      </c>
      <c r="C121" s="4" t="s">
        <v>39</v>
      </c>
      <c r="D121" s="4">
        <v>10</v>
      </c>
      <c r="E121" s="4" t="s">
        <v>236</v>
      </c>
      <c r="F121" s="4" t="s">
        <v>243</v>
      </c>
      <c r="G121" s="4" t="s">
        <v>240</v>
      </c>
      <c r="H121" s="4">
        <v>0</v>
      </c>
      <c r="I121" s="4">
        <v>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5" t="s">
        <v>244</v>
      </c>
    </row>
    <row r="122" spans="1:42" ht="14.25" customHeight="1" x14ac:dyDescent="0.45">
      <c r="A122" s="3">
        <v>13</v>
      </c>
      <c r="B122" s="3" t="s">
        <v>40</v>
      </c>
      <c r="C122" s="3" t="s">
        <v>41</v>
      </c>
      <c r="D122" s="3">
        <v>1</v>
      </c>
      <c r="E122" s="3" t="s">
        <v>223</v>
      </c>
      <c r="F122" s="3" t="s">
        <v>238</v>
      </c>
      <c r="G122" s="3" t="s">
        <v>240</v>
      </c>
      <c r="H122" s="3">
        <v>0</v>
      </c>
      <c r="I122" s="3">
        <v>3900</v>
      </c>
      <c r="J122" s="5">
        <v>4000</v>
      </c>
      <c r="K122" s="5">
        <v>4000</v>
      </c>
      <c r="L122" s="5">
        <v>6750.0728400714524</v>
      </c>
      <c r="M122" s="5">
        <v>6978.1203914810494</v>
      </c>
      <c r="N122" s="5">
        <v>6784.0230522286956</v>
      </c>
      <c r="O122" s="5">
        <v>6616.5181703318103</v>
      </c>
      <c r="P122" s="5">
        <v>6469.4726714390736</v>
      </c>
      <c r="Q122" s="5">
        <v>6338.6191730198188</v>
      </c>
      <c r="R122" s="5">
        <v>6220.8751812068476</v>
      </c>
      <c r="S122" s="5">
        <v>6113.9454350154738</v>
      </c>
      <c r="T122" s="5">
        <v>6016.0773337797509</v>
      </c>
      <c r="U122" s="5">
        <v>5925.9040013767326</v>
      </c>
      <c r="V122" s="5">
        <v>5842.3399469063315</v>
      </c>
      <c r="W122" s="5">
        <v>5764.5095703074658</v>
      </c>
      <c r="X122" s="5">
        <v>5691.6968852498903</v>
      </c>
      <c r="Y122" s="5">
        <v>5623.3093548921051</v>
      </c>
      <c r="Z122" s="5">
        <v>5558.8513578834218</v>
      </c>
      <c r="AA122" s="5">
        <v>5531.0571010940048</v>
      </c>
      <c r="AB122" s="5">
        <v>5503.4018155885351</v>
      </c>
      <c r="AC122" s="5">
        <v>5475.8848065105922</v>
      </c>
      <c r="AD122" s="5">
        <v>5448.5053824780398</v>
      </c>
      <c r="AE122" s="5">
        <v>5421.2628555656493</v>
      </c>
      <c r="AF122" s="5">
        <v>5394.1565412878208</v>
      </c>
      <c r="AG122" s="5">
        <v>5367.1857585813814</v>
      </c>
      <c r="AH122" s="5">
        <v>5340.3498297884744</v>
      </c>
      <c r="AI122" s="5">
        <v>5313.6480806395321</v>
      </c>
      <c r="AJ122" s="5">
        <v>5287.0798402363343</v>
      </c>
      <c r="AK122" s="5">
        <v>5260.6444410351523</v>
      </c>
      <c r="AL122" s="5">
        <v>5234.3412188299772</v>
      </c>
      <c r="AM122" s="5">
        <v>5208.1695127358271</v>
      </c>
      <c r="AN122" s="5">
        <v>5182.1286651721475</v>
      </c>
      <c r="AO122" s="5">
        <v>5156.2180218462872</v>
      </c>
    </row>
    <row r="123" spans="1:42" ht="14.25" customHeight="1" x14ac:dyDescent="0.45">
      <c r="A123" s="3">
        <v>13</v>
      </c>
      <c r="B123" s="3" t="s">
        <v>40</v>
      </c>
      <c r="C123" s="3" t="s">
        <v>41</v>
      </c>
      <c r="D123" s="3">
        <v>2</v>
      </c>
      <c r="E123" s="3" t="s">
        <v>225</v>
      </c>
      <c r="F123" s="3" t="s">
        <v>238</v>
      </c>
      <c r="G123" s="3" t="s">
        <v>240</v>
      </c>
      <c r="H123" s="3">
        <v>0</v>
      </c>
      <c r="I123" s="3">
        <v>150.6</v>
      </c>
      <c r="J123" s="5">
        <v>120</v>
      </c>
      <c r="K123" s="5">
        <v>120</v>
      </c>
      <c r="L123" s="5">
        <v>113.621797592322</v>
      </c>
      <c r="M123" s="5">
        <v>112.90338218252722</v>
      </c>
      <c r="N123" s="5">
        <v>112.18496677273245</v>
      </c>
      <c r="O123" s="5">
        <v>111.46655136293768</v>
      </c>
      <c r="P123" s="5">
        <v>110.74813595314291</v>
      </c>
      <c r="Q123" s="5">
        <v>110.02972054334813</v>
      </c>
      <c r="R123" s="5">
        <v>109.31130513355336</v>
      </c>
      <c r="S123" s="5">
        <v>108.59288972375859</v>
      </c>
      <c r="T123" s="5">
        <v>107.87447431396382</v>
      </c>
      <c r="U123" s="5">
        <v>107.15605890416904</v>
      </c>
      <c r="V123" s="5">
        <v>106.43764349437427</v>
      </c>
      <c r="W123" s="5">
        <v>105.7192280845795</v>
      </c>
      <c r="X123" s="5">
        <v>105.00081267478473</v>
      </c>
      <c r="Y123" s="5">
        <v>104.28239726498995</v>
      </c>
      <c r="Z123" s="5">
        <v>103.56398185519517</v>
      </c>
      <c r="AA123" s="5">
        <v>103.56398185519517</v>
      </c>
      <c r="AB123" s="5">
        <v>103.56398185519517</v>
      </c>
      <c r="AC123" s="5">
        <v>103.56398185519517</v>
      </c>
      <c r="AD123" s="5">
        <v>103.56398185519517</v>
      </c>
      <c r="AE123" s="5">
        <v>103.56398185519517</v>
      </c>
      <c r="AF123" s="5">
        <v>103.56398185519517</v>
      </c>
      <c r="AG123" s="5">
        <v>103.56398185519517</v>
      </c>
      <c r="AH123" s="5">
        <v>103.56398185519517</v>
      </c>
      <c r="AI123" s="5">
        <v>103.56398185519517</v>
      </c>
      <c r="AJ123" s="5">
        <v>103.56398185519517</v>
      </c>
      <c r="AK123" s="5">
        <v>103.56398185519517</v>
      </c>
      <c r="AL123" s="5">
        <v>103.56398185519517</v>
      </c>
      <c r="AM123" s="5">
        <v>103.56398185519517</v>
      </c>
      <c r="AN123" s="5">
        <v>103.56398185519517</v>
      </c>
      <c r="AO123" s="5">
        <v>103.56398185519517</v>
      </c>
    </row>
    <row r="124" spans="1:42" ht="14.25" customHeight="1" x14ac:dyDescent="0.45">
      <c r="A124" s="3">
        <v>13</v>
      </c>
      <c r="B124" s="3" t="s">
        <v>40</v>
      </c>
      <c r="C124" s="3" t="s">
        <v>41</v>
      </c>
      <c r="D124" s="3">
        <v>3</v>
      </c>
      <c r="E124" s="3" t="s">
        <v>228</v>
      </c>
      <c r="F124" s="3" t="s">
        <v>241</v>
      </c>
      <c r="G124" s="3" t="s">
        <v>240</v>
      </c>
      <c r="H124" s="3">
        <v>0</v>
      </c>
      <c r="I124" s="3">
        <v>0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2" ht="14.25" customHeight="1" x14ac:dyDescent="0.45">
      <c r="A125" s="3">
        <v>13</v>
      </c>
      <c r="B125" s="3" t="s">
        <v>40</v>
      </c>
      <c r="C125" s="3" t="s">
        <v>41</v>
      </c>
      <c r="D125" s="3">
        <v>4</v>
      </c>
      <c r="E125" s="3" t="s">
        <v>229</v>
      </c>
      <c r="F125" s="3" t="s">
        <v>242</v>
      </c>
      <c r="G125" s="3" t="s">
        <v>240</v>
      </c>
      <c r="H125" s="3">
        <v>0</v>
      </c>
      <c r="I125" s="3">
        <v>4.9200000000000001E-2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2" ht="14.25" customHeight="1" x14ac:dyDescent="0.45">
      <c r="A126" s="3">
        <v>13</v>
      </c>
      <c r="B126" s="3" t="s">
        <v>40</v>
      </c>
      <c r="C126" s="3" t="s">
        <v>41</v>
      </c>
      <c r="D126" s="3">
        <v>5</v>
      </c>
      <c r="E126" s="3" t="s">
        <v>231</v>
      </c>
      <c r="F126" s="3" t="s">
        <v>242</v>
      </c>
      <c r="G126" s="3" t="s">
        <v>237</v>
      </c>
      <c r="H126" s="25">
        <v>0</v>
      </c>
      <c r="I126" s="25">
        <f>1.1*0.0492</f>
        <v>5.4120000000000008E-2</v>
      </c>
      <c r="J126" s="63">
        <v>5.2176600000000004E-2</v>
      </c>
      <c r="K126" s="63">
        <v>5.2698366000000003E-2</v>
      </c>
      <c r="L126" s="106">
        <v>0.4</v>
      </c>
      <c r="M126" s="63">
        <v>0.4</v>
      </c>
      <c r="N126" s="63">
        <v>0.4</v>
      </c>
      <c r="O126" s="63">
        <v>0.4</v>
      </c>
      <c r="P126" s="63">
        <v>0.4</v>
      </c>
      <c r="Q126" s="63">
        <v>0.4</v>
      </c>
      <c r="R126" s="63">
        <v>0.4</v>
      </c>
      <c r="S126" s="63">
        <v>1</v>
      </c>
      <c r="T126" s="63">
        <v>1</v>
      </c>
      <c r="U126" s="63">
        <v>1</v>
      </c>
      <c r="V126" s="63">
        <v>1</v>
      </c>
      <c r="W126" s="63">
        <v>1</v>
      </c>
      <c r="X126" s="63">
        <v>1</v>
      </c>
      <c r="Y126" s="63">
        <v>1</v>
      </c>
      <c r="Z126" s="63">
        <v>1</v>
      </c>
      <c r="AA126" s="63">
        <v>1</v>
      </c>
      <c r="AB126" s="63">
        <v>1</v>
      </c>
      <c r="AC126" s="63">
        <v>1</v>
      </c>
      <c r="AD126" s="63">
        <v>1</v>
      </c>
      <c r="AE126" s="63">
        <v>1</v>
      </c>
      <c r="AF126" s="63">
        <v>1</v>
      </c>
      <c r="AG126" s="63">
        <v>1</v>
      </c>
      <c r="AH126" s="63">
        <v>1</v>
      </c>
      <c r="AI126" s="63">
        <v>1</v>
      </c>
      <c r="AJ126" s="63">
        <v>1</v>
      </c>
      <c r="AK126" s="63">
        <v>1</v>
      </c>
      <c r="AL126" s="63">
        <v>1</v>
      </c>
      <c r="AM126" s="63">
        <v>1</v>
      </c>
      <c r="AN126" s="63">
        <v>1</v>
      </c>
      <c r="AO126" s="63">
        <v>1</v>
      </c>
    </row>
    <row r="127" spans="1:42" ht="14.25" customHeight="1" x14ac:dyDescent="0.45">
      <c r="A127" s="3">
        <v>13</v>
      </c>
      <c r="B127" s="3" t="s">
        <v>40</v>
      </c>
      <c r="C127" s="3" t="s">
        <v>41</v>
      </c>
      <c r="D127" s="3">
        <v>6</v>
      </c>
      <c r="E127" s="3" t="s">
        <v>232</v>
      </c>
      <c r="F127" s="3"/>
      <c r="G127" s="3" t="s">
        <v>230</v>
      </c>
      <c r="H127" s="3">
        <v>0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2" ht="14.25" customHeight="1" x14ac:dyDescent="0.45">
      <c r="A128" s="3">
        <v>13</v>
      </c>
      <c r="B128" s="3" t="s">
        <v>40</v>
      </c>
      <c r="C128" s="3" t="s">
        <v>41</v>
      </c>
      <c r="D128" s="3">
        <v>7</v>
      </c>
      <c r="E128" s="3" t="s">
        <v>233</v>
      </c>
      <c r="F128" s="3"/>
      <c r="G128" s="3" t="s">
        <v>230</v>
      </c>
      <c r="H128" s="3">
        <v>0</v>
      </c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2" ht="14.25" customHeight="1" x14ac:dyDescent="0.45">
      <c r="A129" s="3">
        <v>13</v>
      </c>
      <c r="B129" s="3" t="s">
        <v>40</v>
      </c>
      <c r="C129" s="3" t="s">
        <v>41</v>
      </c>
      <c r="D129" s="3">
        <v>8</v>
      </c>
      <c r="E129" s="3" t="s">
        <v>234</v>
      </c>
      <c r="F129" s="3" t="s">
        <v>242</v>
      </c>
      <c r="G129" s="3" t="s">
        <v>237</v>
      </c>
      <c r="H129" s="161">
        <v>0</v>
      </c>
      <c r="I129" s="161">
        <v>0</v>
      </c>
      <c r="J129" s="158">
        <v>0</v>
      </c>
      <c r="K129" s="158">
        <v>0</v>
      </c>
      <c r="L129" s="158">
        <v>0</v>
      </c>
      <c r="M129" s="158">
        <v>0</v>
      </c>
      <c r="N129" s="158">
        <v>0</v>
      </c>
      <c r="O129" s="158">
        <v>0</v>
      </c>
      <c r="P129" s="158">
        <v>0</v>
      </c>
      <c r="Q129" s="158">
        <v>0</v>
      </c>
      <c r="R129" s="158">
        <v>0</v>
      </c>
      <c r="S129" s="158">
        <v>0</v>
      </c>
      <c r="T129" s="158">
        <v>0</v>
      </c>
      <c r="U129" s="158">
        <v>0.1</v>
      </c>
      <c r="V129" s="158">
        <v>0</v>
      </c>
      <c r="W129" s="158">
        <v>0</v>
      </c>
      <c r="X129" s="158">
        <v>0</v>
      </c>
      <c r="Y129" s="158">
        <v>0</v>
      </c>
      <c r="Z129" s="158">
        <v>0</v>
      </c>
      <c r="AA129" s="158">
        <v>0</v>
      </c>
      <c r="AB129" s="158">
        <v>0</v>
      </c>
      <c r="AC129" s="158">
        <v>0</v>
      </c>
      <c r="AD129" s="158">
        <v>0</v>
      </c>
      <c r="AE129" s="158">
        <v>0</v>
      </c>
      <c r="AF129" s="158">
        <v>0</v>
      </c>
      <c r="AG129" s="158">
        <v>0</v>
      </c>
      <c r="AH129" s="158">
        <v>0</v>
      </c>
      <c r="AI129" s="158">
        <v>0</v>
      </c>
      <c r="AJ129" s="158">
        <v>0</v>
      </c>
      <c r="AK129" s="158">
        <v>0</v>
      </c>
      <c r="AL129" s="158">
        <v>0</v>
      </c>
      <c r="AM129" s="158">
        <v>0</v>
      </c>
      <c r="AN129" s="158">
        <v>0</v>
      </c>
      <c r="AO129" s="158">
        <v>0</v>
      </c>
      <c r="AP129" s="157">
        <f>SUM(H129:AO129)</f>
        <v>0.1</v>
      </c>
    </row>
    <row r="130" spans="1:42" ht="14.25" customHeight="1" x14ac:dyDescent="0.45">
      <c r="A130" s="3">
        <v>13</v>
      </c>
      <c r="B130" s="3" t="s">
        <v>40</v>
      </c>
      <c r="C130" s="3" t="s">
        <v>41</v>
      </c>
      <c r="D130" s="3">
        <v>9</v>
      </c>
      <c r="E130" s="3" t="s">
        <v>235</v>
      </c>
      <c r="F130" s="3" t="s">
        <v>243</v>
      </c>
      <c r="G130" s="3" t="s">
        <v>237</v>
      </c>
      <c r="H130" s="3">
        <v>0</v>
      </c>
      <c r="I130" s="102">
        <v>0.57950000000000002</v>
      </c>
      <c r="J130" s="104">
        <v>0.57550000000000001</v>
      </c>
      <c r="K130" s="104">
        <v>0.63541000000000003</v>
      </c>
      <c r="L130" s="104">
        <v>0.61480000000000001</v>
      </c>
      <c r="M130" s="104">
        <v>0.65429999999999999</v>
      </c>
      <c r="N130" s="104">
        <v>0.6623</v>
      </c>
      <c r="O130" s="104">
        <f>MAX(I130:N130)</f>
        <v>0.6623</v>
      </c>
      <c r="P130" s="104">
        <f t="shared" ref="P130:AO130" si="4">O130</f>
        <v>0.6623</v>
      </c>
      <c r="Q130" s="104">
        <f t="shared" si="4"/>
        <v>0.6623</v>
      </c>
      <c r="R130" s="104">
        <f t="shared" si="4"/>
        <v>0.6623</v>
      </c>
      <c r="S130" s="104">
        <f t="shared" si="4"/>
        <v>0.6623</v>
      </c>
      <c r="T130" s="104">
        <f t="shared" si="4"/>
        <v>0.6623</v>
      </c>
      <c r="U130" s="104">
        <f t="shared" si="4"/>
        <v>0.6623</v>
      </c>
      <c r="V130" s="104">
        <f t="shared" si="4"/>
        <v>0.6623</v>
      </c>
      <c r="W130" s="104">
        <f t="shared" si="4"/>
        <v>0.6623</v>
      </c>
      <c r="X130" s="104">
        <f t="shared" si="4"/>
        <v>0.6623</v>
      </c>
      <c r="Y130" s="104">
        <f t="shared" si="4"/>
        <v>0.6623</v>
      </c>
      <c r="Z130" s="104">
        <f t="shared" si="4"/>
        <v>0.6623</v>
      </c>
      <c r="AA130" s="104">
        <f t="shared" si="4"/>
        <v>0.6623</v>
      </c>
      <c r="AB130" s="104">
        <f t="shared" si="4"/>
        <v>0.6623</v>
      </c>
      <c r="AC130" s="104">
        <f t="shared" si="4"/>
        <v>0.6623</v>
      </c>
      <c r="AD130" s="104">
        <f t="shared" si="4"/>
        <v>0.6623</v>
      </c>
      <c r="AE130" s="104">
        <f t="shared" si="4"/>
        <v>0.6623</v>
      </c>
      <c r="AF130" s="104">
        <f t="shared" si="4"/>
        <v>0.6623</v>
      </c>
      <c r="AG130" s="104">
        <f t="shared" si="4"/>
        <v>0.6623</v>
      </c>
      <c r="AH130" s="104">
        <f t="shared" si="4"/>
        <v>0.6623</v>
      </c>
      <c r="AI130" s="104">
        <f t="shared" si="4"/>
        <v>0.6623</v>
      </c>
      <c r="AJ130" s="104">
        <f t="shared" si="4"/>
        <v>0.6623</v>
      </c>
      <c r="AK130" s="104">
        <f t="shared" si="4"/>
        <v>0.6623</v>
      </c>
      <c r="AL130" s="104">
        <f t="shared" si="4"/>
        <v>0.6623</v>
      </c>
      <c r="AM130" s="104">
        <f t="shared" si="4"/>
        <v>0.6623</v>
      </c>
      <c r="AN130" s="104">
        <f t="shared" si="4"/>
        <v>0.6623</v>
      </c>
      <c r="AO130" s="104">
        <f t="shared" si="4"/>
        <v>0.6623</v>
      </c>
    </row>
    <row r="131" spans="1:42" ht="14.25" customHeight="1" x14ac:dyDescent="0.45">
      <c r="A131" s="3">
        <v>13</v>
      </c>
      <c r="B131" s="3" t="s">
        <v>40</v>
      </c>
      <c r="C131" s="3" t="s">
        <v>41</v>
      </c>
      <c r="D131" s="3">
        <v>10</v>
      </c>
      <c r="E131" s="3" t="s">
        <v>236</v>
      </c>
      <c r="F131" s="3" t="s">
        <v>243</v>
      </c>
      <c r="G131" s="3" t="s">
        <v>240</v>
      </c>
      <c r="H131" s="3">
        <v>0</v>
      </c>
      <c r="I131" s="3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 t="s">
        <v>244</v>
      </c>
    </row>
    <row r="132" spans="1:42" ht="14.25" customHeight="1" x14ac:dyDescent="0.45">
      <c r="A132" s="4">
        <v>14</v>
      </c>
      <c r="B132" s="111" t="s">
        <v>42</v>
      </c>
      <c r="C132" s="111" t="s">
        <v>43</v>
      </c>
      <c r="D132" s="111">
        <v>1</v>
      </c>
      <c r="E132" s="111" t="s">
        <v>223</v>
      </c>
      <c r="F132" s="111" t="s">
        <v>238</v>
      </c>
      <c r="G132" s="111" t="s">
        <v>240</v>
      </c>
      <c r="H132" s="111">
        <v>0</v>
      </c>
      <c r="I132" s="111">
        <v>1518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2" ht="14.25" customHeight="1" x14ac:dyDescent="0.45">
      <c r="A133" s="4">
        <v>14</v>
      </c>
      <c r="B133" s="111" t="s">
        <v>42</v>
      </c>
      <c r="C133" s="111" t="s">
        <v>43</v>
      </c>
      <c r="D133" s="111">
        <v>2</v>
      </c>
      <c r="E133" s="111" t="s">
        <v>225</v>
      </c>
      <c r="F133" s="111" t="s">
        <v>238</v>
      </c>
      <c r="G133" s="111" t="s">
        <v>240</v>
      </c>
      <c r="H133" s="111">
        <v>0</v>
      </c>
      <c r="I133" s="111">
        <v>28.08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2" ht="14.25" customHeight="1" x14ac:dyDescent="0.45">
      <c r="A134" s="4">
        <v>14</v>
      </c>
      <c r="B134" s="4" t="s">
        <v>42</v>
      </c>
      <c r="C134" s="4" t="s">
        <v>43</v>
      </c>
      <c r="D134" s="4">
        <v>3</v>
      </c>
      <c r="E134" s="4" t="s">
        <v>228</v>
      </c>
      <c r="F134" s="4" t="s">
        <v>241</v>
      </c>
      <c r="G134" s="4" t="s">
        <v>240</v>
      </c>
      <c r="H134" s="4">
        <v>0</v>
      </c>
      <c r="I134" s="4">
        <v>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2" ht="14.25" customHeight="1" x14ac:dyDescent="0.45">
      <c r="A135" s="4">
        <v>14</v>
      </c>
      <c r="B135" s="4" t="s">
        <v>42</v>
      </c>
      <c r="C135" s="4" t="s">
        <v>43</v>
      </c>
      <c r="D135" s="4">
        <v>4</v>
      </c>
      <c r="E135" s="4" t="s">
        <v>229</v>
      </c>
      <c r="F135" s="4" t="s">
        <v>242</v>
      </c>
      <c r="G135" s="4" t="s">
        <v>240</v>
      </c>
      <c r="H135" s="4">
        <v>0</v>
      </c>
      <c r="I135" s="3">
        <v>0.1074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2" ht="14.25" customHeight="1" x14ac:dyDescent="0.45">
      <c r="A136" s="4">
        <v>14</v>
      </c>
      <c r="B136" s="4" t="s">
        <v>42</v>
      </c>
      <c r="C136" s="4" t="s">
        <v>43</v>
      </c>
      <c r="D136" s="4">
        <v>5</v>
      </c>
      <c r="E136" s="4" t="s">
        <v>231</v>
      </c>
      <c r="F136" s="4" t="s">
        <v>242</v>
      </c>
      <c r="G136" s="4" t="s">
        <v>237</v>
      </c>
      <c r="H136" s="22">
        <v>0</v>
      </c>
      <c r="I136" s="22">
        <f>1.1*0.1074</f>
        <v>0.11814000000000001</v>
      </c>
      <c r="J136" s="63">
        <v>0.1138977</v>
      </c>
      <c r="K136" s="63">
        <v>0.115036677</v>
      </c>
      <c r="L136" s="106">
        <v>0.115036677</v>
      </c>
      <c r="M136" s="63">
        <f t="shared" ref="M136:P136" si="5">N136*0.99</f>
        <v>0.67241720699999985</v>
      </c>
      <c r="N136" s="63">
        <f t="shared" si="5"/>
        <v>0.6792092999999999</v>
      </c>
      <c r="O136" s="63">
        <f t="shared" si="5"/>
        <v>0.68606999999999996</v>
      </c>
      <c r="P136" s="63">
        <f t="shared" si="5"/>
        <v>0.69299999999999995</v>
      </c>
      <c r="Q136" s="63">
        <v>0.7</v>
      </c>
      <c r="R136" s="63">
        <v>0.7</v>
      </c>
      <c r="S136" s="63">
        <v>0.7</v>
      </c>
      <c r="T136" s="63">
        <v>0.7</v>
      </c>
      <c r="U136" s="63">
        <v>0.7</v>
      </c>
      <c r="V136" s="63">
        <v>0.7</v>
      </c>
      <c r="W136" s="63">
        <v>0.7</v>
      </c>
      <c r="X136" s="63">
        <v>0.7</v>
      </c>
      <c r="Y136" s="63">
        <v>0.7</v>
      </c>
      <c r="Z136" s="63">
        <v>0.7</v>
      </c>
      <c r="AA136" s="63">
        <v>0.7</v>
      </c>
      <c r="AB136" s="63">
        <v>0.7</v>
      </c>
      <c r="AC136" s="63">
        <v>0.7</v>
      </c>
      <c r="AD136" s="63">
        <v>0.7</v>
      </c>
      <c r="AE136" s="63">
        <v>0.7</v>
      </c>
      <c r="AF136" s="63">
        <v>0.7</v>
      </c>
      <c r="AG136" s="63">
        <v>0.7</v>
      </c>
      <c r="AH136" s="63">
        <v>0.7</v>
      </c>
      <c r="AI136" s="63">
        <v>0.7</v>
      </c>
      <c r="AJ136" s="63">
        <v>0.7</v>
      </c>
      <c r="AK136" s="63">
        <v>0.7</v>
      </c>
      <c r="AL136" s="63">
        <v>0.7</v>
      </c>
      <c r="AM136" s="63">
        <v>0.7</v>
      </c>
      <c r="AN136" s="63">
        <v>0.7</v>
      </c>
      <c r="AO136" s="63">
        <v>0.7</v>
      </c>
    </row>
    <row r="137" spans="1:42" ht="14.25" customHeight="1" x14ac:dyDescent="0.45">
      <c r="A137" s="4">
        <v>14</v>
      </c>
      <c r="B137" s="4" t="s">
        <v>42</v>
      </c>
      <c r="C137" s="4" t="s">
        <v>43</v>
      </c>
      <c r="D137" s="4">
        <v>6</v>
      </c>
      <c r="E137" s="4" t="s">
        <v>232</v>
      </c>
      <c r="F137" s="4"/>
      <c r="G137" s="4" t="s">
        <v>230</v>
      </c>
      <c r="H137" s="4">
        <v>0</v>
      </c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2" ht="14.25" customHeight="1" x14ac:dyDescent="0.45">
      <c r="A138" s="4">
        <v>14</v>
      </c>
      <c r="B138" s="4" t="s">
        <v>42</v>
      </c>
      <c r="C138" s="4" t="s">
        <v>43</v>
      </c>
      <c r="D138" s="4">
        <v>7</v>
      </c>
      <c r="E138" s="4" t="s">
        <v>233</v>
      </c>
      <c r="F138" s="4"/>
      <c r="G138" s="4" t="s">
        <v>230</v>
      </c>
      <c r="H138" s="4">
        <v>0</v>
      </c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2" ht="14.25" customHeight="1" x14ac:dyDescent="0.45">
      <c r="A139" s="4">
        <v>14</v>
      </c>
      <c r="B139" s="4" t="s">
        <v>42</v>
      </c>
      <c r="C139" s="4" t="s">
        <v>43</v>
      </c>
      <c r="D139" s="4">
        <v>8</v>
      </c>
      <c r="E139" s="4" t="s">
        <v>234</v>
      </c>
      <c r="F139" s="4" t="s">
        <v>242</v>
      </c>
      <c r="G139" s="4" t="s">
        <v>237</v>
      </c>
      <c r="H139" s="22">
        <v>0</v>
      </c>
      <c r="I139" s="22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0.06</v>
      </c>
      <c r="T139" s="63">
        <v>0</v>
      </c>
      <c r="U139" s="63">
        <v>0</v>
      </c>
      <c r="V139" s="63">
        <v>0</v>
      </c>
      <c r="W139" s="63">
        <v>0.1</v>
      </c>
      <c r="X139" s="63">
        <v>0</v>
      </c>
      <c r="Y139" s="63">
        <v>0</v>
      </c>
      <c r="Z139" s="63">
        <v>0</v>
      </c>
      <c r="AA139" s="63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3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3">
        <v>0</v>
      </c>
      <c r="AP139" s="157">
        <f>SUM(H139:AO139)</f>
        <v>0.16</v>
      </c>
    </row>
    <row r="140" spans="1:42" ht="14.25" customHeight="1" x14ac:dyDescent="0.45">
      <c r="A140" s="4">
        <v>14</v>
      </c>
      <c r="B140" s="4" t="s">
        <v>42</v>
      </c>
      <c r="C140" s="4" t="s">
        <v>43</v>
      </c>
      <c r="D140" s="4">
        <v>9</v>
      </c>
      <c r="E140" s="4" t="s">
        <v>235</v>
      </c>
      <c r="F140" s="4" t="s">
        <v>243</v>
      </c>
      <c r="G140" s="4" t="s">
        <v>237</v>
      </c>
      <c r="H140" s="4">
        <v>0</v>
      </c>
      <c r="I140" s="103">
        <v>0.33960000000000001</v>
      </c>
      <c r="J140" s="104">
        <v>0.35160000000000002</v>
      </c>
      <c r="K140" s="104">
        <v>0.33239999999999997</v>
      </c>
      <c r="L140" s="104">
        <v>0.34420000000000001</v>
      </c>
      <c r="M140" s="104">
        <v>0.33360000000000001</v>
      </c>
      <c r="N140" s="104">
        <v>0.36559999999999998</v>
      </c>
      <c r="O140" s="164">
        <v>0.45</v>
      </c>
      <c r="P140" s="106">
        <v>0.46</v>
      </c>
      <c r="Q140" s="106">
        <v>0.46</v>
      </c>
      <c r="R140" s="106">
        <v>0.47</v>
      </c>
      <c r="S140" s="106">
        <v>0.47</v>
      </c>
      <c r="T140" s="106">
        <v>0.47</v>
      </c>
      <c r="U140" s="106">
        <v>0.48</v>
      </c>
      <c r="V140" s="106">
        <v>0.48</v>
      </c>
      <c r="W140" s="106">
        <v>0.48</v>
      </c>
      <c r="X140" s="106">
        <v>0.48</v>
      </c>
      <c r="Y140" s="106">
        <v>0.48</v>
      </c>
      <c r="Z140" s="106">
        <v>0.48</v>
      </c>
      <c r="AA140" s="106">
        <v>0.48</v>
      </c>
      <c r="AB140" s="106">
        <v>0.48</v>
      </c>
      <c r="AC140" s="106">
        <v>0.48</v>
      </c>
      <c r="AD140" s="106">
        <v>0.48</v>
      </c>
      <c r="AE140" s="106">
        <v>0.48</v>
      </c>
      <c r="AF140" s="106">
        <v>0.48</v>
      </c>
      <c r="AG140" s="106">
        <v>0.48</v>
      </c>
      <c r="AH140" s="106">
        <v>0.48</v>
      </c>
      <c r="AI140" s="106">
        <v>0.48</v>
      </c>
      <c r="AJ140" s="106">
        <v>0.48</v>
      </c>
      <c r="AK140" s="106">
        <v>0.48</v>
      </c>
      <c r="AL140" s="106">
        <v>0.48</v>
      </c>
      <c r="AM140" s="106">
        <v>0.48</v>
      </c>
      <c r="AN140" s="106">
        <v>0.48</v>
      </c>
      <c r="AO140" s="106">
        <v>0.48</v>
      </c>
      <c r="AP140" s="165" t="s">
        <v>357</v>
      </c>
    </row>
    <row r="141" spans="1:42" ht="14.25" customHeight="1" x14ac:dyDescent="0.45">
      <c r="A141" s="4">
        <v>14</v>
      </c>
      <c r="B141" s="4" t="s">
        <v>42</v>
      </c>
      <c r="C141" s="4" t="s">
        <v>43</v>
      </c>
      <c r="D141" s="4">
        <v>10</v>
      </c>
      <c r="E141" s="4" t="s">
        <v>236</v>
      </c>
      <c r="F141" s="4" t="s">
        <v>243</v>
      </c>
      <c r="G141" s="4" t="s">
        <v>240</v>
      </c>
      <c r="H141" s="4">
        <v>0</v>
      </c>
      <c r="I141" s="4">
        <v>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 t="s">
        <v>244</v>
      </c>
    </row>
    <row r="142" spans="1:42" ht="14.25" customHeight="1" x14ac:dyDescent="0.45">
      <c r="A142" s="3">
        <v>15</v>
      </c>
      <c r="B142" s="112" t="s">
        <v>44</v>
      </c>
      <c r="C142" s="112" t="s">
        <v>45</v>
      </c>
      <c r="D142" s="112">
        <v>1</v>
      </c>
      <c r="E142" s="112" t="s">
        <v>223</v>
      </c>
      <c r="F142" s="112" t="s">
        <v>238</v>
      </c>
      <c r="G142" s="112" t="s">
        <v>240</v>
      </c>
      <c r="H142" s="112">
        <v>0</v>
      </c>
      <c r="I142" s="112">
        <v>949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1:42" ht="14.25" customHeight="1" x14ac:dyDescent="0.45">
      <c r="A143" s="3">
        <v>15</v>
      </c>
      <c r="B143" s="112" t="s">
        <v>44</v>
      </c>
      <c r="C143" s="112" t="s">
        <v>45</v>
      </c>
      <c r="D143" s="112">
        <v>2</v>
      </c>
      <c r="E143" s="112" t="s">
        <v>225</v>
      </c>
      <c r="F143" s="112" t="s">
        <v>238</v>
      </c>
      <c r="G143" s="112" t="s">
        <v>240</v>
      </c>
      <c r="H143" s="112">
        <v>0</v>
      </c>
      <c r="I143" s="112">
        <v>20.23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15"/>
    </row>
    <row r="144" spans="1:42" ht="14.25" customHeight="1" x14ac:dyDescent="0.45">
      <c r="A144" s="3">
        <v>15</v>
      </c>
      <c r="B144" s="3" t="s">
        <v>44</v>
      </c>
      <c r="C144" s="3" t="s">
        <v>45</v>
      </c>
      <c r="D144" s="3">
        <v>3</v>
      </c>
      <c r="E144" s="3" t="s">
        <v>228</v>
      </c>
      <c r="F144" s="3" t="s">
        <v>241</v>
      </c>
      <c r="G144" s="3" t="s">
        <v>240</v>
      </c>
      <c r="H144" s="3">
        <v>0</v>
      </c>
      <c r="I144" s="3">
        <v>0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2" ht="14.25" customHeight="1" x14ac:dyDescent="0.45">
      <c r="A145" s="3">
        <v>15</v>
      </c>
      <c r="B145" s="3" t="s">
        <v>44</v>
      </c>
      <c r="C145" s="3" t="s">
        <v>45</v>
      </c>
      <c r="D145" s="3">
        <v>4</v>
      </c>
      <c r="E145" s="3" t="s">
        <v>229</v>
      </c>
      <c r="F145" s="3" t="s">
        <v>242</v>
      </c>
      <c r="G145" s="3" t="s">
        <v>237</v>
      </c>
      <c r="H145" s="3">
        <v>0</v>
      </c>
      <c r="I145" s="3">
        <v>0.08</v>
      </c>
      <c r="J145" s="3">
        <v>0.08</v>
      </c>
      <c r="K145" s="3">
        <v>8.1500000000000003E-2</v>
      </c>
      <c r="L145" s="3">
        <v>0.08</v>
      </c>
      <c r="M145" s="3">
        <v>0.08</v>
      </c>
      <c r="N145" s="3">
        <v>0.08</v>
      </c>
      <c r="O145" s="5">
        <f>N145</f>
        <v>0.08</v>
      </c>
      <c r="P145" s="5">
        <f t="shared" ref="P145:AO145" si="6">O145</f>
        <v>0.08</v>
      </c>
      <c r="Q145" s="5">
        <f t="shared" si="6"/>
        <v>0.08</v>
      </c>
      <c r="R145" s="5">
        <f t="shared" si="6"/>
        <v>0.08</v>
      </c>
      <c r="S145" s="5">
        <f t="shared" si="6"/>
        <v>0.08</v>
      </c>
      <c r="T145" s="5">
        <f t="shared" si="6"/>
        <v>0.08</v>
      </c>
      <c r="U145" s="5">
        <f t="shared" si="6"/>
        <v>0.08</v>
      </c>
      <c r="V145" s="5">
        <f t="shared" si="6"/>
        <v>0.08</v>
      </c>
      <c r="W145" s="5">
        <f t="shared" si="6"/>
        <v>0.08</v>
      </c>
      <c r="X145" s="5">
        <f t="shared" si="6"/>
        <v>0.08</v>
      </c>
      <c r="Y145" s="5">
        <f t="shared" si="6"/>
        <v>0.08</v>
      </c>
      <c r="Z145" s="5">
        <f t="shared" si="6"/>
        <v>0.08</v>
      </c>
      <c r="AA145" s="5">
        <f t="shared" si="6"/>
        <v>0.08</v>
      </c>
      <c r="AB145" s="5">
        <f t="shared" si="6"/>
        <v>0.08</v>
      </c>
      <c r="AC145" s="5">
        <f t="shared" si="6"/>
        <v>0.08</v>
      </c>
      <c r="AD145" s="5">
        <f t="shared" si="6"/>
        <v>0.08</v>
      </c>
      <c r="AE145" s="5">
        <f t="shared" si="6"/>
        <v>0.08</v>
      </c>
      <c r="AF145" s="5">
        <f t="shared" si="6"/>
        <v>0.08</v>
      </c>
      <c r="AG145" s="5">
        <f t="shared" si="6"/>
        <v>0.08</v>
      </c>
      <c r="AH145" s="5">
        <f t="shared" si="6"/>
        <v>0.08</v>
      </c>
      <c r="AI145" s="5">
        <f t="shared" si="6"/>
        <v>0.08</v>
      </c>
      <c r="AJ145" s="5">
        <f t="shared" si="6"/>
        <v>0.08</v>
      </c>
      <c r="AK145" s="5">
        <f t="shared" si="6"/>
        <v>0.08</v>
      </c>
      <c r="AL145" s="5">
        <f t="shared" si="6"/>
        <v>0.08</v>
      </c>
      <c r="AM145" s="5">
        <f t="shared" si="6"/>
        <v>0.08</v>
      </c>
      <c r="AN145" s="5">
        <f t="shared" si="6"/>
        <v>0.08</v>
      </c>
      <c r="AO145" s="5">
        <f t="shared" si="6"/>
        <v>0.08</v>
      </c>
    </row>
    <row r="146" spans="1:42" ht="14.25" customHeight="1" x14ac:dyDescent="0.45">
      <c r="A146" s="3">
        <v>15</v>
      </c>
      <c r="B146" s="3" t="s">
        <v>44</v>
      </c>
      <c r="C146" s="3" t="s">
        <v>45</v>
      </c>
      <c r="D146" s="3">
        <v>5</v>
      </c>
      <c r="E146" s="3" t="s">
        <v>231</v>
      </c>
      <c r="F146" s="3" t="s">
        <v>242</v>
      </c>
      <c r="G146" s="3" t="s">
        <v>237</v>
      </c>
      <c r="H146" s="25">
        <v>0</v>
      </c>
      <c r="I146" s="63">
        <v>9.7125000000000003E-2</v>
      </c>
      <c r="J146" s="63">
        <v>9.7125000000000003E-2</v>
      </c>
      <c r="K146" s="63">
        <v>9.7125000000000003E-2</v>
      </c>
      <c r="L146" s="106">
        <v>9.7125000000000003E-2</v>
      </c>
      <c r="M146" s="63">
        <v>0.5</v>
      </c>
      <c r="N146" s="63">
        <v>0.5</v>
      </c>
      <c r="O146" s="63">
        <v>0.5</v>
      </c>
      <c r="P146" s="63">
        <v>0.5</v>
      </c>
      <c r="Q146" s="63">
        <v>0.5</v>
      </c>
      <c r="R146" s="63">
        <v>0.5</v>
      </c>
      <c r="S146" s="63">
        <v>2</v>
      </c>
      <c r="T146" s="63">
        <v>2</v>
      </c>
      <c r="U146" s="63">
        <v>2</v>
      </c>
      <c r="V146" s="63">
        <v>2</v>
      </c>
      <c r="W146" s="63">
        <v>2</v>
      </c>
      <c r="X146" s="63">
        <v>2</v>
      </c>
      <c r="Y146" s="63">
        <v>2</v>
      </c>
      <c r="Z146" s="63">
        <v>2</v>
      </c>
      <c r="AA146" s="63">
        <v>2</v>
      </c>
      <c r="AB146" s="63">
        <v>2</v>
      </c>
      <c r="AC146" s="63">
        <v>2</v>
      </c>
      <c r="AD146" s="63">
        <v>2</v>
      </c>
      <c r="AE146" s="63">
        <v>2</v>
      </c>
      <c r="AF146" s="63">
        <v>2</v>
      </c>
      <c r="AG146" s="63">
        <v>2</v>
      </c>
      <c r="AH146" s="63">
        <v>2</v>
      </c>
      <c r="AI146" s="63">
        <v>2</v>
      </c>
      <c r="AJ146" s="63">
        <v>2</v>
      </c>
      <c r="AK146" s="63">
        <v>2</v>
      </c>
      <c r="AL146" s="63">
        <v>2</v>
      </c>
      <c r="AM146" s="63">
        <v>2</v>
      </c>
      <c r="AN146" s="63">
        <v>2</v>
      </c>
      <c r="AO146" s="63">
        <v>2</v>
      </c>
    </row>
    <row r="147" spans="1:42" ht="14.25" customHeight="1" x14ac:dyDescent="0.45">
      <c r="A147" s="3">
        <v>15</v>
      </c>
      <c r="B147" s="3" t="s">
        <v>44</v>
      </c>
      <c r="C147" s="3" t="s">
        <v>45</v>
      </c>
      <c r="D147" s="3">
        <v>6</v>
      </c>
      <c r="E147" s="3" t="s">
        <v>232</v>
      </c>
      <c r="F147" s="3"/>
      <c r="G147" s="3" t="s">
        <v>230</v>
      </c>
      <c r="H147" s="3">
        <v>0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2" ht="14.25" customHeight="1" x14ac:dyDescent="0.45">
      <c r="A148" s="3">
        <v>15</v>
      </c>
      <c r="B148" s="3" t="s">
        <v>44</v>
      </c>
      <c r="C148" s="3" t="s">
        <v>45</v>
      </c>
      <c r="D148" s="3">
        <v>7</v>
      </c>
      <c r="E148" s="3" t="s">
        <v>233</v>
      </c>
      <c r="F148" s="3"/>
      <c r="G148" s="3" t="s">
        <v>230</v>
      </c>
      <c r="H148" s="3">
        <v>0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2" ht="14.25" customHeight="1" x14ac:dyDescent="0.45">
      <c r="A149" s="3">
        <v>15</v>
      </c>
      <c r="B149" s="3" t="s">
        <v>44</v>
      </c>
      <c r="C149" s="3" t="s">
        <v>45</v>
      </c>
      <c r="D149" s="3">
        <v>8</v>
      </c>
      <c r="E149" s="3" t="s">
        <v>234</v>
      </c>
      <c r="F149" s="3" t="s">
        <v>242</v>
      </c>
      <c r="G149" s="3" t="s">
        <v>237</v>
      </c>
      <c r="H149" s="25">
        <v>0</v>
      </c>
      <c r="I149" s="25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63">
        <v>0</v>
      </c>
      <c r="Q149" s="63">
        <v>0.05</v>
      </c>
      <c r="R149" s="63">
        <v>0</v>
      </c>
      <c r="S149" s="63">
        <v>0.29499999999999998</v>
      </c>
      <c r="T149" s="63">
        <v>0</v>
      </c>
      <c r="U149" s="63">
        <v>0</v>
      </c>
      <c r="V149" s="63">
        <v>0</v>
      </c>
      <c r="W149" s="63">
        <v>0.05</v>
      </c>
      <c r="X149" s="63">
        <v>0</v>
      </c>
      <c r="Y149" s="63">
        <v>0</v>
      </c>
      <c r="Z149" s="63">
        <v>0</v>
      </c>
      <c r="AA149" s="63">
        <v>0</v>
      </c>
      <c r="AB149" s="63">
        <v>0</v>
      </c>
      <c r="AC149" s="63">
        <v>0</v>
      </c>
      <c r="AD149" s="63">
        <v>0</v>
      </c>
      <c r="AE149" s="63">
        <v>0</v>
      </c>
      <c r="AF149" s="63">
        <v>0</v>
      </c>
      <c r="AG149" s="63">
        <v>0</v>
      </c>
      <c r="AH149" s="63">
        <v>0</v>
      </c>
      <c r="AI149" s="63">
        <v>0</v>
      </c>
      <c r="AJ149" s="63">
        <v>0</v>
      </c>
      <c r="AK149" s="63">
        <v>0</v>
      </c>
      <c r="AL149" s="63">
        <v>0</v>
      </c>
      <c r="AM149" s="63">
        <v>0</v>
      </c>
      <c r="AN149" s="63">
        <v>0</v>
      </c>
      <c r="AO149" s="63">
        <v>0</v>
      </c>
      <c r="AP149" s="157">
        <f>SUM(H149:AO149)</f>
        <v>0.39499999999999996</v>
      </c>
    </row>
    <row r="150" spans="1:42" ht="14.25" customHeight="1" x14ac:dyDescent="0.45">
      <c r="A150" s="3">
        <v>15</v>
      </c>
      <c r="B150" s="3" t="s">
        <v>44</v>
      </c>
      <c r="C150" s="3" t="s">
        <v>45</v>
      </c>
      <c r="D150" s="3">
        <v>9</v>
      </c>
      <c r="E150" s="3" t="s">
        <v>235</v>
      </c>
      <c r="F150" s="3" t="s">
        <v>243</v>
      </c>
      <c r="G150" s="3" t="s">
        <v>237</v>
      </c>
      <c r="H150" s="3">
        <v>0</v>
      </c>
      <c r="I150" s="102">
        <v>0.26069999999999999</v>
      </c>
      <c r="J150" s="104">
        <v>0.29449999999999998</v>
      </c>
      <c r="K150" s="104">
        <v>0.27165</v>
      </c>
      <c r="L150" s="104">
        <v>0.2893</v>
      </c>
      <c r="M150" s="104">
        <v>0.2757</v>
      </c>
      <c r="N150" s="104">
        <v>0.28872999999999999</v>
      </c>
      <c r="O150" s="106">
        <f>N150</f>
        <v>0.28872999999999999</v>
      </c>
      <c r="P150" s="106">
        <f t="shared" ref="P150:Z150" si="7">O150</f>
        <v>0.28872999999999999</v>
      </c>
      <c r="Q150" s="106">
        <f t="shared" si="7"/>
        <v>0.28872999999999999</v>
      </c>
      <c r="R150" s="106">
        <f t="shared" si="7"/>
        <v>0.28872999999999999</v>
      </c>
      <c r="S150" s="106">
        <f t="shared" si="7"/>
        <v>0.28872999999999999</v>
      </c>
      <c r="T150" s="106">
        <f t="shared" si="7"/>
        <v>0.28872999999999999</v>
      </c>
      <c r="U150" s="106">
        <f t="shared" si="7"/>
        <v>0.28872999999999999</v>
      </c>
      <c r="V150" s="106">
        <f t="shared" si="7"/>
        <v>0.28872999999999999</v>
      </c>
      <c r="W150" s="106">
        <f t="shared" si="7"/>
        <v>0.28872999999999999</v>
      </c>
      <c r="X150" s="106">
        <f t="shared" si="7"/>
        <v>0.28872999999999999</v>
      </c>
      <c r="Y150" s="106">
        <f t="shared" si="7"/>
        <v>0.28872999999999999</v>
      </c>
      <c r="Z150" s="106">
        <f t="shared" si="7"/>
        <v>0.28872999999999999</v>
      </c>
      <c r="AA150" s="106">
        <v>0.28999999999999998</v>
      </c>
      <c r="AB150" s="106">
        <v>0.28999999999999998</v>
      </c>
      <c r="AC150" s="106">
        <v>0.28999999999999998</v>
      </c>
      <c r="AD150" s="106">
        <v>0.28999999999999998</v>
      </c>
      <c r="AE150" s="106">
        <v>0.28999999999999998</v>
      </c>
      <c r="AF150" s="106">
        <v>0.28999999999999998</v>
      </c>
      <c r="AG150" s="106">
        <v>0.28999999999999998</v>
      </c>
      <c r="AH150" s="106">
        <v>0.28999999999999998</v>
      </c>
      <c r="AI150" s="106">
        <v>0.28999999999999998</v>
      </c>
      <c r="AJ150" s="106">
        <v>0.3</v>
      </c>
      <c r="AK150" s="106">
        <v>0.3</v>
      </c>
      <c r="AL150" s="106">
        <v>0.3</v>
      </c>
      <c r="AM150" s="106">
        <v>0.3</v>
      </c>
      <c r="AN150" s="106">
        <v>0.3</v>
      </c>
      <c r="AO150" s="106">
        <v>0.3</v>
      </c>
      <c r="AP150" s="165" t="s">
        <v>358</v>
      </c>
    </row>
    <row r="151" spans="1:42" ht="14.25" customHeight="1" thickBot="1" x14ac:dyDescent="0.5">
      <c r="A151" s="30">
        <v>15</v>
      </c>
      <c r="B151" s="30" t="s">
        <v>44</v>
      </c>
      <c r="C151" s="30" t="s">
        <v>45</v>
      </c>
      <c r="D151" s="30">
        <v>10</v>
      </c>
      <c r="E151" s="30" t="s">
        <v>236</v>
      </c>
      <c r="F151" s="30" t="s">
        <v>243</v>
      </c>
      <c r="G151" s="30" t="s">
        <v>240</v>
      </c>
      <c r="H151" s="30">
        <v>0</v>
      </c>
      <c r="I151" s="30">
        <v>1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15" t="s">
        <v>244</v>
      </c>
    </row>
    <row r="152" spans="1:42" ht="14.25" customHeight="1" x14ac:dyDescent="0.45">
      <c r="A152" s="34">
        <v>16</v>
      </c>
      <c r="B152" s="113" t="s">
        <v>279</v>
      </c>
      <c r="C152" s="113" t="s">
        <v>45</v>
      </c>
      <c r="D152" s="113">
        <v>1</v>
      </c>
      <c r="E152" s="113" t="s">
        <v>223</v>
      </c>
      <c r="F152" s="113" t="s">
        <v>238</v>
      </c>
      <c r="G152" s="113" t="s">
        <v>237</v>
      </c>
      <c r="H152" s="113">
        <v>0</v>
      </c>
      <c r="I152" s="113">
        <v>1375.886267834177</v>
      </c>
      <c r="J152" s="36">
        <v>1361.5780062748431</v>
      </c>
      <c r="K152" s="36">
        <v>1347.2697447155092</v>
      </c>
      <c r="L152" s="36">
        <v>1290.8062682686857</v>
      </c>
      <c r="M152" s="36">
        <v>1373.1981577326442</v>
      </c>
      <c r="N152" s="36">
        <v>1331.3527873137889</v>
      </c>
      <c r="O152" s="36">
        <v>1289.5074168949341</v>
      </c>
      <c r="P152" s="36">
        <v>1247.6620464760786</v>
      </c>
      <c r="Q152" s="36">
        <v>1205.8166760572233</v>
      </c>
      <c r="R152" s="36">
        <v>1163.9713056383682</v>
      </c>
      <c r="S152" s="36">
        <v>1122.1259352195129</v>
      </c>
      <c r="T152" s="36">
        <v>1080.2805648006577</v>
      </c>
      <c r="U152" s="36">
        <v>1038.4351943818024</v>
      </c>
      <c r="V152" s="36">
        <v>996.58982396294721</v>
      </c>
      <c r="W152" s="36">
        <v>954.74445354409204</v>
      </c>
      <c r="X152" s="36">
        <v>912.89908312523676</v>
      </c>
      <c r="Y152" s="36">
        <v>871.05371270638148</v>
      </c>
      <c r="Z152" s="36">
        <v>829.20834228752562</v>
      </c>
      <c r="AA152" s="36">
        <v>816.09242237332262</v>
      </c>
      <c r="AB152" s="36">
        <v>802.97650245911973</v>
      </c>
      <c r="AC152" s="36">
        <v>789.86058254491684</v>
      </c>
      <c r="AD152" s="36">
        <v>776.74466263071395</v>
      </c>
      <c r="AE152" s="36">
        <v>763.62874271651094</v>
      </c>
      <c r="AF152" s="36">
        <v>750.51282280230805</v>
      </c>
      <c r="AG152" s="36">
        <v>737.39690288810516</v>
      </c>
      <c r="AH152" s="36">
        <v>724.28098297390216</v>
      </c>
      <c r="AI152" s="36">
        <v>711.16506305969938</v>
      </c>
      <c r="AJ152" s="36">
        <v>698.04914314549637</v>
      </c>
      <c r="AK152" s="36">
        <v>684.93322323129348</v>
      </c>
      <c r="AL152" s="36">
        <v>671.81730331709059</v>
      </c>
      <c r="AM152" s="36">
        <v>658.70138340288759</v>
      </c>
      <c r="AN152" s="36">
        <v>645.58546348868481</v>
      </c>
      <c r="AO152" s="37">
        <v>632.46954357448169</v>
      </c>
      <c r="AP152" s="15"/>
    </row>
    <row r="153" spans="1:42" ht="14.25" customHeight="1" x14ac:dyDescent="0.45">
      <c r="A153" s="38">
        <v>16</v>
      </c>
      <c r="B153" s="112" t="s">
        <v>279</v>
      </c>
      <c r="C153" s="112" t="s">
        <v>45</v>
      </c>
      <c r="D153" s="112">
        <v>2</v>
      </c>
      <c r="E153" s="112" t="s">
        <v>225</v>
      </c>
      <c r="F153" s="112" t="s">
        <v>238</v>
      </c>
      <c r="G153" s="112" t="s">
        <v>237</v>
      </c>
      <c r="H153" s="112">
        <v>0</v>
      </c>
      <c r="I153" s="112">
        <v>22.378937231500242</v>
      </c>
      <c r="J153" s="5">
        <v>22.887668615750123</v>
      </c>
      <c r="K153" s="5">
        <v>23.396400000000003</v>
      </c>
      <c r="L153" s="5">
        <v>22.528908932158867</v>
      </c>
      <c r="M153" s="5">
        <v>22.00463196791447</v>
      </c>
      <c r="N153" s="5">
        <v>21.495507707971587</v>
      </c>
      <c r="O153" s="5">
        <v>20.988335586592061</v>
      </c>
      <c r="P153" s="5">
        <v>20.483036808364783</v>
      </c>
      <c r="Q153" s="5">
        <v>19.979536762206195</v>
      </c>
      <c r="R153" s="5">
        <v>19.477764747245317</v>
      </c>
      <c r="S153" s="5">
        <v>18.977653719978854</v>
      </c>
      <c r="T153" s="5">
        <v>18.479140060795316</v>
      </c>
      <c r="U153" s="5">
        <v>17.982163358159035</v>
      </c>
      <c r="V153" s="5">
        <v>17.486666208914979</v>
      </c>
      <c r="W153" s="5">
        <v>16.992594033326842</v>
      </c>
      <c r="X153" s="5">
        <v>16.49989490359561</v>
      </c>
      <c r="Y153" s="5">
        <v>16.008519384726114</v>
      </c>
      <c r="Z153" s="5">
        <v>15.518420386716524</v>
      </c>
      <c r="AA153" s="5">
        <v>15.383614277355647</v>
      </c>
      <c r="AB153" s="5">
        <v>15.248810670716118</v>
      </c>
      <c r="AC153" s="5">
        <v>15.114009570815142</v>
      </c>
      <c r="AD153" s="5">
        <v>14.979210981678534</v>
      </c>
      <c r="AE153" s="5">
        <v>14.844414907340727</v>
      </c>
      <c r="AF153" s="5">
        <v>14.70962135184481</v>
      </c>
      <c r="AG153" s="5">
        <v>14.574830319242531</v>
      </c>
      <c r="AH153" s="5">
        <v>14.44004181359435</v>
      </c>
      <c r="AI153" s="5">
        <v>14.305255838969435</v>
      </c>
      <c r="AJ153" s="5">
        <v>14.170472399445694</v>
      </c>
      <c r="AK153" s="5">
        <v>14.035691499109801</v>
      </c>
      <c r="AL153" s="5">
        <v>13.900913142057226</v>
      </c>
      <c r="AM153" s="5">
        <v>13.76613733239224</v>
      </c>
      <c r="AN153" s="5">
        <v>13.63136407422796</v>
      </c>
      <c r="AO153" s="39">
        <v>13.496593371686354</v>
      </c>
      <c r="AP153" s="15" t="s">
        <v>246</v>
      </c>
    </row>
    <row r="154" spans="1:42" ht="14.25" customHeight="1" x14ac:dyDescent="0.45">
      <c r="A154" s="38">
        <v>16</v>
      </c>
      <c r="B154" s="3" t="s">
        <v>279</v>
      </c>
      <c r="C154" s="3" t="s">
        <v>45</v>
      </c>
      <c r="D154" s="3">
        <v>3</v>
      </c>
      <c r="E154" s="3" t="s">
        <v>228</v>
      </c>
      <c r="F154" s="3" t="s">
        <v>241</v>
      </c>
      <c r="G154" s="3" t="s">
        <v>240</v>
      </c>
      <c r="H154" s="3">
        <v>0</v>
      </c>
      <c r="I154" s="3">
        <v>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39"/>
      <c r="AP154" s="15"/>
    </row>
    <row r="155" spans="1:42" ht="14.25" customHeight="1" x14ac:dyDescent="0.45">
      <c r="A155" s="38">
        <v>16</v>
      </c>
      <c r="B155" s="3" t="s">
        <v>279</v>
      </c>
      <c r="C155" s="3" t="s">
        <v>45</v>
      </c>
      <c r="D155" s="3">
        <v>4</v>
      </c>
      <c r="E155" s="3" t="s">
        <v>229</v>
      </c>
      <c r="F155" s="3" t="s">
        <v>242</v>
      </c>
      <c r="G155" s="3" t="s">
        <v>240</v>
      </c>
      <c r="H155" s="3">
        <v>0</v>
      </c>
      <c r="I155" s="3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39"/>
      <c r="AP155" s="15"/>
    </row>
    <row r="156" spans="1:42" ht="14.25" customHeight="1" x14ac:dyDescent="0.45">
      <c r="A156" s="38">
        <v>16</v>
      </c>
      <c r="B156" s="110" t="s">
        <v>279</v>
      </c>
      <c r="C156" s="110" t="s">
        <v>45</v>
      </c>
      <c r="D156" s="3">
        <v>5</v>
      </c>
      <c r="E156" s="3" t="s">
        <v>231</v>
      </c>
      <c r="F156" s="3" t="s">
        <v>242</v>
      </c>
      <c r="G156" s="3" t="s">
        <v>230</v>
      </c>
      <c r="H156" s="25">
        <v>0</v>
      </c>
      <c r="I156" s="63">
        <v>0</v>
      </c>
      <c r="J156" s="63">
        <v>0</v>
      </c>
      <c r="K156" s="63">
        <v>0</v>
      </c>
      <c r="L156" s="106">
        <v>0.26785714285714285</v>
      </c>
      <c r="M156" s="63">
        <v>0.26785714285714285</v>
      </c>
      <c r="N156" s="63">
        <v>0.26785714285714285</v>
      </c>
      <c r="O156" s="63">
        <v>0.5357142857142857</v>
      </c>
      <c r="P156" s="63">
        <v>0.8035714285714286</v>
      </c>
      <c r="Q156" s="63">
        <v>1.0714285714285714</v>
      </c>
      <c r="R156" s="63">
        <v>1.3392857142857142</v>
      </c>
      <c r="S156" s="63">
        <v>1.607142857142857</v>
      </c>
      <c r="T156" s="63">
        <v>1.8749999999999998</v>
      </c>
      <c r="U156" s="63">
        <v>2.1428571428571428</v>
      </c>
      <c r="V156" s="63">
        <v>2.4107142857142856</v>
      </c>
      <c r="W156" s="63">
        <v>2.6785714285714284</v>
      </c>
      <c r="X156" s="63">
        <v>2.9464285714285712</v>
      </c>
      <c r="Y156" s="63">
        <v>3.214285714285714</v>
      </c>
      <c r="Z156" s="63">
        <v>3.4821428571428568</v>
      </c>
      <c r="AA156" s="63">
        <v>3.7499999999999996</v>
      </c>
      <c r="AB156" s="63">
        <v>4.0178571428571423</v>
      </c>
      <c r="AC156" s="63">
        <v>4.2857142857142856</v>
      </c>
      <c r="AD156" s="63">
        <v>4.5535714285714288</v>
      </c>
      <c r="AE156" s="63">
        <v>4.8214285714285721</v>
      </c>
      <c r="AF156" s="63">
        <v>5.0892857142857153</v>
      </c>
      <c r="AG156" s="63">
        <v>5.3571428571428585</v>
      </c>
      <c r="AH156" s="63">
        <v>5.6250000000000018</v>
      </c>
      <c r="AI156" s="63">
        <v>5.892857142857145</v>
      </c>
      <c r="AJ156" s="63">
        <v>6.1607142857142883</v>
      </c>
      <c r="AK156" s="63">
        <v>6.4285714285714315</v>
      </c>
      <c r="AL156" s="63">
        <v>6.6964285714285747</v>
      </c>
      <c r="AM156" s="63">
        <v>6.964285714285718</v>
      </c>
      <c r="AN156" s="63">
        <v>7.2321428571428612</v>
      </c>
      <c r="AO156" s="100">
        <v>7.5</v>
      </c>
      <c r="AP156" s="15"/>
    </row>
    <row r="157" spans="1:42" ht="14.25" customHeight="1" x14ac:dyDescent="0.45">
      <c r="A157" s="38">
        <v>16</v>
      </c>
      <c r="B157" s="3" t="s">
        <v>279</v>
      </c>
      <c r="C157" s="3" t="s">
        <v>45</v>
      </c>
      <c r="D157" s="3">
        <v>6</v>
      </c>
      <c r="E157" s="3" t="s">
        <v>232</v>
      </c>
      <c r="F157" s="3"/>
      <c r="G157" s="3" t="s">
        <v>230</v>
      </c>
      <c r="H157" s="3">
        <v>0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39"/>
      <c r="AP157" s="15"/>
    </row>
    <row r="158" spans="1:42" ht="14.25" customHeight="1" x14ac:dyDescent="0.45">
      <c r="A158" s="38">
        <v>16</v>
      </c>
      <c r="B158" s="3" t="s">
        <v>279</v>
      </c>
      <c r="C158" s="3" t="s">
        <v>45</v>
      </c>
      <c r="D158" s="3">
        <v>7</v>
      </c>
      <c r="E158" s="3" t="s">
        <v>233</v>
      </c>
      <c r="F158" s="3"/>
      <c r="G158" s="3" t="s">
        <v>230</v>
      </c>
      <c r="H158" s="3">
        <v>0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39"/>
      <c r="AP158" s="15"/>
    </row>
    <row r="159" spans="1:42" ht="14.25" customHeight="1" x14ac:dyDescent="0.45">
      <c r="A159" s="38">
        <v>16</v>
      </c>
      <c r="B159" s="3" t="s">
        <v>279</v>
      </c>
      <c r="C159" s="3" t="s">
        <v>45</v>
      </c>
      <c r="D159" s="3">
        <v>8</v>
      </c>
      <c r="E159" s="3" t="s">
        <v>234</v>
      </c>
      <c r="F159" s="3"/>
      <c r="G159" s="3" t="s">
        <v>230</v>
      </c>
      <c r="H159" s="25">
        <v>0</v>
      </c>
      <c r="I159" s="25"/>
      <c r="J159" s="63"/>
      <c r="K159" s="63"/>
      <c r="L159" s="63"/>
      <c r="M159" s="63"/>
      <c r="N159" s="63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  <c r="AH159" s="158"/>
      <c r="AI159" s="158"/>
      <c r="AJ159" s="158"/>
      <c r="AK159" s="158"/>
      <c r="AL159" s="158"/>
      <c r="AM159" s="158"/>
      <c r="AN159" s="158"/>
      <c r="AO159" s="159"/>
      <c r="AP159" s="157">
        <f>SUM(H159:AO159)</f>
        <v>0</v>
      </c>
    </row>
    <row r="160" spans="1:42" ht="14.25" customHeight="1" x14ac:dyDescent="0.45">
      <c r="A160" s="38">
        <v>16</v>
      </c>
      <c r="B160" s="3" t="s">
        <v>279</v>
      </c>
      <c r="C160" s="3" t="s">
        <v>45</v>
      </c>
      <c r="D160" s="3">
        <v>9</v>
      </c>
      <c r="E160" s="3" t="s">
        <v>235</v>
      </c>
      <c r="F160" s="3" t="s">
        <v>243</v>
      </c>
      <c r="G160" s="3" t="s">
        <v>240</v>
      </c>
      <c r="H160" s="3">
        <v>0</v>
      </c>
      <c r="I160" s="102">
        <v>0.29805154169999998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/>
      <c r="AP160" s="15"/>
    </row>
    <row r="161" spans="1:42" ht="14.25" customHeight="1" thickBot="1" x14ac:dyDescent="0.5">
      <c r="A161" s="40">
        <v>16</v>
      </c>
      <c r="B161" s="41" t="s">
        <v>279</v>
      </c>
      <c r="C161" s="41" t="s">
        <v>45</v>
      </c>
      <c r="D161" s="41">
        <v>10</v>
      </c>
      <c r="E161" s="41" t="s">
        <v>236</v>
      </c>
      <c r="F161" s="41" t="s">
        <v>243</v>
      </c>
      <c r="G161" s="41" t="s">
        <v>240</v>
      </c>
      <c r="H161" s="41">
        <v>0</v>
      </c>
      <c r="I161" s="41">
        <v>1</v>
      </c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3"/>
      <c r="AP161" s="15" t="s">
        <v>244</v>
      </c>
    </row>
    <row r="162" spans="1:42" ht="14.25" customHeight="1" x14ac:dyDescent="0.45">
      <c r="A162" s="32">
        <v>17</v>
      </c>
      <c r="B162" s="114" t="s">
        <v>46</v>
      </c>
      <c r="C162" s="114" t="s">
        <v>47</v>
      </c>
      <c r="D162" s="114">
        <v>1</v>
      </c>
      <c r="E162" s="114" t="s">
        <v>223</v>
      </c>
      <c r="F162" s="114" t="s">
        <v>238</v>
      </c>
      <c r="G162" s="114" t="s">
        <v>237</v>
      </c>
      <c r="H162" s="114">
        <v>0</v>
      </c>
      <c r="I162" s="114">
        <v>2015.8860339963876</v>
      </c>
      <c r="J162" s="33">
        <v>2015.8860339963876</v>
      </c>
      <c r="K162" s="33">
        <v>2015.8860339963876</v>
      </c>
      <c r="L162" s="33">
        <v>2101.7236400506763</v>
      </c>
      <c r="M162" s="33">
        <v>2290.6243867604526</v>
      </c>
      <c r="N162" s="33">
        <v>2212.714042300513</v>
      </c>
      <c r="O162" s="33">
        <v>2130.0823531056162</v>
      </c>
      <c r="P162" s="33">
        <v>1975.2421964792441</v>
      </c>
      <c r="Q162" s="33">
        <v>1909.9750767698692</v>
      </c>
      <c r="R162" s="33">
        <v>1844.706002051782</v>
      </c>
      <c r="S162" s="33">
        <v>1779.434735995211</v>
      </c>
      <c r="T162" s="33">
        <v>1714.1610025796606</v>
      </c>
      <c r="U162" s="33">
        <v>1648.8844773963367</v>
      </c>
      <c r="V162" s="33">
        <v>1599.6180858370515</v>
      </c>
      <c r="W162" s="33">
        <v>1550.3520260693883</v>
      </c>
      <c r="X162" s="33">
        <v>1501.0863110195694</v>
      </c>
      <c r="Y162" s="33">
        <v>1451.8209542941061</v>
      </c>
      <c r="Z162" s="33">
        <v>1402.555970225148</v>
      </c>
      <c r="AA162" s="33">
        <v>1379.8029108452051</v>
      </c>
      <c r="AB162" s="33">
        <v>1357.0502551631209</v>
      </c>
      <c r="AC162" s="33">
        <v>1334.2980199986323</v>
      </c>
      <c r="AD162" s="33">
        <v>1311.546223119009</v>
      </c>
      <c r="AE162" s="33">
        <v>1288.7948833067308</v>
      </c>
      <c r="AF162" s="33">
        <v>1266.0440204330494</v>
      </c>
      <c r="AG162" s="33">
        <v>1243.2936555380379</v>
      </c>
      <c r="AH162" s="33">
        <v>1220.5438109178142</v>
      </c>
      <c r="AI162" s="33">
        <v>1197.7945102196873</v>
      </c>
      <c r="AJ162" s="33">
        <v>1175.0457785460874</v>
      </c>
      <c r="AK162" s="33">
        <v>1152.297642568243</v>
      </c>
      <c r="AL162" s="33">
        <v>1129.5501306506758</v>
      </c>
      <c r="AM162" s="33">
        <v>1106.8032729877511</v>
      </c>
      <c r="AN162" s="33">
        <v>1084.0571017536518</v>
      </c>
      <c r="AO162" s="33">
        <v>1061.3116512673512</v>
      </c>
      <c r="AP162" s="15" t="s">
        <v>247</v>
      </c>
    </row>
    <row r="163" spans="1:42" ht="14.25" customHeight="1" x14ac:dyDescent="0.45">
      <c r="A163" s="4">
        <v>17</v>
      </c>
      <c r="B163" s="111" t="s">
        <v>46</v>
      </c>
      <c r="C163" s="111" t="s">
        <v>47</v>
      </c>
      <c r="D163" s="111">
        <v>2</v>
      </c>
      <c r="E163" s="111" t="s">
        <v>225</v>
      </c>
      <c r="F163" s="111" t="s">
        <v>238</v>
      </c>
      <c r="G163" s="111" t="s">
        <v>237</v>
      </c>
      <c r="H163" s="111">
        <v>0</v>
      </c>
      <c r="I163" s="111">
        <v>36.3964</v>
      </c>
      <c r="J163" s="5">
        <v>36.3964</v>
      </c>
      <c r="K163" s="5">
        <v>36.3964</v>
      </c>
      <c r="L163" s="5">
        <v>61.660955517892447</v>
      </c>
      <c r="M163" s="5">
        <v>60.641658428247318</v>
      </c>
      <c r="N163" s="5">
        <v>59.637533590195112</v>
      </c>
      <c r="O163" s="5">
        <v>58.635381263889371</v>
      </c>
      <c r="P163" s="5">
        <v>57.635123527001625</v>
      </c>
      <c r="Q163" s="5">
        <v>56.636686692141254</v>
      </c>
      <c r="R163" s="5">
        <v>55.640001036461662</v>
      </c>
      <c r="S163" s="5">
        <v>54.645000552869703</v>
      </c>
      <c r="T163" s="5">
        <v>53.65162272097264</v>
      </c>
      <c r="U163" s="5">
        <v>52.659808296093331</v>
      </c>
      <c r="V163" s="5">
        <v>51.669501114859003</v>
      </c>
      <c r="W163" s="5">
        <v>50.68064791602653</v>
      </c>
      <c r="X163" s="5">
        <v>49.693198175348286</v>
      </c>
      <c r="Y163" s="5">
        <v>48.707103953410098</v>
      </c>
      <c r="Z163" s="5">
        <v>47.722319755489366</v>
      </c>
      <c r="AA163" s="5">
        <v>47.587513646128485</v>
      </c>
      <c r="AB163" s="5">
        <v>47.452710039488963</v>
      </c>
      <c r="AC163" s="5">
        <v>47.31790893958798</v>
      </c>
      <c r="AD163" s="5">
        <v>47.183110350451372</v>
      </c>
      <c r="AE163" s="5">
        <v>47.048314276113572</v>
      </c>
      <c r="AF163" s="5">
        <v>46.913520720617655</v>
      </c>
      <c r="AG163" s="5">
        <v>46.778729688015375</v>
      </c>
      <c r="AH163" s="5">
        <v>46.643941182367186</v>
      </c>
      <c r="AI163" s="5">
        <v>46.509155207742282</v>
      </c>
      <c r="AJ163" s="5">
        <v>46.374371768218538</v>
      </c>
      <c r="AK163" s="5">
        <v>46.23959086788264</v>
      </c>
      <c r="AL163" s="5">
        <v>46.104812510830072</v>
      </c>
      <c r="AM163" s="5">
        <v>45.970036701165085</v>
      </c>
      <c r="AN163" s="5">
        <v>45.835263443000798</v>
      </c>
      <c r="AO163" s="5">
        <v>45.700492740459197</v>
      </c>
      <c r="AP163" s="15" t="s">
        <v>246</v>
      </c>
    </row>
    <row r="164" spans="1:42" ht="14.25" customHeight="1" x14ac:dyDescent="0.45">
      <c r="A164" s="4">
        <v>17</v>
      </c>
      <c r="B164" s="4" t="s">
        <v>46</v>
      </c>
      <c r="C164" s="4" t="s">
        <v>47</v>
      </c>
      <c r="D164" s="4">
        <v>3</v>
      </c>
      <c r="E164" s="4" t="s">
        <v>228</v>
      </c>
      <c r="F164" s="4" t="s">
        <v>241</v>
      </c>
      <c r="G164" s="4" t="s">
        <v>240</v>
      </c>
      <c r="H164" s="4">
        <v>0</v>
      </c>
      <c r="I164" s="4">
        <v>0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2" ht="14.25" customHeight="1" x14ac:dyDescent="0.45">
      <c r="A165" s="4">
        <v>17</v>
      </c>
      <c r="B165" s="4" t="s">
        <v>46</v>
      </c>
      <c r="C165" s="4" t="s">
        <v>47</v>
      </c>
      <c r="D165" s="4">
        <v>4</v>
      </c>
      <c r="E165" s="4" t="s">
        <v>229</v>
      </c>
      <c r="F165" s="4" t="s">
        <v>242</v>
      </c>
      <c r="G165" s="4" t="s">
        <v>240</v>
      </c>
      <c r="H165" s="4">
        <v>0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2" ht="14.25" customHeight="1" x14ac:dyDescent="0.45">
      <c r="A166" s="4">
        <v>17</v>
      </c>
      <c r="B166" s="4" t="s">
        <v>46</v>
      </c>
      <c r="C166" s="4" t="s">
        <v>47</v>
      </c>
      <c r="D166" s="4">
        <v>5</v>
      </c>
      <c r="E166" s="4" t="s">
        <v>231</v>
      </c>
      <c r="F166" s="4" t="s">
        <v>242</v>
      </c>
      <c r="G166" s="4" t="s">
        <v>237</v>
      </c>
      <c r="H166" s="22">
        <v>0</v>
      </c>
      <c r="I166" s="22">
        <v>0</v>
      </c>
      <c r="J166" s="63">
        <v>0</v>
      </c>
      <c r="K166" s="63">
        <v>0</v>
      </c>
      <c r="L166" s="106">
        <v>0</v>
      </c>
      <c r="M166" s="63">
        <v>1</v>
      </c>
      <c r="N166" s="63">
        <v>1</v>
      </c>
      <c r="O166" s="63">
        <v>1</v>
      </c>
      <c r="P166" s="63">
        <v>1</v>
      </c>
      <c r="Q166" s="63">
        <v>1</v>
      </c>
      <c r="R166" s="63">
        <v>1</v>
      </c>
      <c r="S166" s="63">
        <v>1</v>
      </c>
      <c r="T166" s="63">
        <v>1</v>
      </c>
      <c r="U166" s="63">
        <v>1</v>
      </c>
      <c r="V166" s="63">
        <v>1.2</v>
      </c>
      <c r="W166" s="63">
        <v>1.4</v>
      </c>
      <c r="X166" s="63">
        <v>1.6</v>
      </c>
      <c r="Y166" s="63">
        <v>1.8</v>
      </c>
      <c r="Z166" s="63">
        <v>2</v>
      </c>
      <c r="AA166" s="63">
        <v>2.2000000000000002</v>
      </c>
      <c r="AB166" s="63">
        <v>2.4</v>
      </c>
      <c r="AC166" s="63">
        <v>2.6</v>
      </c>
      <c r="AD166" s="63">
        <v>2.8</v>
      </c>
      <c r="AE166" s="63">
        <v>3</v>
      </c>
      <c r="AF166" s="63">
        <v>3</v>
      </c>
      <c r="AG166" s="63">
        <v>3</v>
      </c>
      <c r="AH166" s="63">
        <v>3</v>
      </c>
      <c r="AI166" s="63">
        <v>3</v>
      </c>
      <c r="AJ166" s="63">
        <v>3</v>
      </c>
      <c r="AK166" s="63">
        <v>3</v>
      </c>
      <c r="AL166" s="63">
        <v>3</v>
      </c>
      <c r="AM166" s="63">
        <v>3</v>
      </c>
      <c r="AN166" s="63">
        <v>3</v>
      </c>
      <c r="AO166" s="63">
        <v>3</v>
      </c>
    </row>
    <row r="167" spans="1:42" ht="14.25" customHeight="1" x14ac:dyDescent="0.45">
      <c r="A167" s="4">
        <v>17</v>
      </c>
      <c r="B167" s="4" t="s">
        <v>46</v>
      </c>
      <c r="C167" s="4" t="s">
        <v>47</v>
      </c>
      <c r="D167" s="4">
        <v>6</v>
      </c>
      <c r="E167" s="4" t="s">
        <v>232</v>
      </c>
      <c r="F167" s="4"/>
      <c r="G167" s="4" t="s">
        <v>230</v>
      </c>
      <c r="H167" s="4">
        <v>0</v>
      </c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2" ht="14.25" customHeight="1" x14ac:dyDescent="0.45">
      <c r="A168" s="4">
        <v>17</v>
      </c>
      <c r="B168" s="4" t="s">
        <v>46</v>
      </c>
      <c r="C168" s="4" t="s">
        <v>47</v>
      </c>
      <c r="D168" s="4">
        <v>7</v>
      </c>
      <c r="E168" s="4" t="s">
        <v>233</v>
      </c>
      <c r="F168" s="4"/>
      <c r="G168" s="4" t="s">
        <v>230</v>
      </c>
      <c r="H168" s="4">
        <v>0</v>
      </c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2" ht="14.25" customHeight="1" x14ac:dyDescent="0.45">
      <c r="A169" s="4">
        <v>17</v>
      </c>
      <c r="B169" s="4" t="s">
        <v>46</v>
      </c>
      <c r="C169" s="4" t="s">
        <v>47</v>
      </c>
      <c r="D169" s="4">
        <v>8</v>
      </c>
      <c r="E169" s="4" t="s">
        <v>234</v>
      </c>
      <c r="F169" s="4" t="s">
        <v>242</v>
      </c>
      <c r="G169" s="4" t="s">
        <v>237</v>
      </c>
      <c r="H169" s="22">
        <v>0</v>
      </c>
      <c r="I169" s="22"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158">
        <v>0</v>
      </c>
      <c r="P169" s="158">
        <v>0</v>
      </c>
      <c r="Q169" s="158">
        <v>0</v>
      </c>
      <c r="R169" s="158">
        <v>0</v>
      </c>
      <c r="S169" s="158">
        <v>0</v>
      </c>
      <c r="T169" s="158">
        <v>0</v>
      </c>
      <c r="U169" s="158">
        <v>0.13</v>
      </c>
      <c r="V169" s="158">
        <v>0</v>
      </c>
      <c r="W169" s="158">
        <v>0</v>
      </c>
      <c r="X169" s="158">
        <v>0</v>
      </c>
      <c r="Y169" s="158">
        <v>0</v>
      </c>
      <c r="Z169" s="158">
        <v>0</v>
      </c>
      <c r="AA169" s="158">
        <v>0</v>
      </c>
      <c r="AB169" s="158">
        <v>0</v>
      </c>
      <c r="AC169" s="158">
        <v>0</v>
      </c>
      <c r="AD169" s="158">
        <v>0</v>
      </c>
      <c r="AE169" s="158">
        <v>0</v>
      </c>
      <c r="AF169" s="158">
        <v>0</v>
      </c>
      <c r="AG169" s="158">
        <v>0</v>
      </c>
      <c r="AH169" s="158">
        <v>0</v>
      </c>
      <c r="AI169" s="158">
        <v>0</v>
      </c>
      <c r="AJ169" s="158">
        <v>0</v>
      </c>
      <c r="AK169" s="158">
        <v>0</v>
      </c>
      <c r="AL169" s="158">
        <v>0</v>
      </c>
      <c r="AM169" s="158">
        <v>0</v>
      </c>
      <c r="AN169" s="158">
        <v>0</v>
      </c>
      <c r="AO169" s="158">
        <v>0</v>
      </c>
      <c r="AP169" s="157">
        <f>SUM(H169:AO169)</f>
        <v>0.13</v>
      </c>
    </row>
    <row r="170" spans="1:42" ht="14.25" customHeight="1" x14ac:dyDescent="0.45">
      <c r="A170" s="4">
        <v>17</v>
      </c>
      <c r="B170" s="4" t="s">
        <v>46</v>
      </c>
      <c r="C170" s="4" t="s">
        <v>47</v>
      </c>
      <c r="D170" s="4">
        <v>9</v>
      </c>
      <c r="E170" s="4" t="s">
        <v>235</v>
      </c>
      <c r="F170" s="4" t="s">
        <v>243</v>
      </c>
      <c r="G170" s="4" t="s">
        <v>237</v>
      </c>
      <c r="H170" s="4">
        <v>0</v>
      </c>
      <c r="I170" s="4">
        <v>0</v>
      </c>
      <c r="J170" s="5">
        <v>0</v>
      </c>
      <c r="K170" s="5">
        <v>0</v>
      </c>
      <c r="L170" s="104">
        <v>0.2893</v>
      </c>
      <c r="M170" s="104">
        <v>0.2757</v>
      </c>
      <c r="N170" s="104">
        <v>0.28872999999999999</v>
      </c>
      <c r="O170" s="106">
        <f>N170</f>
        <v>0.28872999999999999</v>
      </c>
      <c r="P170" s="106">
        <f t="shared" ref="P170:R170" si="8">O170</f>
        <v>0.28872999999999999</v>
      </c>
      <c r="Q170" s="106">
        <f t="shared" si="8"/>
        <v>0.28872999999999999</v>
      </c>
      <c r="R170" s="106">
        <f t="shared" si="8"/>
        <v>0.28872999999999999</v>
      </c>
      <c r="S170" s="106">
        <v>0.28999999999999998</v>
      </c>
      <c r="T170" s="106">
        <v>0.28999999999999998</v>
      </c>
      <c r="U170" s="106">
        <v>0.28999999999999998</v>
      </c>
      <c r="V170" s="106">
        <v>0.28999999999999998</v>
      </c>
      <c r="W170" s="106">
        <v>0.28999999999999998</v>
      </c>
      <c r="X170" s="106">
        <v>0.28999999999999998</v>
      </c>
      <c r="Y170" s="106">
        <v>0.3</v>
      </c>
      <c r="Z170" s="106">
        <v>0.3</v>
      </c>
      <c r="AA170" s="106">
        <v>0.3</v>
      </c>
      <c r="AB170" s="106">
        <v>0.3</v>
      </c>
      <c r="AC170" s="106">
        <v>0.3</v>
      </c>
      <c r="AD170" s="106">
        <v>0.3</v>
      </c>
      <c r="AE170" s="106">
        <v>0.3</v>
      </c>
      <c r="AF170" s="106">
        <v>0.3</v>
      </c>
      <c r="AG170" s="106">
        <v>0.31</v>
      </c>
      <c r="AH170" s="106">
        <v>0.31</v>
      </c>
      <c r="AI170" s="106">
        <v>0.31</v>
      </c>
      <c r="AJ170" s="106">
        <v>0.31</v>
      </c>
      <c r="AK170" s="106">
        <v>0.31</v>
      </c>
      <c r="AL170" s="106">
        <v>0.31</v>
      </c>
      <c r="AM170" s="106">
        <v>0.31</v>
      </c>
      <c r="AN170" s="106">
        <v>0.31</v>
      </c>
      <c r="AO170" s="106">
        <v>0.31</v>
      </c>
      <c r="AP170" s="165" t="s">
        <v>359</v>
      </c>
    </row>
    <row r="171" spans="1:42" ht="14.25" customHeight="1" x14ac:dyDescent="0.45">
      <c r="A171" s="4">
        <v>17</v>
      </c>
      <c r="B171" s="4" t="s">
        <v>46</v>
      </c>
      <c r="C171" s="4" t="s">
        <v>47</v>
      </c>
      <c r="D171" s="4">
        <v>10</v>
      </c>
      <c r="E171" s="4" t="s">
        <v>236</v>
      </c>
      <c r="F171" s="4" t="s">
        <v>243</v>
      </c>
      <c r="G171" s="4" t="s">
        <v>240</v>
      </c>
      <c r="H171" s="4">
        <v>0</v>
      </c>
      <c r="I171" s="4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5" t="s">
        <v>244</v>
      </c>
    </row>
    <row r="172" spans="1:42" ht="14.25" customHeight="1" x14ac:dyDescent="0.45">
      <c r="A172" s="3">
        <v>18</v>
      </c>
      <c r="B172" s="112" t="s">
        <v>48</v>
      </c>
      <c r="C172" s="112" t="s">
        <v>49</v>
      </c>
      <c r="D172" s="112">
        <v>1</v>
      </c>
      <c r="E172" s="112" t="s">
        <v>223</v>
      </c>
      <c r="F172" s="112" t="s">
        <v>238</v>
      </c>
      <c r="G172" s="112" t="s">
        <v>237</v>
      </c>
      <c r="H172" s="112">
        <v>0</v>
      </c>
      <c r="I172" s="112">
        <v>2836.548555382401</v>
      </c>
      <c r="J172" s="5">
        <v>2773.3436221869811</v>
      </c>
      <c r="K172" s="5">
        <v>2710.1386889915611</v>
      </c>
      <c r="L172" s="5">
        <v>1753.7985872634783</v>
      </c>
      <c r="M172" s="5">
        <v>1906.3028122429109</v>
      </c>
      <c r="N172" s="5">
        <v>1847.9595415389122</v>
      </c>
      <c r="O172" s="5">
        <v>1789.6162708349132</v>
      </c>
      <c r="P172" s="5">
        <v>1731.2730001309144</v>
      </c>
      <c r="Q172" s="5">
        <v>1672.9297294269156</v>
      </c>
      <c r="R172" s="5">
        <v>1614.5864587229166</v>
      </c>
      <c r="S172" s="5">
        <v>1556.2431880189179</v>
      </c>
      <c r="T172" s="5">
        <v>1497.8999173149191</v>
      </c>
      <c r="U172" s="5">
        <v>1439.5566466109203</v>
      </c>
      <c r="V172" s="5">
        <v>1381.2133759069213</v>
      </c>
      <c r="W172" s="5">
        <v>1322.8701052029226</v>
      </c>
      <c r="X172" s="5">
        <v>1264.5268344989238</v>
      </c>
      <c r="Y172" s="5">
        <v>1206.1835637949248</v>
      </c>
      <c r="Z172" s="5">
        <v>1147.8402930909269</v>
      </c>
      <c r="AA172" s="5">
        <v>1128.6906434963053</v>
      </c>
      <c r="AB172" s="5">
        <v>1109.5409939016838</v>
      </c>
      <c r="AC172" s="5">
        <v>1090.3913443070621</v>
      </c>
      <c r="AD172" s="5">
        <v>1071.2416947124402</v>
      </c>
      <c r="AE172" s="5">
        <v>1052.0920451178188</v>
      </c>
      <c r="AF172" s="5">
        <v>1032.9423955231971</v>
      </c>
      <c r="AG172" s="5">
        <v>1013.7927459285756</v>
      </c>
      <c r="AH172" s="5">
        <v>994.64309633395419</v>
      </c>
      <c r="AI172" s="5">
        <v>975.49344673933251</v>
      </c>
      <c r="AJ172" s="5">
        <v>956.34379714471106</v>
      </c>
      <c r="AK172" s="5">
        <v>937.1941475500895</v>
      </c>
      <c r="AL172" s="5">
        <v>918.04449795546805</v>
      </c>
      <c r="AM172" s="5">
        <v>898.89484836084637</v>
      </c>
      <c r="AN172" s="5">
        <v>879.74519876622492</v>
      </c>
      <c r="AO172" s="5">
        <v>860.59554917160369</v>
      </c>
      <c r="AP172" s="15" t="s">
        <v>248</v>
      </c>
    </row>
    <row r="173" spans="1:42" ht="14.25" customHeight="1" x14ac:dyDescent="0.45">
      <c r="A173" s="3">
        <v>18</v>
      </c>
      <c r="B173" s="112" t="s">
        <v>48</v>
      </c>
      <c r="C173" s="112" t="s">
        <v>49</v>
      </c>
      <c r="D173" s="112">
        <v>2</v>
      </c>
      <c r="E173" s="112" t="s">
        <v>225</v>
      </c>
      <c r="F173" s="112" t="s">
        <v>238</v>
      </c>
      <c r="G173" s="112" t="s">
        <v>237</v>
      </c>
      <c r="H173" s="112">
        <v>0</v>
      </c>
      <c r="I173" s="112">
        <v>25.854059211315043</v>
      </c>
      <c r="J173" s="5">
        <v>27.397029605657522</v>
      </c>
      <c r="K173" s="5">
        <v>28.94</v>
      </c>
      <c r="L173" s="5">
        <v>17.901356050069545</v>
      </c>
      <c r="M173" s="5">
        <v>19.058622337104644</v>
      </c>
      <c r="N173" s="5">
        <v>18.569596871698053</v>
      </c>
      <c r="O173" s="5">
        <v>18.080571406291469</v>
      </c>
      <c r="P173" s="5">
        <v>17.591545940884878</v>
      </c>
      <c r="Q173" s="5">
        <v>17.102520475478286</v>
      </c>
      <c r="R173" s="5">
        <v>16.613495010071698</v>
      </c>
      <c r="S173" s="5">
        <v>16.124469544665111</v>
      </c>
      <c r="T173" s="5">
        <v>15.635444079258519</v>
      </c>
      <c r="U173" s="5">
        <v>15.14641861385193</v>
      </c>
      <c r="V173" s="5">
        <v>14.657393148445342</v>
      </c>
      <c r="W173" s="5">
        <v>14.168367683038751</v>
      </c>
      <c r="X173" s="5">
        <v>13.679342217632161</v>
      </c>
      <c r="Y173" s="5">
        <v>13.190316752225574</v>
      </c>
      <c r="Z173" s="5">
        <v>12.701291286818991</v>
      </c>
      <c r="AA173" s="5">
        <v>12.540781493789149</v>
      </c>
      <c r="AB173" s="5">
        <v>12.380271700759303</v>
      </c>
      <c r="AC173" s="5">
        <v>12.219761907729461</v>
      </c>
      <c r="AD173" s="5">
        <v>12.059252114699618</v>
      </c>
      <c r="AE173" s="5">
        <v>11.898742321669776</v>
      </c>
      <c r="AF173" s="5">
        <v>11.738232528639934</v>
      </c>
      <c r="AG173" s="5">
        <v>11.577722735610092</v>
      </c>
      <c r="AH173" s="5">
        <v>11.417212942580248</v>
      </c>
      <c r="AI173" s="5">
        <v>11.256703149550408</v>
      </c>
      <c r="AJ173" s="5">
        <v>11.096193356520564</v>
      </c>
      <c r="AK173" s="5">
        <v>10.935683563490723</v>
      </c>
      <c r="AL173" s="5">
        <v>10.775173770460881</v>
      </c>
      <c r="AM173" s="5">
        <v>10.614663977431039</v>
      </c>
      <c r="AN173" s="5">
        <v>10.454154184401197</v>
      </c>
      <c r="AO173" s="5">
        <v>10.293644391371357</v>
      </c>
      <c r="AP173" s="15" t="s">
        <v>246</v>
      </c>
    </row>
    <row r="174" spans="1:42" ht="14.25" customHeight="1" x14ac:dyDescent="0.45">
      <c r="A174" s="3">
        <v>18</v>
      </c>
      <c r="B174" s="3" t="s">
        <v>48</v>
      </c>
      <c r="C174" s="3" t="s">
        <v>49</v>
      </c>
      <c r="D174" s="3">
        <v>3</v>
      </c>
      <c r="E174" s="3" t="s">
        <v>228</v>
      </c>
      <c r="F174" s="3" t="s">
        <v>241</v>
      </c>
      <c r="G174" s="3" t="s">
        <v>240</v>
      </c>
      <c r="H174" s="3">
        <v>0</v>
      </c>
      <c r="I174" s="3">
        <v>0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2" ht="14.25" customHeight="1" x14ac:dyDescent="0.45">
      <c r="A175" s="3">
        <v>18</v>
      </c>
      <c r="B175" s="3" t="s">
        <v>48</v>
      </c>
      <c r="C175" s="3" t="s">
        <v>49</v>
      </c>
      <c r="D175" s="3">
        <v>4</v>
      </c>
      <c r="E175" s="3" t="s">
        <v>229</v>
      </c>
      <c r="F175" s="3" t="s">
        <v>242</v>
      </c>
      <c r="G175" s="3" t="s">
        <v>237</v>
      </c>
      <c r="H175" s="3">
        <v>0</v>
      </c>
      <c r="I175" s="3">
        <v>1.2500000000000001E-2</v>
      </c>
      <c r="J175" s="5">
        <v>1.2500000000000001E-2</v>
      </c>
      <c r="K175" s="5">
        <v>1.0999999999999999E-2</v>
      </c>
      <c r="L175" s="5">
        <v>1.2999999999999999E-2</v>
      </c>
      <c r="M175" s="5">
        <v>1.6500000000000001E-2</v>
      </c>
      <c r="N175" s="5">
        <v>2.1299999999999999E-2</v>
      </c>
      <c r="O175" s="5">
        <f>N175</f>
        <v>2.1299999999999999E-2</v>
      </c>
      <c r="P175" s="5">
        <f t="shared" ref="P175:AO175" si="9">O175</f>
        <v>2.1299999999999999E-2</v>
      </c>
      <c r="Q175" s="5">
        <f t="shared" si="9"/>
        <v>2.1299999999999999E-2</v>
      </c>
      <c r="R175" s="5">
        <f t="shared" si="9"/>
        <v>2.1299999999999999E-2</v>
      </c>
      <c r="S175" s="5">
        <f t="shared" si="9"/>
        <v>2.1299999999999999E-2</v>
      </c>
      <c r="T175" s="5">
        <f t="shared" si="9"/>
        <v>2.1299999999999999E-2</v>
      </c>
      <c r="U175" s="5">
        <f t="shared" si="9"/>
        <v>2.1299999999999999E-2</v>
      </c>
      <c r="V175" s="5">
        <f t="shared" si="9"/>
        <v>2.1299999999999999E-2</v>
      </c>
      <c r="W175" s="5">
        <f t="shared" si="9"/>
        <v>2.1299999999999999E-2</v>
      </c>
      <c r="X175" s="5">
        <f t="shared" si="9"/>
        <v>2.1299999999999999E-2</v>
      </c>
      <c r="Y175" s="5">
        <f t="shared" si="9"/>
        <v>2.1299999999999999E-2</v>
      </c>
      <c r="Z175" s="5">
        <f t="shared" si="9"/>
        <v>2.1299999999999999E-2</v>
      </c>
      <c r="AA175" s="5">
        <f t="shared" si="9"/>
        <v>2.1299999999999999E-2</v>
      </c>
      <c r="AB175" s="5">
        <f t="shared" si="9"/>
        <v>2.1299999999999999E-2</v>
      </c>
      <c r="AC175" s="5">
        <f t="shared" si="9"/>
        <v>2.1299999999999999E-2</v>
      </c>
      <c r="AD175" s="5">
        <f t="shared" si="9"/>
        <v>2.1299999999999999E-2</v>
      </c>
      <c r="AE175" s="5">
        <f t="shared" si="9"/>
        <v>2.1299999999999999E-2</v>
      </c>
      <c r="AF175" s="5">
        <f t="shared" si="9"/>
        <v>2.1299999999999999E-2</v>
      </c>
      <c r="AG175" s="5">
        <f t="shared" si="9"/>
        <v>2.1299999999999999E-2</v>
      </c>
      <c r="AH175" s="5">
        <f t="shared" si="9"/>
        <v>2.1299999999999999E-2</v>
      </c>
      <c r="AI175" s="5">
        <f t="shared" si="9"/>
        <v>2.1299999999999999E-2</v>
      </c>
      <c r="AJ175" s="5">
        <f t="shared" si="9"/>
        <v>2.1299999999999999E-2</v>
      </c>
      <c r="AK175" s="5">
        <f t="shared" si="9"/>
        <v>2.1299999999999999E-2</v>
      </c>
      <c r="AL175" s="5">
        <f t="shared" si="9"/>
        <v>2.1299999999999999E-2</v>
      </c>
      <c r="AM175" s="5">
        <f t="shared" si="9"/>
        <v>2.1299999999999999E-2</v>
      </c>
      <c r="AN175" s="5">
        <f t="shared" si="9"/>
        <v>2.1299999999999999E-2</v>
      </c>
      <c r="AO175" s="5">
        <f t="shared" si="9"/>
        <v>2.1299999999999999E-2</v>
      </c>
    </row>
    <row r="176" spans="1:42" ht="14.25" customHeight="1" x14ac:dyDescent="0.45">
      <c r="A176" s="3">
        <v>18</v>
      </c>
      <c r="B176" s="3" t="s">
        <v>48</v>
      </c>
      <c r="C176" s="3" t="s">
        <v>49</v>
      </c>
      <c r="D176" s="3">
        <v>5</v>
      </c>
      <c r="E176" s="3" t="s">
        <v>231</v>
      </c>
      <c r="F176" s="3" t="s">
        <v>242</v>
      </c>
      <c r="G176" s="3" t="s">
        <v>237</v>
      </c>
      <c r="H176" s="25">
        <v>0</v>
      </c>
      <c r="I176" s="22">
        <v>0.5</v>
      </c>
      <c r="J176" s="63">
        <v>0.5</v>
      </c>
      <c r="K176" s="63">
        <v>0.5</v>
      </c>
      <c r="L176" s="106">
        <v>0.5</v>
      </c>
      <c r="M176" s="63">
        <v>0.5</v>
      </c>
      <c r="N176" s="63">
        <v>0.5</v>
      </c>
      <c r="O176" s="63">
        <v>0.5</v>
      </c>
      <c r="P176" s="63">
        <v>0.5</v>
      </c>
      <c r="Q176" s="63">
        <v>0.5</v>
      </c>
      <c r="R176" s="63">
        <v>0.5</v>
      </c>
      <c r="S176" s="63">
        <v>0.5</v>
      </c>
      <c r="T176" s="63">
        <v>0.5</v>
      </c>
      <c r="U176" s="63">
        <v>0.5</v>
      </c>
      <c r="V176" s="63">
        <v>0.5</v>
      </c>
      <c r="W176" s="63">
        <v>0.5</v>
      </c>
      <c r="X176" s="63">
        <v>0.5</v>
      </c>
      <c r="Y176" s="63">
        <v>0.5</v>
      </c>
      <c r="Z176" s="63">
        <v>0.5</v>
      </c>
      <c r="AA176" s="63">
        <v>0.5</v>
      </c>
      <c r="AB176" s="63">
        <v>0.5</v>
      </c>
      <c r="AC176" s="63">
        <v>0.5</v>
      </c>
      <c r="AD176" s="63">
        <v>0.5</v>
      </c>
      <c r="AE176" s="63">
        <v>0.5</v>
      </c>
      <c r="AF176" s="63">
        <v>0.5</v>
      </c>
      <c r="AG176" s="63">
        <v>0.5</v>
      </c>
      <c r="AH176" s="63">
        <v>0.5</v>
      </c>
      <c r="AI176" s="63">
        <v>0.5</v>
      </c>
      <c r="AJ176" s="63">
        <v>0.5</v>
      </c>
      <c r="AK176" s="63">
        <v>0.5</v>
      </c>
      <c r="AL176" s="63">
        <v>0.5</v>
      </c>
      <c r="AM176" s="63">
        <v>0.5</v>
      </c>
      <c r="AN176" s="63">
        <v>0.5</v>
      </c>
      <c r="AO176" s="63">
        <v>0.5</v>
      </c>
    </row>
    <row r="177" spans="1:42" ht="14.25" customHeight="1" x14ac:dyDescent="0.45">
      <c r="A177" s="3">
        <v>18</v>
      </c>
      <c r="B177" s="3" t="s">
        <v>48</v>
      </c>
      <c r="C177" s="3" t="s">
        <v>49</v>
      </c>
      <c r="D177" s="3">
        <v>6</v>
      </c>
      <c r="E177" s="3" t="s">
        <v>232</v>
      </c>
      <c r="F177" s="3"/>
      <c r="G177" s="3" t="s">
        <v>230</v>
      </c>
      <c r="H177" s="3">
        <v>0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2" ht="14.25" customHeight="1" x14ac:dyDescent="0.45">
      <c r="A178" s="3">
        <v>18</v>
      </c>
      <c r="B178" s="3" t="s">
        <v>48</v>
      </c>
      <c r="C178" s="3" t="s">
        <v>49</v>
      </c>
      <c r="D178" s="3">
        <v>7</v>
      </c>
      <c r="E178" s="3" t="s">
        <v>233</v>
      </c>
      <c r="F178" s="3"/>
      <c r="G178" s="3" t="s">
        <v>230</v>
      </c>
      <c r="H178" s="3">
        <v>0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2" ht="14.25" customHeight="1" x14ac:dyDescent="0.45">
      <c r="A179" s="3">
        <v>18</v>
      </c>
      <c r="B179" s="3" t="s">
        <v>48</v>
      </c>
      <c r="C179" s="3" t="s">
        <v>49</v>
      </c>
      <c r="D179" s="3">
        <v>8</v>
      </c>
      <c r="E179" s="3" t="s">
        <v>234</v>
      </c>
      <c r="F179" s="3" t="s">
        <v>242</v>
      </c>
      <c r="G179" s="3" t="s">
        <v>237</v>
      </c>
      <c r="H179" s="25">
        <v>0</v>
      </c>
      <c r="I179" s="25"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158">
        <v>0</v>
      </c>
      <c r="P179" s="158">
        <v>0</v>
      </c>
      <c r="Q179" s="158">
        <v>0</v>
      </c>
      <c r="R179" s="158">
        <v>0</v>
      </c>
      <c r="S179" s="158">
        <v>0</v>
      </c>
      <c r="T179" s="158">
        <v>0</v>
      </c>
      <c r="U179" s="158">
        <v>0</v>
      </c>
      <c r="V179" s="158">
        <v>0</v>
      </c>
      <c r="W179" s="158">
        <v>0.05</v>
      </c>
      <c r="X179" s="158">
        <v>0.2</v>
      </c>
      <c r="Y179" s="158">
        <v>0</v>
      </c>
      <c r="Z179" s="158">
        <v>0</v>
      </c>
      <c r="AA179" s="158">
        <v>0</v>
      </c>
      <c r="AB179" s="158">
        <v>0</v>
      </c>
      <c r="AC179" s="158">
        <v>0</v>
      </c>
      <c r="AD179" s="158">
        <v>0</v>
      </c>
      <c r="AE179" s="158">
        <v>0</v>
      </c>
      <c r="AF179" s="158">
        <v>0</v>
      </c>
      <c r="AG179" s="158">
        <v>0</v>
      </c>
      <c r="AH179" s="158">
        <v>0</v>
      </c>
      <c r="AI179" s="158">
        <v>0</v>
      </c>
      <c r="AJ179" s="158">
        <v>0</v>
      </c>
      <c r="AK179" s="158">
        <v>0</v>
      </c>
      <c r="AL179" s="158">
        <v>0</v>
      </c>
      <c r="AM179" s="158">
        <v>0</v>
      </c>
      <c r="AN179" s="158">
        <v>0</v>
      </c>
      <c r="AO179" s="158">
        <v>0</v>
      </c>
      <c r="AP179" s="157">
        <f>SUM(H179:AO179)</f>
        <v>0.25</v>
      </c>
    </row>
    <row r="180" spans="1:42" ht="14.25" customHeight="1" x14ac:dyDescent="0.45">
      <c r="A180" s="3">
        <v>18</v>
      </c>
      <c r="B180" s="3" t="s">
        <v>48</v>
      </c>
      <c r="C180" s="3" t="s">
        <v>49</v>
      </c>
      <c r="D180" s="3">
        <v>9</v>
      </c>
      <c r="E180" s="3" t="s">
        <v>235</v>
      </c>
      <c r="F180" s="3" t="s">
        <v>243</v>
      </c>
      <c r="G180" s="3" t="s">
        <v>237</v>
      </c>
      <c r="H180" s="3">
        <v>0</v>
      </c>
      <c r="I180" s="102">
        <v>0.2341</v>
      </c>
      <c r="J180" s="5">
        <v>0.24694099999999999</v>
      </c>
      <c r="K180" s="5">
        <v>0.28611500000000001</v>
      </c>
      <c r="L180" s="5">
        <v>0.23613000000000001</v>
      </c>
      <c r="M180" s="5">
        <v>0.18390000000000001</v>
      </c>
      <c r="N180" s="5">
        <v>0.2336</v>
      </c>
      <c r="O180" s="5">
        <f>MAX(I180:N180)</f>
        <v>0.28611500000000001</v>
      </c>
      <c r="P180" s="5">
        <f>O180</f>
        <v>0.28611500000000001</v>
      </c>
      <c r="Q180" s="5">
        <f t="shared" ref="Q180:AO180" si="10">P180</f>
        <v>0.28611500000000001</v>
      </c>
      <c r="R180" s="5">
        <f t="shared" si="10"/>
        <v>0.28611500000000001</v>
      </c>
      <c r="S180" s="5">
        <f t="shared" si="10"/>
        <v>0.28611500000000001</v>
      </c>
      <c r="T180" s="5">
        <f t="shared" si="10"/>
        <v>0.28611500000000001</v>
      </c>
      <c r="U180" s="5">
        <f t="shared" si="10"/>
        <v>0.28611500000000001</v>
      </c>
      <c r="V180" s="5">
        <f t="shared" si="10"/>
        <v>0.28611500000000001</v>
      </c>
      <c r="W180" s="5">
        <f t="shared" si="10"/>
        <v>0.28611500000000001</v>
      </c>
      <c r="X180" s="5">
        <f t="shared" si="10"/>
        <v>0.28611500000000001</v>
      </c>
      <c r="Y180" s="5">
        <f t="shared" si="10"/>
        <v>0.28611500000000001</v>
      </c>
      <c r="Z180" s="5">
        <f t="shared" si="10"/>
        <v>0.28611500000000001</v>
      </c>
      <c r="AA180" s="5">
        <f t="shared" si="10"/>
        <v>0.28611500000000001</v>
      </c>
      <c r="AB180" s="5">
        <f t="shared" si="10"/>
        <v>0.28611500000000001</v>
      </c>
      <c r="AC180" s="5">
        <f t="shared" si="10"/>
        <v>0.28611500000000001</v>
      </c>
      <c r="AD180" s="5">
        <f t="shared" si="10"/>
        <v>0.28611500000000001</v>
      </c>
      <c r="AE180" s="5">
        <f t="shared" si="10"/>
        <v>0.28611500000000001</v>
      </c>
      <c r="AF180" s="5">
        <f t="shared" si="10"/>
        <v>0.28611500000000001</v>
      </c>
      <c r="AG180" s="5">
        <f t="shared" si="10"/>
        <v>0.28611500000000001</v>
      </c>
      <c r="AH180" s="5">
        <f t="shared" si="10"/>
        <v>0.28611500000000001</v>
      </c>
      <c r="AI180" s="5">
        <f t="shared" si="10"/>
        <v>0.28611500000000001</v>
      </c>
      <c r="AJ180" s="5">
        <f t="shared" si="10"/>
        <v>0.28611500000000001</v>
      </c>
      <c r="AK180" s="5">
        <f t="shared" si="10"/>
        <v>0.28611500000000001</v>
      </c>
      <c r="AL180" s="5">
        <f t="shared" si="10"/>
        <v>0.28611500000000001</v>
      </c>
      <c r="AM180" s="5">
        <f t="shared" si="10"/>
        <v>0.28611500000000001</v>
      </c>
      <c r="AN180" s="5">
        <f t="shared" si="10"/>
        <v>0.28611500000000001</v>
      </c>
      <c r="AO180" s="5">
        <f t="shared" si="10"/>
        <v>0.28611500000000001</v>
      </c>
    </row>
    <row r="181" spans="1:42" ht="14.25" customHeight="1" x14ac:dyDescent="0.45">
      <c r="A181" s="3">
        <v>18</v>
      </c>
      <c r="B181" s="3" t="s">
        <v>48</v>
      </c>
      <c r="C181" s="3" t="s">
        <v>49</v>
      </c>
      <c r="D181" s="3">
        <v>10</v>
      </c>
      <c r="E181" s="3" t="s">
        <v>236</v>
      </c>
      <c r="F181" s="3" t="s">
        <v>243</v>
      </c>
      <c r="G181" s="3" t="s">
        <v>240</v>
      </c>
      <c r="H181" s="3">
        <v>0</v>
      </c>
      <c r="I181" s="3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5" t="s">
        <v>244</v>
      </c>
    </row>
    <row r="182" spans="1:42" ht="14.25" customHeight="1" x14ac:dyDescent="0.45">
      <c r="A182" s="4">
        <v>19</v>
      </c>
      <c r="B182" s="4" t="s">
        <v>50</v>
      </c>
      <c r="C182" s="4" t="s">
        <v>51</v>
      </c>
      <c r="D182" s="4">
        <v>1</v>
      </c>
      <c r="E182" s="4" t="s">
        <v>223</v>
      </c>
      <c r="F182" s="4" t="s">
        <v>238</v>
      </c>
      <c r="G182" s="4" t="s">
        <v>237</v>
      </c>
      <c r="H182" s="4">
        <v>0</v>
      </c>
      <c r="I182" s="4">
        <v>4157.0420331678288</v>
      </c>
      <c r="J182" s="5">
        <v>4106.0773967225514</v>
      </c>
      <c r="K182" s="5">
        <v>4055.1127602772744</v>
      </c>
      <c r="L182" s="5">
        <v>3779.6861782985966</v>
      </c>
      <c r="M182" s="5">
        <v>3505.1699734418239</v>
      </c>
      <c r="N182" s="5">
        <v>3231.7012624654776</v>
      </c>
      <c r="O182" s="5">
        <v>2959.4461534921443</v>
      </c>
      <c r="P182" s="5">
        <v>2688.6078358887044</v>
      </c>
      <c r="Q182" s="5">
        <v>2419.4375391883618</v>
      </c>
      <c r="R182" s="5">
        <v>2152.2496227033521</v>
      </c>
      <c r="S182" s="5">
        <v>1887.4427340420525</v>
      </c>
      <c r="T182" s="5">
        <v>1625.5300887970407</v>
      </c>
      <c r="U182" s="5">
        <v>1367.1838138691048</v>
      </c>
      <c r="V182" s="5">
        <v>1350.5734970782075</v>
      </c>
      <c r="W182" s="5">
        <v>1333.9696933425289</v>
      </c>
      <c r="X182" s="5">
        <v>1317.372581555032</v>
      </c>
      <c r="Y182" s="5">
        <v>1300.7823472207128</v>
      </c>
      <c r="Z182" s="5">
        <v>1284.1991827649335</v>
      </c>
      <c r="AA182" s="5">
        <v>1267.6232878591688</v>
      </c>
      <c r="AB182" s="5">
        <v>1251.0548697653301</v>
      </c>
      <c r="AC182" s="5">
        <v>1234.4941436999095</v>
      </c>
      <c r="AD182" s="5">
        <v>1217.9413332192935</v>
      </c>
      <c r="AE182" s="5">
        <v>1201.3966706276879</v>
      </c>
      <c r="AF182" s="5">
        <v>1184.8603974092289</v>
      </c>
      <c r="AG182" s="5">
        <v>1168.3327646859566</v>
      </c>
      <c r="AH182" s="5">
        <v>1151.8140337034881</v>
      </c>
      <c r="AI182" s="5">
        <v>1135.3044763463542</v>
      </c>
      <c r="AJ182" s="5">
        <v>1118.8043756851418</v>
      </c>
      <c r="AK182" s="5">
        <v>1102.3140265577529</v>
      </c>
      <c r="AL182" s="5">
        <v>1085.8337361872873</v>
      </c>
      <c r="AM182" s="5">
        <v>1069.3638248392747</v>
      </c>
      <c r="AN182" s="5">
        <v>1052.9046265212048</v>
      </c>
      <c r="AO182" s="5">
        <v>1036.4564897275707</v>
      </c>
      <c r="AP182" s="15" t="s">
        <v>249</v>
      </c>
    </row>
    <row r="183" spans="1:42" ht="14.25" customHeight="1" x14ac:dyDescent="0.45">
      <c r="A183" s="4">
        <v>19</v>
      </c>
      <c r="B183" s="4" t="s">
        <v>50</v>
      </c>
      <c r="C183" s="4" t="s">
        <v>51</v>
      </c>
      <c r="D183" s="4">
        <v>2</v>
      </c>
      <c r="E183" s="4" t="s">
        <v>225</v>
      </c>
      <c r="F183" s="4" t="s">
        <v>238</v>
      </c>
      <c r="G183" s="4" t="s">
        <v>237</v>
      </c>
      <c r="H183" s="4">
        <v>0</v>
      </c>
      <c r="I183" s="4">
        <v>42.114289218737589</v>
      </c>
      <c r="J183" s="5">
        <v>43.567270440693271</v>
      </c>
      <c r="K183" s="5">
        <v>45.020251662648953</v>
      </c>
      <c r="L183" s="5">
        <v>42.219436786715562</v>
      </c>
      <c r="M183" s="5">
        <v>39.438148831454747</v>
      </c>
      <c r="N183" s="5">
        <v>36.678780615673475</v>
      </c>
      <c r="O183" s="5">
        <v>33.943994306144361</v>
      </c>
      <c r="P183" s="5">
        <v>31.236767560006733</v>
      </c>
      <c r="Q183" s="5">
        <v>28.56044882004425</v>
      </c>
      <c r="R183" s="5">
        <v>25.91882401434729</v>
      </c>
      <c r="S183" s="5">
        <v>23.31619756114933</v>
      </c>
      <c r="T183" s="5">
        <v>20.757491448234255</v>
      </c>
      <c r="U183" s="5">
        <v>18.248367329668277</v>
      </c>
      <c r="V183" s="5">
        <v>18.071914036199786</v>
      </c>
      <c r="W183" s="5">
        <v>17.895565633822926</v>
      </c>
      <c r="X183" s="5">
        <v>17.719329320719215</v>
      </c>
      <c r="Y183" s="5">
        <v>17.543212311176458</v>
      </c>
      <c r="Z183" s="5">
        <v>17.36722183834047</v>
      </c>
      <c r="AA183" s="5">
        <v>17.191365156972743</v>
      </c>
      <c r="AB183" s="5">
        <v>17.015649546216284</v>
      </c>
      <c r="AC183" s="5">
        <v>16.840082312371717</v>
      </c>
      <c r="AD183" s="5">
        <v>16.664670791686007</v>
      </c>
      <c r="AE183" s="5">
        <v>16.489422353156009</v>
      </c>
      <c r="AF183" s="5">
        <v>16.314344401349079</v>
      </c>
      <c r="AG183" s="5">
        <v>16.139444379242988</v>
      </c>
      <c r="AH183" s="5">
        <v>15.964729771087521</v>
      </c>
      <c r="AI183" s="5">
        <v>15.790208105289945</v>
      </c>
      <c r="AJ183" s="5">
        <v>15.615886957326817</v>
      </c>
      <c r="AK183" s="5">
        <v>15.441773952684365</v>
      </c>
      <c r="AL183" s="5">
        <v>15.267876769829952</v>
      </c>
      <c r="AM183" s="5">
        <v>15.094203143216975</v>
      </c>
      <c r="AN183" s="5">
        <v>14.920760866325747</v>
      </c>
      <c r="AO183" s="5">
        <v>14.747557794742775</v>
      </c>
      <c r="AP183" s="15" t="s">
        <v>246</v>
      </c>
    </row>
    <row r="184" spans="1:42" ht="14.25" customHeight="1" x14ac:dyDescent="0.45">
      <c r="A184" s="4">
        <v>19</v>
      </c>
      <c r="B184" s="4" t="s">
        <v>50</v>
      </c>
      <c r="C184" s="4" t="s">
        <v>51</v>
      </c>
      <c r="D184" s="4">
        <v>3</v>
      </c>
      <c r="E184" s="4" t="s">
        <v>228</v>
      </c>
      <c r="F184" s="4" t="s">
        <v>241</v>
      </c>
      <c r="G184" s="4" t="s">
        <v>240</v>
      </c>
      <c r="H184" s="4">
        <v>0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2" ht="14.25" customHeight="1" x14ac:dyDescent="0.45">
      <c r="A185" s="4">
        <v>19</v>
      </c>
      <c r="B185" s="4" t="s">
        <v>50</v>
      </c>
      <c r="C185" s="4" t="s">
        <v>51</v>
      </c>
      <c r="D185" s="4">
        <v>4</v>
      </c>
      <c r="E185" s="4" t="s">
        <v>229</v>
      </c>
      <c r="F185" s="4" t="s">
        <v>242</v>
      </c>
      <c r="G185" s="4" t="s">
        <v>240</v>
      </c>
      <c r="H185" s="4">
        <v>0</v>
      </c>
      <c r="I185" s="4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2" ht="14.25" customHeight="1" x14ac:dyDescent="0.45">
      <c r="A186" s="4">
        <v>19</v>
      </c>
      <c r="B186" s="4" t="s">
        <v>50</v>
      </c>
      <c r="C186" s="4" t="s">
        <v>51</v>
      </c>
      <c r="D186" s="4">
        <v>5</v>
      </c>
      <c r="E186" s="4" t="s">
        <v>231</v>
      </c>
      <c r="F186" s="4" t="s">
        <v>242</v>
      </c>
      <c r="G186" s="4" t="s">
        <v>237</v>
      </c>
      <c r="H186" s="22">
        <v>0</v>
      </c>
      <c r="I186" s="22">
        <v>0</v>
      </c>
      <c r="J186" s="63">
        <v>0</v>
      </c>
      <c r="K186" s="63">
        <v>0</v>
      </c>
      <c r="L186" s="106">
        <v>0</v>
      </c>
      <c r="M186" s="63">
        <v>0.5</v>
      </c>
      <c r="N186" s="63">
        <v>0.5</v>
      </c>
      <c r="O186" s="63">
        <v>0.5</v>
      </c>
      <c r="P186" s="63">
        <v>0.5</v>
      </c>
      <c r="Q186" s="63">
        <v>0.5</v>
      </c>
      <c r="R186" s="63">
        <v>0.5</v>
      </c>
      <c r="S186" s="63">
        <v>0.5</v>
      </c>
      <c r="T186" s="63">
        <v>0.5</v>
      </c>
      <c r="U186" s="63">
        <v>0.5</v>
      </c>
      <c r="V186" s="63">
        <v>0.5</v>
      </c>
      <c r="W186" s="63">
        <v>0.5</v>
      </c>
      <c r="X186" s="63">
        <v>0.5</v>
      </c>
      <c r="Y186" s="63">
        <v>0.5</v>
      </c>
      <c r="Z186" s="63">
        <v>0.5</v>
      </c>
      <c r="AA186" s="63">
        <v>0.5</v>
      </c>
      <c r="AB186" s="63">
        <v>0.5</v>
      </c>
      <c r="AC186" s="63">
        <v>0.5</v>
      </c>
      <c r="AD186" s="63">
        <v>0.5</v>
      </c>
      <c r="AE186" s="63">
        <v>0.5</v>
      </c>
      <c r="AF186" s="63">
        <v>0.5</v>
      </c>
      <c r="AG186" s="63">
        <v>0.5</v>
      </c>
      <c r="AH186" s="63">
        <v>0.5</v>
      </c>
      <c r="AI186" s="63">
        <v>0.5</v>
      </c>
      <c r="AJ186" s="63">
        <v>0.5</v>
      </c>
      <c r="AK186" s="63">
        <v>0.5</v>
      </c>
      <c r="AL186" s="63">
        <v>0.5</v>
      </c>
      <c r="AM186" s="63">
        <v>0.5</v>
      </c>
      <c r="AN186" s="63">
        <v>0.5</v>
      </c>
      <c r="AO186" s="63">
        <v>0.5</v>
      </c>
    </row>
    <row r="187" spans="1:42" ht="14.25" customHeight="1" x14ac:dyDescent="0.45">
      <c r="A187" s="4">
        <v>19</v>
      </c>
      <c r="B187" s="4" t="s">
        <v>50</v>
      </c>
      <c r="C187" s="4" t="s">
        <v>51</v>
      </c>
      <c r="D187" s="4">
        <v>6</v>
      </c>
      <c r="E187" s="4" t="s">
        <v>232</v>
      </c>
      <c r="F187" s="4"/>
      <c r="G187" s="4" t="s">
        <v>230</v>
      </c>
      <c r="H187" s="4">
        <v>0</v>
      </c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2" ht="14.25" customHeight="1" x14ac:dyDescent="0.45">
      <c r="A188" s="4">
        <v>19</v>
      </c>
      <c r="B188" s="4" t="s">
        <v>50</v>
      </c>
      <c r="C188" s="4" t="s">
        <v>51</v>
      </c>
      <c r="D188" s="4">
        <v>7</v>
      </c>
      <c r="E188" s="4" t="s">
        <v>233</v>
      </c>
      <c r="F188" s="4"/>
      <c r="G188" s="4" t="s">
        <v>230</v>
      </c>
      <c r="H188" s="4">
        <v>0</v>
      </c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2" ht="14.25" customHeight="1" x14ac:dyDescent="0.45">
      <c r="A189" s="4">
        <v>19</v>
      </c>
      <c r="B189" s="4" t="s">
        <v>50</v>
      </c>
      <c r="C189" s="4" t="s">
        <v>51</v>
      </c>
      <c r="D189" s="4">
        <v>8</v>
      </c>
      <c r="E189" s="4" t="s">
        <v>234</v>
      </c>
      <c r="F189" s="4" t="s">
        <v>242</v>
      </c>
      <c r="G189" s="4" t="s">
        <v>237</v>
      </c>
      <c r="H189" s="22">
        <v>0</v>
      </c>
      <c r="I189" s="22"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158">
        <v>0</v>
      </c>
      <c r="P189" s="158">
        <v>0</v>
      </c>
      <c r="Q189" s="158">
        <v>0</v>
      </c>
      <c r="R189" s="158">
        <v>0</v>
      </c>
      <c r="S189" s="158">
        <v>0</v>
      </c>
      <c r="T189" s="158">
        <v>0</v>
      </c>
      <c r="U189" s="158">
        <v>0.02</v>
      </c>
      <c r="V189" s="158">
        <v>0</v>
      </c>
      <c r="W189" s="158">
        <v>0</v>
      </c>
      <c r="X189" s="158">
        <v>0</v>
      </c>
      <c r="Y189" s="158">
        <v>0</v>
      </c>
      <c r="Z189" s="158">
        <v>0</v>
      </c>
      <c r="AA189" s="158">
        <v>0</v>
      </c>
      <c r="AB189" s="158">
        <v>0</v>
      </c>
      <c r="AC189" s="158">
        <v>0</v>
      </c>
      <c r="AD189" s="158">
        <v>0</v>
      </c>
      <c r="AE189" s="158">
        <v>0</v>
      </c>
      <c r="AF189" s="158">
        <v>0</v>
      </c>
      <c r="AG189" s="158">
        <v>0</v>
      </c>
      <c r="AH189" s="158">
        <v>0</v>
      </c>
      <c r="AI189" s="158">
        <v>0</v>
      </c>
      <c r="AJ189" s="158">
        <v>0</v>
      </c>
      <c r="AK189" s="158">
        <v>0</v>
      </c>
      <c r="AL189" s="158">
        <v>0</v>
      </c>
      <c r="AM189" s="158">
        <v>0</v>
      </c>
      <c r="AN189" s="158">
        <v>0</v>
      </c>
      <c r="AO189" s="158">
        <v>0</v>
      </c>
      <c r="AP189" s="157">
        <f>SUM(H189:AO189)</f>
        <v>0.02</v>
      </c>
    </row>
    <row r="190" spans="1:42" ht="14.25" customHeight="1" x14ac:dyDescent="0.45">
      <c r="A190" s="4">
        <v>19</v>
      </c>
      <c r="B190" s="4" t="s">
        <v>50</v>
      </c>
      <c r="C190" s="4" t="s">
        <v>51</v>
      </c>
      <c r="D190" s="4">
        <v>9</v>
      </c>
      <c r="E190" s="4" t="s">
        <v>235</v>
      </c>
      <c r="F190" s="4" t="s">
        <v>243</v>
      </c>
      <c r="G190" s="4" t="s">
        <v>237</v>
      </c>
      <c r="H190" s="4">
        <v>0</v>
      </c>
      <c r="I190" s="4">
        <v>0.2341</v>
      </c>
      <c r="J190" s="5">
        <v>0.24694099999999999</v>
      </c>
      <c r="K190" s="5">
        <v>0.28611500000000001</v>
      </c>
      <c r="L190" s="104">
        <v>0.23613000000000001</v>
      </c>
      <c r="M190" s="104">
        <v>0.18390000000000001</v>
      </c>
      <c r="N190" s="104">
        <v>0.2336</v>
      </c>
      <c r="O190" s="104">
        <f>MAX(I190:N190)</f>
        <v>0.28611500000000001</v>
      </c>
      <c r="P190" s="104">
        <f>O190</f>
        <v>0.28611500000000001</v>
      </c>
      <c r="Q190" s="104">
        <f t="shared" ref="Q190:AO190" si="11">P190</f>
        <v>0.28611500000000001</v>
      </c>
      <c r="R190" s="104">
        <f t="shared" si="11"/>
        <v>0.28611500000000001</v>
      </c>
      <c r="S190" s="104">
        <f t="shared" si="11"/>
        <v>0.28611500000000001</v>
      </c>
      <c r="T190" s="104">
        <f t="shared" si="11"/>
        <v>0.28611500000000001</v>
      </c>
      <c r="U190" s="104">
        <f t="shared" si="11"/>
        <v>0.28611500000000001</v>
      </c>
      <c r="V190" s="104">
        <f t="shared" si="11"/>
        <v>0.28611500000000001</v>
      </c>
      <c r="W190" s="104">
        <f t="shared" si="11"/>
        <v>0.28611500000000001</v>
      </c>
      <c r="X190" s="104">
        <f t="shared" si="11"/>
        <v>0.28611500000000001</v>
      </c>
      <c r="Y190" s="104">
        <f t="shared" si="11"/>
        <v>0.28611500000000001</v>
      </c>
      <c r="Z190" s="104">
        <f t="shared" si="11"/>
        <v>0.28611500000000001</v>
      </c>
      <c r="AA190" s="104">
        <f t="shared" si="11"/>
        <v>0.28611500000000001</v>
      </c>
      <c r="AB190" s="104">
        <f t="shared" si="11"/>
        <v>0.28611500000000001</v>
      </c>
      <c r="AC190" s="104">
        <f t="shared" si="11"/>
        <v>0.28611500000000001</v>
      </c>
      <c r="AD190" s="104">
        <f t="shared" si="11"/>
        <v>0.28611500000000001</v>
      </c>
      <c r="AE190" s="104">
        <f t="shared" si="11"/>
        <v>0.28611500000000001</v>
      </c>
      <c r="AF190" s="104">
        <f t="shared" si="11"/>
        <v>0.28611500000000001</v>
      </c>
      <c r="AG190" s="104">
        <f t="shared" si="11"/>
        <v>0.28611500000000001</v>
      </c>
      <c r="AH190" s="104">
        <f t="shared" si="11"/>
        <v>0.28611500000000001</v>
      </c>
      <c r="AI190" s="104">
        <f t="shared" si="11"/>
        <v>0.28611500000000001</v>
      </c>
      <c r="AJ190" s="104">
        <f t="shared" si="11"/>
        <v>0.28611500000000001</v>
      </c>
      <c r="AK190" s="104">
        <f t="shared" si="11"/>
        <v>0.28611500000000001</v>
      </c>
      <c r="AL190" s="104">
        <f t="shared" si="11"/>
        <v>0.28611500000000001</v>
      </c>
      <c r="AM190" s="104">
        <f t="shared" si="11"/>
        <v>0.28611500000000001</v>
      </c>
      <c r="AN190" s="104">
        <f t="shared" si="11"/>
        <v>0.28611500000000001</v>
      </c>
      <c r="AO190" s="104">
        <f t="shared" si="11"/>
        <v>0.28611500000000001</v>
      </c>
    </row>
    <row r="191" spans="1:42" ht="14.25" customHeight="1" x14ac:dyDescent="0.45">
      <c r="A191" s="4">
        <v>19</v>
      </c>
      <c r="B191" s="4" t="s">
        <v>50</v>
      </c>
      <c r="C191" s="4" t="s">
        <v>51</v>
      </c>
      <c r="D191" s="4">
        <v>10</v>
      </c>
      <c r="E191" s="4" t="s">
        <v>236</v>
      </c>
      <c r="F191" s="4" t="s">
        <v>243</v>
      </c>
      <c r="G191" s="4" t="s">
        <v>240</v>
      </c>
      <c r="H191" s="4">
        <v>0</v>
      </c>
      <c r="I191" s="4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5" t="s">
        <v>244</v>
      </c>
    </row>
    <row r="192" spans="1:42" ht="14.25" customHeight="1" x14ac:dyDescent="0.45">
      <c r="A192" s="3">
        <v>20</v>
      </c>
      <c r="B192" s="3" t="s">
        <v>52</v>
      </c>
      <c r="C192" s="3" t="s">
        <v>53</v>
      </c>
      <c r="D192" s="3">
        <v>1</v>
      </c>
      <c r="E192" s="3" t="s">
        <v>223</v>
      </c>
      <c r="F192" s="3" t="s">
        <v>238</v>
      </c>
      <c r="G192" s="3" t="s">
        <v>240</v>
      </c>
      <c r="H192" s="3">
        <v>0</v>
      </c>
      <c r="I192" s="3">
        <v>1929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2" ht="14.25" customHeight="1" x14ac:dyDescent="0.45">
      <c r="A193" s="3">
        <v>20</v>
      </c>
      <c r="B193" s="3" t="s">
        <v>52</v>
      </c>
      <c r="C193" s="3" t="s">
        <v>53</v>
      </c>
      <c r="D193" s="3">
        <v>2</v>
      </c>
      <c r="E193" s="3" t="s">
        <v>225</v>
      </c>
      <c r="F193" s="3" t="s">
        <v>238</v>
      </c>
      <c r="G193" s="3" t="s">
        <v>240</v>
      </c>
      <c r="H193" s="3">
        <v>0</v>
      </c>
      <c r="I193" s="3">
        <v>77.16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2" ht="14.25" customHeight="1" x14ac:dyDescent="0.45">
      <c r="A194" s="3">
        <v>20</v>
      </c>
      <c r="B194" s="3" t="s">
        <v>52</v>
      </c>
      <c r="C194" s="3" t="s">
        <v>53</v>
      </c>
      <c r="D194" s="3">
        <v>3</v>
      </c>
      <c r="E194" s="3" t="s">
        <v>228</v>
      </c>
      <c r="F194" s="3" t="s">
        <v>241</v>
      </c>
      <c r="G194" s="3" t="s">
        <v>240</v>
      </c>
      <c r="H194" s="3">
        <v>0</v>
      </c>
      <c r="I194" s="3">
        <v>9.6500000000000006E-3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2" ht="14.25" customHeight="1" x14ac:dyDescent="0.45">
      <c r="A195" s="3">
        <v>20</v>
      </c>
      <c r="B195" s="3" t="s">
        <v>52</v>
      </c>
      <c r="C195" s="3" t="s">
        <v>53</v>
      </c>
      <c r="D195" s="3">
        <v>4</v>
      </c>
      <c r="E195" s="3" t="s">
        <v>229</v>
      </c>
      <c r="F195" s="3" t="s">
        <v>242</v>
      </c>
      <c r="G195" s="3" t="s">
        <v>237</v>
      </c>
      <c r="H195" s="3">
        <v>0</v>
      </c>
      <c r="I195" s="3">
        <v>1.0104200000000001</v>
      </c>
      <c r="J195" s="5">
        <v>1.0309200000000001</v>
      </c>
      <c r="K195" s="5">
        <v>1.0309200000000001</v>
      </c>
      <c r="L195" s="166">
        <v>0.85121999999999998</v>
      </c>
      <c r="M195" s="166">
        <v>0.79649599999999998</v>
      </c>
      <c r="N195" s="166">
        <v>0.79949599999999998</v>
      </c>
      <c r="O195" s="166">
        <v>0.79949599999999998</v>
      </c>
      <c r="P195" s="158">
        <f>O195</f>
        <v>0.79949599999999998</v>
      </c>
      <c r="Q195" s="158">
        <f>P195</f>
        <v>0.79949599999999998</v>
      </c>
      <c r="R195" s="158">
        <f t="shared" ref="R195:AO195" si="12">Q195</f>
        <v>0.79949599999999998</v>
      </c>
      <c r="S195" s="158">
        <f t="shared" si="12"/>
        <v>0.79949599999999998</v>
      </c>
      <c r="T195" s="158">
        <f t="shared" si="12"/>
        <v>0.79949599999999998</v>
      </c>
      <c r="U195" s="158">
        <f t="shared" si="12"/>
        <v>0.79949599999999998</v>
      </c>
      <c r="V195" s="158">
        <f t="shared" si="12"/>
        <v>0.79949599999999998</v>
      </c>
      <c r="W195" s="158">
        <f t="shared" si="12"/>
        <v>0.79949599999999998</v>
      </c>
      <c r="X195" s="158">
        <f t="shared" si="12"/>
        <v>0.79949599999999998</v>
      </c>
      <c r="Y195" s="158">
        <f t="shared" si="12"/>
        <v>0.79949599999999998</v>
      </c>
      <c r="Z195" s="158">
        <f t="shared" si="12"/>
        <v>0.79949599999999998</v>
      </c>
      <c r="AA195" s="158">
        <f t="shared" si="12"/>
        <v>0.79949599999999998</v>
      </c>
      <c r="AB195" s="158">
        <f t="shared" si="12"/>
        <v>0.79949599999999998</v>
      </c>
      <c r="AC195" s="158">
        <f t="shared" si="12"/>
        <v>0.79949599999999998</v>
      </c>
      <c r="AD195" s="158">
        <f t="shared" si="12"/>
        <v>0.79949599999999998</v>
      </c>
      <c r="AE195" s="158">
        <f t="shared" si="12"/>
        <v>0.79949599999999998</v>
      </c>
      <c r="AF195" s="158">
        <f t="shared" si="12"/>
        <v>0.79949599999999998</v>
      </c>
      <c r="AG195" s="158">
        <f t="shared" si="12"/>
        <v>0.79949599999999998</v>
      </c>
      <c r="AH195" s="158">
        <f t="shared" si="12"/>
        <v>0.79949599999999998</v>
      </c>
      <c r="AI195" s="158">
        <f t="shared" si="12"/>
        <v>0.79949599999999998</v>
      </c>
      <c r="AJ195" s="158">
        <f t="shared" si="12"/>
        <v>0.79949599999999998</v>
      </c>
      <c r="AK195" s="158">
        <f t="shared" si="12"/>
        <v>0.79949599999999998</v>
      </c>
      <c r="AL195" s="158">
        <f t="shared" si="12"/>
        <v>0.79949599999999998</v>
      </c>
      <c r="AM195" s="158">
        <f t="shared" si="12"/>
        <v>0.79949599999999998</v>
      </c>
      <c r="AN195" s="158">
        <f t="shared" si="12"/>
        <v>0.79949599999999998</v>
      </c>
      <c r="AO195" s="158">
        <f t="shared" si="12"/>
        <v>0.79949599999999998</v>
      </c>
      <c r="AP195" s="15" t="s">
        <v>250</v>
      </c>
    </row>
    <row r="196" spans="1:42" ht="14.25" customHeight="1" x14ac:dyDescent="0.45">
      <c r="A196" s="3">
        <v>20</v>
      </c>
      <c r="B196" s="3" t="s">
        <v>52</v>
      </c>
      <c r="C196" s="3" t="s">
        <v>53</v>
      </c>
      <c r="D196" s="3">
        <v>5</v>
      </c>
      <c r="E196" s="3" t="s">
        <v>231</v>
      </c>
      <c r="F196" s="3" t="s">
        <v>242</v>
      </c>
      <c r="G196" s="3" t="s">
        <v>237</v>
      </c>
      <c r="H196" s="25">
        <v>0</v>
      </c>
      <c r="I196" s="25">
        <v>1.2</v>
      </c>
      <c r="J196" s="25">
        <v>1.2</v>
      </c>
      <c r="K196" s="25">
        <v>1.2</v>
      </c>
      <c r="L196" s="107">
        <v>1.2</v>
      </c>
      <c r="M196" s="63">
        <v>1.2</v>
      </c>
      <c r="N196" s="63">
        <v>1.2</v>
      </c>
      <c r="O196" s="63">
        <v>1.2</v>
      </c>
      <c r="P196" s="63">
        <v>1.2</v>
      </c>
      <c r="Q196" s="63">
        <v>1.2</v>
      </c>
      <c r="R196" s="63">
        <v>1.2</v>
      </c>
      <c r="S196" s="63">
        <v>1.2</v>
      </c>
      <c r="T196" s="63">
        <v>1.2</v>
      </c>
      <c r="U196" s="63">
        <v>1.2</v>
      </c>
      <c r="V196" s="63">
        <v>1.2</v>
      </c>
      <c r="W196" s="63">
        <v>1.5</v>
      </c>
      <c r="X196" s="63">
        <v>1.5</v>
      </c>
      <c r="Y196" s="63">
        <v>1.5</v>
      </c>
      <c r="Z196" s="63">
        <v>1.5</v>
      </c>
      <c r="AA196" s="63">
        <v>1.5</v>
      </c>
      <c r="AB196" s="63">
        <v>1.5</v>
      </c>
      <c r="AC196" s="63">
        <v>1.5</v>
      </c>
      <c r="AD196" s="63">
        <v>1.5</v>
      </c>
      <c r="AE196" s="63">
        <v>1.5</v>
      </c>
      <c r="AF196" s="63">
        <v>1.5</v>
      </c>
      <c r="AG196" s="63">
        <v>1.5</v>
      </c>
      <c r="AH196" s="63">
        <v>1.5</v>
      </c>
      <c r="AI196" s="63">
        <v>1.5</v>
      </c>
      <c r="AJ196" s="63">
        <v>1.5</v>
      </c>
      <c r="AK196" s="63">
        <v>1.5</v>
      </c>
      <c r="AL196" s="63">
        <v>1.5</v>
      </c>
      <c r="AM196" s="63">
        <v>1.5</v>
      </c>
      <c r="AN196" s="63">
        <v>1.5</v>
      </c>
      <c r="AO196" s="63">
        <v>1.5</v>
      </c>
    </row>
    <row r="197" spans="1:42" ht="14.25" customHeight="1" x14ac:dyDescent="0.45">
      <c r="A197" s="3">
        <v>20</v>
      </c>
      <c r="B197" s="3" t="s">
        <v>52</v>
      </c>
      <c r="C197" s="3" t="s">
        <v>53</v>
      </c>
      <c r="D197" s="3">
        <v>6</v>
      </c>
      <c r="E197" s="3" t="s">
        <v>232</v>
      </c>
      <c r="F197" s="3"/>
      <c r="G197" s="3" t="s">
        <v>230</v>
      </c>
      <c r="H197" s="3">
        <v>0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2" ht="14.25" customHeight="1" x14ac:dyDescent="0.45">
      <c r="A198" s="3">
        <v>20</v>
      </c>
      <c r="B198" s="3" t="s">
        <v>52</v>
      </c>
      <c r="C198" s="3" t="s">
        <v>53</v>
      </c>
      <c r="D198" s="3">
        <v>7</v>
      </c>
      <c r="E198" s="3" t="s">
        <v>233</v>
      </c>
      <c r="F198" s="3"/>
      <c r="G198" s="3" t="s">
        <v>230</v>
      </c>
      <c r="H198" s="3">
        <v>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2" ht="14.25" customHeight="1" x14ac:dyDescent="0.45">
      <c r="A199" s="3">
        <v>20</v>
      </c>
      <c r="B199" s="3" t="s">
        <v>52</v>
      </c>
      <c r="C199" s="3" t="s">
        <v>53</v>
      </c>
      <c r="D199" s="3">
        <v>8</v>
      </c>
      <c r="E199" s="3" t="s">
        <v>234</v>
      </c>
      <c r="F199" s="3" t="s">
        <v>242</v>
      </c>
      <c r="G199" s="3" t="s">
        <v>237</v>
      </c>
      <c r="H199" s="25">
        <v>0</v>
      </c>
      <c r="I199" s="25">
        <v>0</v>
      </c>
      <c r="J199" s="63">
        <v>0</v>
      </c>
      <c r="K199" s="63">
        <v>0</v>
      </c>
      <c r="L199" s="63">
        <v>0</v>
      </c>
      <c r="M199" s="63">
        <v>0</v>
      </c>
      <c r="N199" s="63">
        <v>0</v>
      </c>
      <c r="O199" s="63">
        <v>0</v>
      </c>
      <c r="P199" s="63">
        <v>0</v>
      </c>
      <c r="Q199" s="63">
        <v>0</v>
      </c>
      <c r="R199" s="63">
        <v>0</v>
      </c>
      <c r="S199" s="63">
        <v>0</v>
      </c>
      <c r="T199" s="63">
        <v>0</v>
      </c>
      <c r="U199" s="63">
        <v>0</v>
      </c>
      <c r="V199" s="63">
        <v>0</v>
      </c>
      <c r="W199" s="63">
        <v>0</v>
      </c>
      <c r="X199" s="63">
        <v>0</v>
      </c>
      <c r="Y199" s="63">
        <v>0</v>
      </c>
      <c r="Z199" s="63">
        <v>0</v>
      </c>
      <c r="AA199" s="63">
        <v>0</v>
      </c>
      <c r="AB199" s="63">
        <v>0</v>
      </c>
      <c r="AC199" s="63">
        <v>0</v>
      </c>
      <c r="AD199" s="63">
        <v>0</v>
      </c>
      <c r="AE199" s="63">
        <v>0</v>
      </c>
      <c r="AF199" s="63">
        <v>0</v>
      </c>
      <c r="AG199" s="63">
        <v>0</v>
      </c>
      <c r="AH199" s="63">
        <v>0</v>
      </c>
      <c r="AI199" s="63">
        <v>0</v>
      </c>
      <c r="AJ199" s="63">
        <v>0</v>
      </c>
      <c r="AK199" s="63">
        <v>0</v>
      </c>
      <c r="AL199" s="63">
        <v>0</v>
      </c>
      <c r="AM199" s="63">
        <v>0</v>
      </c>
      <c r="AN199" s="63">
        <v>0</v>
      </c>
      <c r="AO199" s="63">
        <v>0</v>
      </c>
      <c r="AP199" s="157">
        <f>SUM(H199:AO199)</f>
        <v>0</v>
      </c>
    </row>
    <row r="200" spans="1:42" ht="14.25" customHeight="1" x14ac:dyDescent="0.45">
      <c r="A200" s="3">
        <v>20</v>
      </c>
      <c r="B200" s="3" t="s">
        <v>52</v>
      </c>
      <c r="C200" s="3" t="s">
        <v>53</v>
      </c>
      <c r="D200" s="3">
        <v>9</v>
      </c>
      <c r="E200" s="3" t="s">
        <v>235</v>
      </c>
      <c r="F200" s="3" t="s">
        <v>243</v>
      </c>
      <c r="G200" s="3" t="s">
        <v>237</v>
      </c>
      <c r="H200" s="3">
        <v>0</v>
      </c>
      <c r="I200" s="102">
        <v>0.19620000000000001</v>
      </c>
      <c r="J200" s="102">
        <v>0.20480000000000001</v>
      </c>
      <c r="K200" s="102">
        <v>0.1903</v>
      </c>
      <c r="L200" s="102">
        <v>0.23050000000000001</v>
      </c>
      <c r="M200" s="107">
        <v>0.2351</v>
      </c>
      <c r="N200" s="102">
        <v>0.2321</v>
      </c>
      <c r="O200" s="102">
        <v>0.6</v>
      </c>
      <c r="P200" s="102">
        <f t="shared" ref="P200:AO200" si="13">O200</f>
        <v>0.6</v>
      </c>
      <c r="Q200" s="102">
        <f t="shared" si="13"/>
        <v>0.6</v>
      </c>
      <c r="R200" s="102">
        <f t="shared" si="13"/>
        <v>0.6</v>
      </c>
      <c r="S200" s="102">
        <f t="shared" si="13"/>
        <v>0.6</v>
      </c>
      <c r="T200" s="102">
        <f t="shared" si="13"/>
        <v>0.6</v>
      </c>
      <c r="U200" s="102">
        <f t="shared" si="13"/>
        <v>0.6</v>
      </c>
      <c r="V200" s="102">
        <f t="shared" si="13"/>
        <v>0.6</v>
      </c>
      <c r="W200" s="102">
        <f t="shared" si="13"/>
        <v>0.6</v>
      </c>
      <c r="X200" s="102">
        <f t="shared" si="13"/>
        <v>0.6</v>
      </c>
      <c r="Y200" s="102">
        <f t="shared" si="13"/>
        <v>0.6</v>
      </c>
      <c r="Z200" s="102">
        <f t="shared" si="13"/>
        <v>0.6</v>
      </c>
      <c r="AA200" s="102">
        <f t="shared" si="13"/>
        <v>0.6</v>
      </c>
      <c r="AB200" s="102">
        <f t="shared" si="13"/>
        <v>0.6</v>
      </c>
      <c r="AC200" s="102">
        <f t="shared" si="13"/>
        <v>0.6</v>
      </c>
      <c r="AD200" s="102">
        <f t="shared" si="13"/>
        <v>0.6</v>
      </c>
      <c r="AE200" s="102">
        <f t="shared" si="13"/>
        <v>0.6</v>
      </c>
      <c r="AF200" s="102">
        <f t="shared" si="13"/>
        <v>0.6</v>
      </c>
      <c r="AG200" s="102">
        <f t="shared" si="13"/>
        <v>0.6</v>
      </c>
      <c r="AH200" s="102">
        <f t="shared" si="13"/>
        <v>0.6</v>
      </c>
      <c r="AI200" s="102">
        <f t="shared" si="13"/>
        <v>0.6</v>
      </c>
      <c r="AJ200" s="102">
        <f t="shared" si="13"/>
        <v>0.6</v>
      </c>
      <c r="AK200" s="102">
        <f t="shared" si="13"/>
        <v>0.6</v>
      </c>
      <c r="AL200" s="102">
        <f t="shared" si="13"/>
        <v>0.6</v>
      </c>
      <c r="AM200" s="102">
        <f t="shared" si="13"/>
        <v>0.6</v>
      </c>
      <c r="AN200" s="102">
        <f t="shared" si="13"/>
        <v>0.6</v>
      </c>
      <c r="AO200" s="102">
        <f t="shared" si="13"/>
        <v>0.6</v>
      </c>
      <c r="AP200" s="165" t="s">
        <v>360</v>
      </c>
    </row>
    <row r="201" spans="1:42" ht="14.25" customHeight="1" x14ac:dyDescent="0.45">
      <c r="A201" s="3">
        <v>20</v>
      </c>
      <c r="B201" s="3" t="s">
        <v>52</v>
      </c>
      <c r="C201" s="3" t="s">
        <v>53</v>
      </c>
      <c r="D201" s="3">
        <v>10</v>
      </c>
      <c r="E201" s="3" t="s">
        <v>236</v>
      </c>
      <c r="F201" s="3" t="s">
        <v>243</v>
      </c>
      <c r="G201" s="3" t="s">
        <v>240</v>
      </c>
      <c r="H201" s="3">
        <v>0</v>
      </c>
      <c r="I201" s="3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5" t="s">
        <v>244</v>
      </c>
    </row>
    <row r="202" spans="1:42" ht="14.25" customHeight="1" x14ac:dyDescent="0.45">
      <c r="A202" s="4">
        <v>21</v>
      </c>
      <c r="B202" s="4" t="s">
        <v>54</v>
      </c>
      <c r="C202" s="4" t="s">
        <v>55</v>
      </c>
      <c r="D202" s="4">
        <v>1</v>
      </c>
      <c r="E202" s="4" t="s">
        <v>223</v>
      </c>
      <c r="F202" s="4" t="s">
        <v>238</v>
      </c>
      <c r="G202" s="4" t="s">
        <v>240</v>
      </c>
      <c r="H202" s="4">
        <v>0</v>
      </c>
      <c r="I202" s="4">
        <v>5000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2" ht="14.25" customHeight="1" x14ac:dyDescent="0.45">
      <c r="A203" s="4">
        <v>21</v>
      </c>
      <c r="B203" s="4" t="s">
        <v>54</v>
      </c>
      <c r="C203" s="4" t="s">
        <v>55</v>
      </c>
      <c r="D203" s="4">
        <v>2</v>
      </c>
      <c r="E203" s="4" t="s">
        <v>225</v>
      </c>
      <c r="F203" s="4" t="s">
        <v>238</v>
      </c>
      <c r="G203" s="4" t="s">
        <v>240</v>
      </c>
      <c r="H203" s="4">
        <v>0</v>
      </c>
      <c r="I203" s="4">
        <v>7.11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2" ht="14.25" customHeight="1" x14ac:dyDescent="0.45">
      <c r="A204" s="4">
        <v>21</v>
      </c>
      <c r="B204" s="4" t="s">
        <v>54</v>
      </c>
      <c r="C204" s="4" t="s">
        <v>55</v>
      </c>
      <c r="D204" s="4">
        <v>3</v>
      </c>
      <c r="E204" s="4" t="s">
        <v>228</v>
      </c>
      <c r="F204" s="4" t="s">
        <v>241</v>
      </c>
      <c r="G204" s="4" t="s">
        <v>240</v>
      </c>
      <c r="H204" s="4">
        <v>0</v>
      </c>
      <c r="I204" s="4">
        <v>5.0000000000000001E-3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2" ht="14.25" customHeight="1" x14ac:dyDescent="0.45">
      <c r="A205" s="4">
        <v>21</v>
      </c>
      <c r="B205" s="4" t="s">
        <v>54</v>
      </c>
      <c r="C205" s="4" t="s">
        <v>55</v>
      </c>
      <c r="D205" s="4">
        <v>4</v>
      </c>
      <c r="E205" s="4" t="s">
        <v>229</v>
      </c>
      <c r="F205" s="4" t="s">
        <v>242</v>
      </c>
      <c r="G205" s="4" t="s">
        <v>237</v>
      </c>
      <c r="H205" s="4">
        <v>0</v>
      </c>
      <c r="I205" s="4">
        <v>6.1000000000000004E-3</v>
      </c>
      <c r="J205" s="5">
        <v>4.7999999999999996E-3</v>
      </c>
      <c r="K205" s="5">
        <v>4.7999999999999996E-3</v>
      </c>
      <c r="L205" s="5">
        <v>4.7999999999999996E-3</v>
      </c>
      <c r="M205" s="5">
        <v>4.7999999999999996E-3</v>
      </c>
      <c r="N205" s="5">
        <v>4.7999999999999996E-3</v>
      </c>
      <c r="O205" s="5">
        <f>N205</f>
        <v>4.7999999999999996E-3</v>
      </c>
      <c r="P205" s="5">
        <f t="shared" ref="P205:AO205" si="14">O205</f>
        <v>4.7999999999999996E-3</v>
      </c>
      <c r="Q205" s="5">
        <f t="shared" si="14"/>
        <v>4.7999999999999996E-3</v>
      </c>
      <c r="R205" s="5">
        <f t="shared" si="14"/>
        <v>4.7999999999999996E-3</v>
      </c>
      <c r="S205" s="5">
        <f t="shared" si="14"/>
        <v>4.7999999999999996E-3</v>
      </c>
      <c r="T205" s="5">
        <f t="shared" si="14"/>
        <v>4.7999999999999996E-3</v>
      </c>
      <c r="U205" s="5">
        <f t="shared" si="14"/>
        <v>4.7999999999999996E-3</v>
      </c>
      <c r="V205" s="5">
        <f t="shared" si="14"/>
        <v>4.7999999999999996E-3</v>
      </c>
      <c r="W205" s="5">
        <f t="shared" si="14"/>
        <v>4.7999999999999996E-3</v>
      </c>
      <c r="X205" s="5">
        <f t="shared" si="14"/>
        <v>4.7999999999999996E-3</v>
      </c>
      <c r="Y205" s="5">
        <f t="shared" si="14"/>
        <v>4.7999999999999996E-3</v>
      </c>
      <c r="Z205" s="5">
        <f t="shared" si="14"/>
        <v>4.7999999999999996E-3</v>
      </c>
      <c r="AA205" s="5">
        <f t="shared" si="14"/>
        <v>4.7999999999999996E-3</v>
      </c>
      <c r="AB205" s="5">
        <f t="shared" si="14"/>
        <v>4.7999999999999996E-3</v>
      </c>
      <c r="AC205" s="5">
        <f t="shared" si="14"/>
        <v>4.7999999999999996E-3</v>
      </c>
      <c r="AD205" s="5">
        <f t="shared" si="14"/>
        <v>4.7999999999999996E-3</v>
      </c>
      <c r="AE205" s="5">
        <f t="shared" si="14"/>
        <v>4.7999999999999996E-3</v>
      </c>
      <c r="AF205" s="5">
        <f t="shared" si="14"/>
        <v>4.7999999999999996E-3</v>
      </c>
      <c r="AG205" s="5">
        <f t="shared" si="14"/>
        <v>4.7999999999999996E-3</v>
      </c>
      <c r="AH205" s="5">
        <f t="shared" si="14"/>
        <v>4.7999999999999996E-3</v>
      </c>
      <c r="AI205" s="5">
        <f t="shared" si="14"/>
        <v>4.7999999999999996E-3</v>
      </c>
      <c r="AJ205" s="5">
        <f t="shared" si="14"/>
        <v>4.7999999999999996E-3</v>
      </c>
      <c r="AK205" s="5">
        <f t="shared" si="14"/>
        <v>4.7999999999999996E-3</v>
      </c>
      <c r="AL205" s="5">
        <f t="shared" si="14"/>
        <v>4.7999999999999996E-3</v>
      </c>
      <c r="AM205" s="5">
        <f t="shared" si="14"/>
        <v>4.7999999999999996E-3</v>
      </c>
      <c r="AN205" s="5">
        <f t="shared" si="14"/>
        <v>4.7999999999999996E-3</v>
      </c>
      <c r="AO205" s="5">
        <f t="shared" si="14"/>
        <v>4.7999999999999996E-3</v>
      </c>
    </row>
    <row r="206" spans="1:42" ht="14.25" customHeight="1" x14ac:dyDescent="0.45">
      <c r="A206" s="4">
        <v>21</v>
      </c>
      <c r="B206" s="4" t="s">
        <v>54</v>
      </c>
      <c r="C206" s="4" t="s">
        <v>55</v>
      </c>
      <c r="D206" s="4">
        <v>5</v>
      </c>
      <c r="E206" s="4" t="s">
        <v>231</v>
      </c>
      <c r="F206" s="4" t="s">
        <v>242</v>
      </c>
      <c r="G206" s="4" t="s">
        <v>237</v>
      </c>
      <c r="H206" s="22">
        <v>0</v>
      </c>
      <c r="I206" s="22">
        <v>6.1488000000000003E-3</v>
      </c>
      <c r="J206" s="63">
        <v>6.2102880000000004E-3</v>
      </c>
      <c r="K206" s="63">
        <v>1.6877390880000002E-2</v>
      </c>
      <c r="L206" s="106">
        <v>0.2</v>
      </c>
      <c r="M206" s="106">
        <v>0.2</v>
      </c>
      <c r="N206" s="106">
        <v>0.2</v>
      </c>
      <c r="O206" s="106">
        <v>0.2</v>
      </c>
      <c r="P206" s="106">
        <v>0.2</v>
      </c>
      <c r="Q206" s="106">
        <v>0.2</v>
      </c>
      <c r="R206" s="106">
        <v>0.2</v>
      </c>
      <c r="S206" s="106">
        <v>0.2</v>
      </c>
      <c r="T206" s="106">
        <v>0.2</v>
      </c>
      <c r="U206" s="106">
        <v>0.5</v>
      </c>
      <c r="V206" s="106">
        <v>0.5</v>
      </c>
      <c r="W206" s="106">
        <v>0.5</v>
      </c>
      <c r="X206" s="106">
        <v>0.5</v>
      </c>
      <c r="Y206" s="106">
        <v>0.5</v>
      </c>
      <c r="Z206" s="106">
        <v>0.5</v>
      </c>
      <c r="AA206" s="106">
        <v>0.5</v>
      </c>
      <c r="AB206" s="106">
        <v>0.5</v>
      </c>
      <c r="AC206" s="106">
        <v>0.5</v>
      </c>
      <c r="AD206" s="106">
        <v>0.5</v>
      </c>
      <c r="AE206" s="106">
        <v>0.5</v>
      </c>
      <c r="AF206" s="106">
        <v>0.5</v>
      </c>
      <c r="AG206" s="106">
        <v>0.5</v>
      </c>
      <c r="AH206" s="106">
        <v>0.5</v>
      </c>
      <c r="AI206" s="106">
        <v>0.5</v>
      </c>
      <c r="AJ206" s="106">
        <v>0.5</v>
      </c>
      <c r="AK206" s="106">
        <v>0.5</v>
      </c>
      <c r="AL206" s="106">
        <v>0.5</v>
      </c>
      <c r="AM206" s="106">
        <v>0.5</v>
      </c>
      <c r="AN206" s="106">
        <v>0.5</v>
      </c>
      <c r="AO206" s="106">
        <v>0.5</v>
      </c>
      <c r="AP206" s="15"/>
    </row>
    <row r="207" spans="1:42" ht="14.25" customHeight="1" x14ac:dyDescent="0.45">
      <c r="A207" s="4">
        <v>21</v>
      </c>
      <c r="B207" s="4" t="s">
        <v>54</v>
      </c>
      <c r="C207" s="4" t="s">
        <v>55</v>
      </c>
      <c r="D207" s="4">
        <v>6</v>
      </c>
      <c r="E207" s="4" t="s">
        <v>232</v>
      </c>
      <c r="F207" s="4"/>
      <c r="G207" s="4" t="s">
        <v>230</v>
      </c>
      <c r="H207" s="4">
        <v>0</v>
      </c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2" ht="14.25" customHeight="1" x14ac:dyDescent="0.45">
      <c r="A208" s="4">
        <v>21</v>
      </c>
      <c r="B208" s="4" t="s">
        <v>54</v>
      </c>
      <c r="C208" s="4" t="s">
        <v>55</v>
      </c>
      <c r="D208" s="4">
        <v>7</v>
      </c>
      <c r="E208" s="4" t="s">
        <v>233</v>
      </c>
      <c r="F208" s="4"/>
      <c r="G208" s="4" t="s">
        <v>230</v>
      </c>
      <c r="H208" s="4">
        <v>0</v>
      </c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2" ht="14.25" customHeight="1" x14ac:dyDescent="0.45">
      <c r="A209" s="4">
        <v>21</v>
      </c>
      <c r="B209" s="4" t="s">
        <v>54</v>
      </c>
      <c r="C209" s="4" t="s">
        <v>55</v>
      </c>
      <c r="D209" s="4">
        <v>8</v>
      </c>
      <c r="E209" s="4" t="s">
        <v>234</v>
      </c>
      <c r="F209" s="4" t="s">
        <v>242</v>
      </c>
      <c r="G209" s="4" t="s">
        <v>237</v>
      </c>
      <c r="H209" s="22">
        <v>0</v>
      </c>
      <c r="I209" s="22"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Y209" s="63">
        <v>0</v>
      </c>
      <c r="Z209" s="63">
        <v>0</v>
      </c>
      <c r="AA209" s="63">
        <v>0</v>
      </c>
      <c r="AB209" s="63">
        <v>0</v>
      </c>
      <c r="AC209" s="63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157">
        <f>SUM(H209:AO209)</f>
        <v>0</v>
      </c>
    </row>
    <row r="210" spans="1:42" ht="14.25" customHeight="1" x14ac:dyDescent="0.45">
      <c r="A210" s="4">
        <v>21</v>
      </c>
      <c r="B210" s="4" t="s">
        <v>54</v>
      </c>
      <c r="C210" s="4" t="s">
        <v>55</v>
      </c>
      <c r="D210" s="4">
        <v>9</v>
      </c>
      <c r="E210" s="4" t="s">
        <v>235</v>
      </c>
      <c r="F210" s="4" t="s">
        <v>243</v>
      </c>
      <c r="G210" s="4" t="s">
        <v>237</v>
      </c>
      <c r="H210" s="4">
        <v>0</v>
      </c>
      <c r="I210" s="103">
        <v>0.49270000000000003</v>
      </c>
      <c r="J210" s="104">
        <v>0.5867</v>
      </c>
      <c r="K210" s="104">
        <v>0.7127</v>
      </c>
      <c r="L210" s="104">
        <v>0.6391</v>
      </c>
      <c r="M210" s="104">
        <v>0.44740000000000002</v>
      </c>
      <c r="N210" s="104">
        <v>0.56240000000000001</v>
      </c>
      <c r="O210" s="104">
        <f>MAX(I210:N210)</f>
        <v>0.7127</v>
      </c>
      <c r="P210" s="104">
        <f t="shared" ref="P210:AO210" si="15">O210</f>
        <v>0.7127</v>
      </c>
      <c r="Q210" s="104">
        <f t="shared" si="15"/>
        <v>0.7127</v>
      </c>
      <c r="R210" s="104">
        <f t="shared" si="15"/>
        <v>0.7127</v>
      </c>
      <c r="S210" s="104">
        <f t="shared" si="15"/>
        <v>0.7127</v>
      </c>
      <c r="T210" s="104">
        <f t="shared" si="15"/>
        <v>0.7127</v>
      </c>
      <c r="U210" s="104">
        <f t="shared" si="15"/>
        <v>0.7127</v>
      </c>
      <c r="V210" s="104">
        <f t="shared" si="15"/>
        <v>0.7127</v>
      </c>
      <c r="W210" s="104">
        <f t="shared" si="15"/>
        <v>0.7127</v>
      </c>
      <c r="X210" s="104">
        <f t="shared" si="15"/>
        <v>0.7127</v>
      </c>
      <c r="Y210" s="104">
        <f t="shared" si="15"/>
        <v>0.7127</v>
      </c>
      <c r="Z210" s="104">
        <f t="shared" si="15"/>
        <v>0.7127</v>
      </c>
      <c r="AA210" s="104">
        <f t="shared" si="15"/>
        <v>0.7127</v>
      </c>
      <c r="AB210" s="104">
        <f t="shared" si="15"/>
        <v>0.7127</v>
      </c>
      <c r="AC210" s="104">
        <f t="shared" si="15"/>
        <v>0.7127</v>
      </c>
      <c r="AD210" s="104">
        <f t="shared" si="15"/>
        <v>0.7127</v>
      </c>
      <c r="AE210" s="104">
        <f t="shared" si="15"/>
        <v>0.7127</v>
      </c>
      <c r="AF210" s="104">
        <f t="shared" si="15"/>
        <v>0.7127</v>
      </c>
      <c r="AG210" s="104">
        <f t="shared" si="15"/>
        <v>0.7127</v>
      </c>
      <c r="AH210" s="104">
        <f t="shared" si="15"/>
        <v>0.7127</v>
      </c>
      <c r="AI210" s="104">
        <f t="shared" si="15"/>
        <v>0.7127</v>
      </c>
      <c r="AJ210" s="104">
        <f t="shared" si="15"/>
        <v>0.7127</v>
      </c>
      <c r="AK210" s="104">
        <f t="shared" si="15"/>
        <v>0.7127</v>
      </c>
      <c r="AL210" s="104">
        <f t="shared" si="15"/>
        <v>0.7127</v>
      </c>
      <c r="AM210" s="104">
        <f t="shared" si="15"/>
        <v>0.7127</v>
      </c>
      <c r="AN210" s="104">
        <f t="shared" si="15"/>
        <v>0.7127</v>
      </c>
      <c r="AO210" s="104">
        <f t="shared" si="15"/>
        <v>0.7127</v>
      </c>
    </row>
    <row r="211" spans="1:42" ht="14.25" customHeight="1" x14ac:dyDescent="0.45">
      <c r="A211" s="4">
        <v>21</v>
      </c>
      <c r="B211" s="4" t="s">
        <v>54</v>
      </c>
      <c r="C211" s="4" t="s">
        <v>55</v>
      </c>
      <c r="D211" s="4">
        <v>10</v>
      </c>
      <c r="E211" s="4" t="s">
        <v>236</v>
      </c>
      <c r="F211" s="4" t="s">
        <v>243</v>
      </c>
      <c r="G211" s="4" t="s">
        <v>240</v>
      </c>
      <c r="H211" s="4">
        <v>0</v>
      </c>
      <c r="I211" s="4">
        <v>1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5" t="s">
        <v>244</v>
      </c>
    </row>
    <row r="212" spans="1:42" ht="14.25" customHeight="1" x14ac:dyDescent="0.45">
      <c r="A212" s="3">
        <v>22</v>
      </c>
      <c r="B212" s="3" t="s">
        <v>56</v>
      </c>
      <c r="C212" s="3" t="s">
        <v>57</v>
      </c>
      <c r="D212" s="3">
        <v>1</v>
      </c>
      <c r="E212" s="3" t="s">
        <v>223</v>
      </c>
      <c r="F212" s="3" t="s">
        <v>238</v>
      </c>
      <c r="G212" s="3" t="s">
        <v>240</v>
      </c>
      <c r="H212" s="3">
        <v>0</v>
      </c>
      <c r="I212" s="3">
        <v>2562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2" ht="14.25" customHeight="1" x14ac:dyDescent="0.45">
      <c r="A213" s="3">
        <v>22</v>
      </c>
      <c r="B213" s="3" t="s">
        <v>56</v>
      </c>
      <c r="C213" s="3" t="s">
        <v>57</v>
      </c>
      <c r="D213" s="3">
        <v>2</v>
      </c>
      <c r="E213" s="3" t="s">
        <v>225</v>
      </c>
      <c r="F213" s="3" t="s">
        <v>238</v>
      </c>
      <c r="G213" s="3" t="s">
        <v>240</v>
      </c>
      <c r="H213" s="3">
        <v>0</v>
      </c>
      <c r="I213" s="3">
        <v>61.4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2" ht="14.25" customHeight="1" x14ac:dyDescent="0.45">
      <c r="A214" s="3">
        <v>22</v>
      </c>
      <c r="B214" s="3" t="s">
        <v>56</v>
      </c>
      <c r="C214" s="3" t="s">
        <v>57</v>
      </c>
      <c r="D214" s="3">
        <v>3</v>
      </c>
      <c r="E214" s="3" t="s">
        <v>228</v>
      </c>
      <c r="F214" s="3" t="s">
        <v>241</v>
      </c>
      <c r="G214" s="3" t="s">
        <v>240</v>
      </c>
      <c r="H214" s="3">
        <v>0</v>
      </c>
      <c r="I214" s="3">
        <v>6.4000000000000003E-3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2" ht="14.25" customHeight="1" x14ac:dyDescent="0.45">
      <c r="A215" s="3">
        <v>22</v>
      </c>
      <c r="B215" s="3" t="s">
        <v>56</v>
      </c>
      <c r="C215" s="3" t="s">
        <v>57</v>
      </c>
      <c r="D215" s="3">
        <v>4</v>
      </c>
      <c r="E215" s="3" t="s">
        <v>229</v>
      </c>
      <c r="F215" s="3" t="s">
        <v>242</v>
      </c>
      <c r="G215" s="3" t="s">
        <v>237</v>
      </c>
      <c r="H215" s="3">
        <v>0</v>
      </c>
      <c r="I215" s="3">
        <v>0.5534</v>
      </c>
      <c r="J215" s="5">
        <v>0.48920000000000002</v>
      </c>
      <c r="K215" s="5">
        <v>0.48920000000000002</v>
      </c>
      <c r="L215" s="5">
        <v>0.48920000000000002</v>
      </c>
      <c r="M215" s="5">
        <v>0.5534</v>
      </c>
      <c r="N215" s="5">
        <v>0.5534</v>
      </c>
      <c r="O215" s="5">
        <f>N215</f>
        <v>0.5534</v>
      </c>
      <c r="P215" s="5">
        <f t="shared" ref="P215:AO215" si="16">O215</f>
        <v>0.5534</v>
      </c>
      <c r="Q215" s="5">
        <f t="shared" si="16"/>
        <v>0.5534</v>
      </c>
      <c r="R215" s="5">
        <f t="shared" si="16"/>
        <v>0.5534</v>
      </c>
      <c r="S215" s="5">
        <f t="shared" si="16"/>
        <v>0.5534</v>
      </c>
      <c r="T215" s="5">
        <f t="shared" si="16"/>
        <v>0.5534</v>
      </c>
      <c r="U215" s="5">
        <f t="shared" si="16"/>
        <v>0.5534</v>
      </c>
      <c r="V215" s="5">
        <f t="shared" si="16"/>
        <v>0.5534</v>
      </c>
      <c r="W215" s="5">
        <f t="shared" si="16"/>
        <v>0.5534</v>
      </c>
      <c r="X215" s="5">
        <f t="shared" si="16"/>
        <v>0.5534</v>
      </c>
      <c r="Y215" s="5">
        <f t="shared" si="16"/>
        <v>0.5534</v>
      </c>
      <c r="Z215" s="5">
        <f t="shared" si="16"/>
        <v>0.5534</v>
      </c>
      <c r="AA215" s="5">
        <f t="shared" si="16"/>
        <v>0.5534</v>
      </c>
      <c r="AB215" s="5">
        <f t="shared" si="16"/>
        <v>0.5534</v>
      </c>
      <c r="AC215" s="5">
        <f t="shared" si="16"/>
        <v>0.5534</v>
      </c>
      <c r="AD215" s="5">
        <f t="shared" si="16"/>
        <v>0.5534</v>
      </c>
      <c r="AE215" s="5">
        <f t="shared" si="16"/>
        <v>0.5534</v>
      </c>
      <c r="AF215" s="5">
        <f t="shared" si="16"/>
        <v>0.5534</v>
      </c>
      <c r="AG215" s="5">
        <f t="shared" si="16"/>
        <v>0.5534</v>
      </c>
      <c r="AH215" s="5">
        <f t="shared" si="16"/>
        <v>0.5534</v>
      </c>
      <c r="AI215" s="5">
        <f t="shared" si="16"/>
        <v>0.5534</v>
      </c>
      <c r="AJ215" s="5">
        <f t="shared" si="16"/>
        <v>0.5534</v>
      </c>
      <c r="AK215" s="5">
        <f t="shared" si="16"/>
        <v>0.5534</v>
      </c>
      <c r="AL215" s="5">
        <f t="shared" si="16"/>
        <v>0.5534</v>
      </c>
      <c r="AM215" s="5">
        <f t="shared" si="16"/>
        <v>0.5534</v>
      </c>
      <c r="AN215" s="5">
        <f t="shared" si="16"/>
        <v>0.5534</v>
      </c>
      <c r="AO215" s="5">
        <f t="shared" si="16"/>
        <v>0.5534</v>
      </c>
    </row>
    <row r="216" spans="1:42" ht="14.25" customHeight="1" x14ac:dyDescent="0.45">
      <c r="A216" s="3">
        <v>22</v>
      </c>
      <c r="B216" s="3" t="s">
        <v>56</v>
      </c>
      <c r="C216" s="3" t="s">
        <v>57</v>
      </c>
      <c r="D216" s="3">
        <v>5</v>
      </c>
      <c r="E216" s="3" t="s">
        <v>231</v>
      </c>
      <c r="F216" s="3" t="s">
        <v>242</v>
      </c>
      <c r="G216" s="3" t="s">
        <v>237</v>
      </c>
      <c r="H216" s="25">
        <v>0</v>
      </c>
      <c r="I216" s="25">
        <v>0.58106999999999998</v>
      </c>
      <c r="J216" s="63">
        <v>0.58106999999999998</v>
      </c>
      <c r="K216" s="63">
        <v>0.59274950700000006</v>
      </c>
      <c r="L216" s="106">
        <v>1</v>
      </c>
      <c r="M216" s="63">
        <v>1</v>
      </c>
      <c r="N216" s="63">
        <v>1</v>
      </c>
      <c r="O216" s="63">
        <v>1</v>
      </c>
      <c r="P216" s="63">
        <v>1</v>
      </c>
      <c r="Q216" s="63">
        <v>1</v>
      </c>
      <c r="R216" s="63">
        <v>1</v>
      </c>
      <c r="S216" s="63">
        <v>1</v>
      </c>
      <c r="T216" s="63">
        <v>1</v>
      </c>
      <c r="U216" s="63">
        <v>1</v>
      </c>
      <c r="V216" s="63">
        <v>1</v>
      </c>
      <c r="W216" s="63">
        <v>1</v>
      </c>
      <c r="X216" s="63">
        <v>1</v>
      </c>
      <c r="Y216" s="63">
        <v>1</v>
      </c>
      <c r="Z216" s="63">
        <v>1</v>
      </c>
      <c r="AA216" s="63">
        <v>1</v>
      </c>
      <c r="AB216" s="63">
        <v>1</v>
      </c>
      <c r="AC216" s="63">
        <v>1</v>
      </c>
      <c r="AD216" s="63">
        <v>1</v>
      </c>
      <c r="AE216" s="63">
        <v>1</v>
      </c>
      <c r="AF216" s="63">
        <v>1</v>
      </c>
      <c r="AG216" s="63">
        <v>1</v>
      </c>
      <c r="AH216" s="63">
        <v>1</v>
      </c>
      <c r="AI216" s="63">
        <v>1</v>
      </c>
      <c r="AJ216" s="63">
        <v>1</v>
      </c>
      <c r="AK216" s="63">
        <v>1</v>
      </c>
      <c r="AL216" s="63">
        <v>1</v>
      </c>
      <c r="AM216" s="63">
        <v>1</v>
      </c>
      <c r="AN216" s="63">
        <v>1</v>
      </c>
      <c r="AO216" s="63">
        <v>1</v>
      </c>
      <c r="AP216" s="15"/>
    </row>
    <row r="217" spans="1:42" ht="14.25" customHeight="1" x14ac:dyDescent="0.45">
      <c r="A217" s="3">
        <v>22</v>
      </c>
      <c r="B217" s="3" t="s">
        <v>56</v>
      </c>
      <c r="C217" s="3" t="s">
        <v>57</v>
      </c>
      <c r="D217" s="3">
        <v>6</v>
      </c>
      <c r="E217" s="3" t="s">
        <v>232</v>
      </c>
      <c r="F217" s="3"/>
      <c r="G217" s="3" t="s">
        <v>230</v>
      </c>
      <c r="H217" s="3">
        <v>0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2" ht="14.25" customHeight="1" x14ac:dyDescent="0.45">
      <c r="A218" s="3">
        <v>22</v>
      </c>
      <c r="B218" s="3" t="s">
        <v>56</v>
      </c>
      <c r="C218" s="3" t="s">
        <v>57</v>
      </c>
      <c r="D218" s="3">
        <v>7</v>
      </c>
      <c r="E218" s="3" t="s">
        <v>233</v>
      </c>
      <c r="F218" s="3"/>
      <c r="G218" s="3" t="s">
        <v>230</v>
      </c>
      <c r="H218" s="3">
        <v>0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2" ht="14.25" customHeight="1" x14ac:dyDescent="0.45">
      <c r="A219" s="3">
        <v>22</v>
      </c>
      <c r="B219" s="3" t="s">
        <v>56</v>
      </c>
      <c r="C219" s="3" t="s">
        <v>57</v>
      </c>
      <c r="D219" s="3">
        <v>8</v>
      </c>
      <c r="E219" s="3" t="s">
        <v>234</v>
      </c>
      <c r="F219" s="3" t="s">
        <v>242</v>
      </c>
      <c r="G219" s="3" t="s">
        <v>237</v>
      </c>
      <c r="H219" s="25">
        <v>0</v>
      </c>
      <c r="I219" s="25">
        <v>0</v>
      </c>
      <c r="J219" s="63">
        <v>0</v>
      </c>
      <c r="K219" s="63">
        <v>0</v>
      </c>
      <c r="L219" s="63">
        <v>0</v>
      </c>
      <c r="M219" s="63">
        <v>0</v>
      </c>
      <c r="N219" s="63">
        <v>0</v>
      </c>
      <c r="O219" s="63">
        <v>0</v>
      </c>
      <c r="P219" s="63">
        <v>0</v>
      </c>
      <c r="Q219" s="63">
        <v>0</v>
      </c>
      <c r="R219" s="63">
        <v>0</v>
      </c>
      <c r="S219" s="63">
        <v>0</v>
      </c>
      <c r="T219" s="63">
        <v>0</v>
      </c>
      <c r="U219" s="63">
        <v>0</v>
      </c>
      <c r="V219" s="63">
        <v>0</v>
      </c>
      <c r="W219" s="63">
        <v>0</v>
      </c>
      <c r="X219" s="63">
        <v>0</v>
      </c>
      <c r="Y219" s="63">
        <v>0</v>
      </c>
      <c r="Z219" s="63">
        <v>0</v>
      </c>
      <c r="AA219" s="63">
        <v>0</v>
      </c>
      <c r="AB219" s="63">
        <v>0</v>
      </c>
      <c r="AC219" s="63">
        <v>0</v>
      </c>
      <c r="AD219" s="63">
        <v>0</v>
      </c>
      <c r="AE219" s="63">
        <v>0</v>
      </c>
      <c r="AF219" s="63">
        <v>0</v>
      </c>
      <c r="AG219" s="63">
        <v>0</v>
      </c>
      <c r="AH219" s="63">
        <v>0</v>
      </c>
      <c r="AI219" s="63">
        <v>0</v>
      </c>
      <c r="AJ219" s="63">
        <v>0</v>
      </c>
      <c r="AK219" s="63">
        <v>0</v>
      </c>
      <c r="AL219" s="63">
        <v>0</v>
      </c>
      <c r="AM219" s="63">
        <v>0</v>
      </c>
      <c r="AN219" s="63">
        <v>0</v>
      </c>
      <c r="AO219" s="63">
        <v>0</v>
      </c>
      <c r="AP219" s="157">
        <f>SUM(H219:AO219)</f>
        <v>0</v>
      </c>
    </row>
    <row r="220" spans="1:42" ht="14.25" customHeight="1" x14ac:dyDescent="0.45">
      <c r="A220" s="3">
        <v>22</v>
      </c>
      <c r="B220" s="3" t="s">
        <v>56</v>
      </c>
      <c r="C220" s="3" t="s">
        <v>57</v>
      </c>
      <c r="D220" s="3">
        <v>9</v>
      </c>
      <c r="E220" s="3" t="s">
        <v>235</v>
      </c>
      <c r="F220" s="3" t="s">
        <v>243</v>
      </c>
      <c r="G220" s="3" t="s">
        <v>237</v>
      </c>
      <c r="H220" s="3">
        <v>0</v>
      </c>
      <c r="I220" s="102">
        <v>0.90980000000000005</v>
      </c>
      <c r="J220" s="104">
        <f>I220</f>
        <v>0.90980000000000005</v>
      </c>
      <c r="K220" s="104">
        <v>0.58540000000000003</v>
      </c>
      <c r="L220" s="104">
        <v>0.74119999999999997</v>
      </c>
      <c r="M220" s="104">
        <v>0.49980000000000002</v>
      </c>
      <c r="N220" s="104">
        <v>0.73404870860494809</v>
      </c>
      <c r="O220" s="104">
        <f t="shared" ref="O220:AO220" si="17">N220</f>
        <v>0.73404870860494809</v>
      </c>
      <c r="P220" s="104">
        <f t="shared" si="17"/>
        <v>0.73404870860494809</v>
      </c>
      <c r="Q220" s="104">
        <f t="shared" si="17"/>
        <v>0.73404870860494809</v>
      </c>
      <c r="R220" s="104">
        <f t="shared" si="17"/>
        <v>0.73404870860494809</v>
      </c>
      <c r="S220" s="104">
        <f t="shared" si="17"/>
        <v>0.73404870860494809</v>
      </c>
      <c r="T220" s="104">
        <f t="shared" si="17"/>
        <v>0.73404870860494809</v>
      </c>
      <c r="U220" s="104">
        <f t="shared" si="17"/>
        <v>0.73404870860494809</v>
      </c>
      <c r="V220" s="104">
        <f t="shared" si="17"/>
        <v>0.73404870860494809</v>
      </c>
      <c r="W220" s="104">
        <f t="shared" si="17"/>
        <v>0.73404870860494809</v>
      </c>
      <c r="X220" s="104">
        <f t="shared" si="17"/>
        <v>0.73404870860494809</v>
      </c>
      <c r="Y220" s="104">
        <f t="shared" si="17"/>
        <v>0.73404870860494809</v>
      </c>
      <c r="Z220" s="104">
        <f t="shared" si="17"/>
        <v>0.73404870860494809</v>
      </c>
      <c r="AA220" s="104">
        <f t="shared" si="17"/>
        <v>0.73404870860494809</v>
      </c>
      <c r="AB220" s="104">
        <f t="shared" si="17"/>
        <v>0.73404870860494809</v>
      </c>
      <c r="AC220" s="104">
        <f t="shared" si="17"/>
        <v>0.73404870860494809</v>
      </c>
      <c r="AD220" s="104">
        <f t="shared" si="17"/>
        <v>0.73404870860494809</v>
      </c>
      <c r="AE220" s="104">
        <f t="shared" si="17"/>
        <v>0.73404870860494809</v>
      </c>
      <c r="AF220" s="104">
        <f t="shared" si="17"/>
        <v>0.73404870860494809</v>
      </c>
      <c r="AG220" s="104">
        <f t="shared" si="17"/>
        <v>0.73404870860494809</v>
      </c>
      <c r="AH220" s="104">
        <f t="shared" si="17"/>
        <v>0.73404870860494809</v>
      </c>
      <c r="AI220" s="104">
        <f t="shared" si="17"/>
        <v>0.73404870860494809</v>
      </c>
      <c r="AJ220" s="104">
        <f t="shared" si="17"/>
        <v>0.73404870860494809</v>
      </c>
      <c r="AK220" s="104">
        <f t="shared" si="17"/>
        <v>0.73404870860494809</v>
      </c>
      <c r="AL220" s="104">
        <f t="shared" si="17"/>
        <v>0.73404870860494809</v>
      </c>
      <c r="AM220" s="104">
        <f t="shared" si="17"/>
        <v>0.73404870860494809</v>
      </c>
      <c r="AN220" s="104">
        <f t="shared" si="17"/>
        <v>0.73404870860494809</v>
      </c>
      <c r="AO220" s="104">
        <f t="shared" si="17"/>
        <v>0.73404870860494809</v>
      </c>
    </row>
    <row r="221" spans="1:42" ht="14.25" customHeight="1" x14ac:dyDescent="0.45">
      <c r="A221" s="3">
        <v>22</v>
      </c>
      <c r="B221" s="3" t="s">
        <v>56</v>
      </c>
      <c r="C221" s="3" t="s">
        <v>57</v>
      </c>
      <c r="D221" s="3">
        <v>10</v>
      </c>
      <c r="E221" s="3" t="s">
        <v>236</v>
      </c>
      <c r="F221" s="3" t="s">
        <v>243</v>
      </c>
      <c r="G221" s="3" t="s">
        <v>240</v>
      </c>
      <c r="H221" s="3">
        <v>0</v>
      </c>
      <c r="I221" s="3">
        <v>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5" t="s">
        <v>244</v>
      </c>
    </row>
    <row r="222" spans="1:42" ht="14.25" customHeight="1" x14ac:dyDescent="0.45">
      <c r="A222" s="4">
        <v>23</v>
      </c>
      <c r="B222" s="4" t="s">
        <v>58</v>
      </c>
      <c r="C222" s="4" t="s">
        <v>59</v>
      </c>
      <c r="D222" s="4">
        <v>1</v>
      </c>
      <c r="E222" s="4" t="s">
        <v>223</v>
      </c>
      <c r="F222" s="4" t="s">
        <v>238</v>
      </c>
      <c r="G222" s="4" t="s">
        <v>240</v>
      </c>
      <c r="H222" s="4">
        <v>0</v>
      </c>
      <c r="I222" s="4">
        <v>448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5" t="s">
        <v>251</v>
      </c>
    </row>
    <row r="223" spans="1:42" ht="14.25" customHeight="1" x14ac:dyDescent="0.45">
      <c r="A223" s="4">
        <v>23</v>
      </c>
      <c r="B223" s="4" t="s">
        <v>58</v>
      </c>
      <c r="C223" s="4" t="s">
        <v>59</v>
      </c>
      <c r="D223" s="4">
        <v>2</v>
      </c>
      <c r="E223" s="4" t="s">
        <v>225</v>
      </c>
      <c r="F223" s="4" t="s">
        <v>238</v>
      </c>
      <c r="G223" s="4" t="s">
        <v>240</v>
      </c>
      <c r="H223" s="4">
        <v>0</v>
      </c>
      <c r="I223" s="4">
        <v>31.6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2" ht="14.25" customHeight="1" x14ac:dyDescent="0.45">
      <c r="A224" s="4">
        <v>23</v>
      </c>
      <c r="B224" s="4" t="s">
        <v>58</v>
      </c>
      <c r="C224" s="4" t="s">
        <v>59</v>
      </c>
      <c r="D224" s="4">
        <v>3</v>
      </c>
      <c r="E224" s="4" t="s">
        <v>228</v>
      </c>
      <c r="F224" s="4" t="s">
        <v>241</v>
      </c>
      <c r="G224" s="4" t="s">
        <v>240</v>
      </c>
      <c r="H224" s="4">
        <v>0</v>
      </c>
      <c r="I224" s="4">
        <v>6.0000000000000001E-3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2" ht="14.25" customHeight="1" x14ac:dyDescent="0.45">
      <c r="A225" s="4">
        <v>23</v>
      </c>
      <c r="B225" s="4" t="s">
        <v>58</v>
      </c>
      <c r="C225" s="4" t="s">
        <v>59</v>
      </c>
      <c r="D225" s="4">
        <v>4</v>
      </c>
      <c r="E225" s="4" t="s">
        <v>229</v>
      </c>
      <c r="F225" s="4" t="s">
        <v>242</v>
      </c>
      <c r="G225" s="4" t="s">
        <v>237</v>
      </c>
      <c r="H225" s="4">
        <v>0</v>
      </c>
      <c r="I225" s="4">
        <v>0.18285000000000001</v>
      </c>
      <c r="J225" s="5">
        <v>0.18285000000000001</v>
      </c>
      <c r="K225" s="5">
        <v>0.18285000000000001</v>
      </c>
      <c r="L225" s="5">
        <v>0.08</v>
      </c>
      <c r="M225" s="5">
        <v>0.12185</v>
      </c>
      <c r="N225" s="5">
        <v>0.12185</v>
      </c>
      <c r="O225" s="5">
        <f>N225</f>
        <v>0.12185</v>
      </c>
      <c r="P225" s="5">
        <f t="shared" ref="P225:AO225" si="18">O225</f>
        <v>0.12185</v>
      </c>
      <c r="Q225" s="5">
        <f t="shared" si="18"/>
        <v>0.12185</v>
      </c>
      <c r="R225" s="5">
        <f t="shared" si="18"/>
        <v>0.12185</v>
      </c>
      <c r="S225" s="5">
        <f t="shared" si="18"/>
        <v>0.12185</v>
      </c>
      <c r="T225" s="5">
        <f t="shared" si="18"/>
        <v>0.12185</v>
      </c>
      <c r="U225" s="5">
        <f t="shared" si="18"/>
        <v>0.12185</v>
      </c>
      <c r="V225" s="5">
        <f t="shared" si="18"/>
        <v>0.12185</v>
      </c>
      <c r="W225" s="5">
        <f t="shared" si="18"/>
        <v>0.12185</v>
      </c>
      <c r="X225" s="5">
        <f t="shared" si="18"/>
        <v>0.12185</v>
      </c>
      <c r="Y225" s="5">
        <f t="shared" si="18"/>
        <v>0.12185</v>
      </c>
      <c r="Z225" s="5">
        <f t="shared" si="18"/>
        <v>0.12185</v>
      </c>
      <c r="AA225" s="5">
        <f t="shared" si="18"/>
        <v>0.12185</v>
      </c>
      <c r="AB225" s="5">
        <f t="shared" si="18"/>
        <v>0.12185</v>
      </c>
      <c r="AC225" s="5">
        <f t="shared" si="18"/>
        <v>0.12185</v>
      </c>
      <c r="AD225" s="5">
        <f t="shared" si="18"/>
        <v>0.12185</v>
      </c>
      <c r="AE225" s="5">
        <f t="shared" si="18"/>
        <v>0.12185</v>
      </c>
      <c r="AF225" s="5">
        <f t="shared" si="18"/>
        <v>0.12185</v>
      </c>
      <c r="AG225" s="5">
        <f t="shared" si="18"/>
        <v>0.12185</v>
      </c>
      <c r="AH225" s="5">
        <f t="shared" si="18"/>
        <v>0.12185</v>
      </c>
      <c r="AI225" s="5">
        <f t="shared" si="18"/>
        <v>0.12185</v>
      </c>
      <c r="AJ225" s="5">
        <f t="shared" si="18"/>
        <v>0.12185</v>
      </c>
      <c r="AK225" s="5">
        <f t="shared" si="18"/>
        <v>0.12185</v>
      </c>
      <c r="AL225" s="5">
        <f t="shared" si="18"/>
        <v>0.12185</v>
      </c>
      <c r="AM225" s="5">
        <f t="shared" si="18"/>
        <v>0.12185</v>
      </c>
      <c r="AN225" s="5">
        <f t="shared" si="18"/>
        <v>0.12185</v>
      </c>
      <c r="AO225" s="5">
        <f t="shared" si="18"/>
        <v>0.12185</v>
      </c>
    </row>
    <row r="226" spans="1:42" ht="14.25" customHeight="1" x14ac:dyDescent="0.45">
      <c r="A226" s="4">
        <v>23</v>
      </c>
      <c r="B226" s="4" t="s">
        <v>58</v>
      </c>
      <c r="C226" s="4" t="s">
        <v>59</v>
      </c>
      <c r="D226" s="4">
        <v>5</v>
      </c>
      <c r="E226" s="4" t="s">
        <v>231</v>
      </c>
      <c r="F226" s="4" t="s">
        <v>242</v>
      </c>
      <c r="G226" s="4" t="s">
        <v>237</v>
      </c>
      <c r="H226" s="22">
        <v>0</v>
      </c>
      <c r="I226" s="22">
        <v>0.19199250000000001</v>
      </c>
      <c r="J226" s="63">
        <v>0.19199250000000001</v>
      </c>
      <c r="K226" s="63">
        <v>0.19199250000000001</v>
      </c>
      <c r="L226" s="106">
        <v>0.5</v>
      </c>
      <c r="M226" s="63">
        <v>0.5</v>
      </c>
      <c r="N226" s="63">
        <v>0.5</v>
      </c>
      <c r="O226" s="63">
        <v>0.5</v>
      </c>
      <c r="P226" s="63">
        <v>0.5</v>
      </c>
      <c r="Q226" s="63">
        <v>0.5</v>
      </c>
      <c r="R226" s="63">
        <v>0.5</v>
      </c>
      <c r="S226" s="63">
        <v>0.5</v>
      </c>
      <c r="T226" s="63">
        <v>0.5</v>
      </c>
      <c r="U226" s="63">
        <v>0.5</v>
      </c>
      <c r="V226" s="63">
        <v>0.5</v>
      </c>
      <c r="W226" s="63">
        <v>0.5</v>
      </c>
      <c r="X226" s="63">
        <v>0.5</v>
      </c>
      <c r="Y226" s="63">
        <v>0.5</v>
      </c>
      <c r="Z226" s="63">
        <v>0.5</v>
      </c>
      <c r="AA226" s="63">
        <v>0.5</v>
      </c>
      <c r="AB226" s="63">
        <v>0.5</v>
      </c>
      <c r="AC226" s="63">
        <v>0.5</v>
      </c>
      <c r="AD226" s="63">
        <v>0.5</v>
      </c>
      <c r="AE226" s="63">
        <v>0.5</v>
      </c>
      <c r="AF226" s="63">
        <v>0.5</v>
      </c>
      <c r="AG226" s="63">
        <v>0.5</v>
      </c>
      <c r="AH226" s="63">
        <v>0.5</v>
      </c>
      <c r="AI226" s="63">
        <v>0.5</v>
      </c>
      <c r="AJ226" s="63">
        <v>0.5</v>
      </c>
      <c r="AK226" s="63">
        <v>0.5</v>
      </c>
      <c r="AL226" s="63">
        <v>0.5</v>
      </c>
      <c r="AM226" s="63">
        <v>0.5</v>
      </c>
      <c r="AN226" s="63">
        <v>0.5</v>
      </c>
      <c r="AO226" s="63">
        <v>0.5</v>
      </c>
      <c r="AP226" s="15"/>
    </row>
    <row r="227" spans="1:42" ht="14.25" customHeight="1" x14ac:dyDescent="0.45">
      <c r="A227" s="4">
        <v>23</v>
      </c>
      <c r="B227" s="4" t="s">
        <v>58</v>
      </c>
      <c r="C227" s="4" t="s">
        <v>59</v>
      </c>
      <c r="D227" s="4">
        <v>6</v>
      </c>
      <c r="E227" s="4" t="s">
        <v>232</v>
      </c>
      <c r="F227" s="4"/>
      <c r="G227" s="4" t="s">
        <v>230</v>
      </c>
      <c r="H227" s="4">
        <v>0</v>
      </c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2" ht="14.25" customHeight="1" x14ac:dyDescent="0.45">
      <c r="A228" s="4">
        <v>23</v>
      </c>
      <c r="B228" s="4" t="s">
        <v>58</v>
      </c>
      <c r="C228" s="4" t="s">
        <v>59</v>
      </c>
      <c r="D228" s="4">
        <v>7</v>
      </c>
      <c r="E228" s="4" t="s">
        <v>233</v>
      </c>
      <c r="F228" s="4"/>
      <c r="G228" s="4" t="s">
        <v>230</v>
      </c>
      <c r="H228" s="4">
        <v>0</v>
      </c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2" ht="14.25" customHeight="1" x14ac:dyDescent="0.45">
      <c r="A229" s="4">
        <v>23</v>
      </c>
      <c r="B229" s="4" t="s">
        <v>58</v>
      </c>
      <c r="C229" s="4" t="s">
        <v>59</v>
      </c>
      <c r="D229" s="4">
        <v>8</v>
      </c>
      <c r="E229" s="4" t="s">
        <v>234</v>
      </c>
      <c r="F229" s="4"/>
      <c r="G229" s="4" t="s">
        <v>230</v>
      </c>
      <c r="H229" s="22">
        <v>0</v>
      </c>
      <c r="I229" s="22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157">
        <f>SUM(H229:AO229)</f>
        <v>0</v>
      </c>
    </row>
    <row r="230" spans="1:42" ht="14.25" customHeight="1" x14ac:dyDescent="0.45">
      <c r="A230" s="4">
        <v>23</v>
      </c>
      <c r="B230" s="4" t="s">
        <v>58</v>
      </c>
      <c r="C230" s="4" t="s">
        <v>59</v>
      </c>
      <c r="D230" s="4">
        <v>9</v>
      </c>
      <c r="E230" s="4" t="s">
        <v>235</v>
      </c>
      <c r="F230" s="4" t="s">
        <v>243</v>
      </c>
      <c r="G230" s="4" t="s">
        <v>237</v>
      </c>
      <c r="H230" s="4">
        <v>0</v>
      </c>
      <c r="I230" s="103">
        <v>1.2099999999999999E-3</v>
      </c>
      <c r="J230" s="104">
        <v>1.0399999999999999E-3</v>
      </c>
      <c r="K230" s="104">
        <v>3.0999999999999999E-3</v>
      </c>
      <c r="L230" s="104">
        <v>3.9399999999999999E-3</v>
      </c>
      <c r="M230" s="104">
        <v>5.8700000000000002E-3</v>
      </c>
      <c r="N230" s="104">
        <v>6.7980000000000002E-3</v>
      </c>
      <c r="O230" s="104">
        <f>MAX(I230:N230)</f>
        <v>6.7980000000000002E-3</v>
      </c>
      <c r="P230" s="104">
        <f t="shared" ref="P230:AO230" si="19">O230</f>
        <v>6.7980000000000002E-3</v>
      </c>
      <c r="Q230" s="104">
        <f t="shared" si="19"/>
        <v>6.7980000000000002E-3</v>
      </c>
      <c r="R230" s="104">
        <f t="shared" si="19"/>
        <v>6.7980000000000002E-3</v>
      </c>
      <c r="S230" s="104">
        <f t="shared" si="19"/>
        <v>6.7980000000000002E-3</v>
      </c>
      <c r="T230" s="104">
        <f t="shared" si="19"/>
        <v>6.7980000000000002E-3</v>
      </c>
      <c r="U230" s="104">
        <f t="shared" si="19"/>
        <v>6.7980000000000002E-3</v>
      </c>
      <c r="V230" s="104">
        <f t="shared" si="19"/>
        <v>6.7980000000000002E-3</v>
      </c>
      <c r="W230" s="104">
        <f t="shared" si="19"/>
        <v>6.7980000000000002E-3</v>
      </c>
      <c r="X230" s="104">
        <f t="shared" si="19"/>
        <v>6.7980000000000002E-3</v>
      </c>
      <c r="Y230" s="104">
        <f t="shared" si="19"/>
        <v>6.7980000000000002E-3</v>
      </c>
      <c r="Z230" s="104">
        <f t="shared" si="19"/>
        <v>6.7980000000000002E-3</v>
      </c>
      <c r="AA230" s="104">
        <f t="shared" si="19"/>
        <v>6.7980000000000002E-3</v>
      </c>
      <c r="AB230" s="104">
        <f t="shared" si="19"/>
        <v>6.7980000000000002E-3</v>
      </c>
      <c r="AC230" s="104">
        <f t="shared" si="19"/>
        <v>6.7980000000000002E-3</v>
      </c>
      <c r="AD230" s="104">
        <f t="shared" si="19"/>
        <v>6.7980000000000002E-3</v>
      </c>
      <c r="AE230" s="104">
        <f t="shared" si="19"/>
        <v>6.7980000000000002E-3</v>
      </c>
      <c r="AF230" s="104">
        <f t="shared" si="19"/>
        <v>6.7980000000000002E-3</v>
      </c>
      <c r="AG230" s="104">
        <f t="shared" si="19"/>
        <v>6.7980000000000002E-3</v>
      </c>
      <c r="AH230" s="104">
        <f t="shared" si="19"/>
        <v>6.7980000000000002E-3</v>
      </c>
      <c r="AI230" s="104">
        <f t="shared" si="19"/>
        <v>6.7980000000000002E-3</v>
      </c>
      <c r="AJ230" s="104">
        <f t="shared" si="19"/>
        <v>6.7980000000000002E-3</v>
      </c>
      <c r="AK230" s="104">
        <f t="shared" si="19"/>
        <v>6.7980000000000002E-3</v>
      </c>
      <c r="AL230" s="104">
        <f t="shared" si="19"/>
        <v>6.7980000000000002E-3</v>
      </c>
      <c r="AM230" s="104">
        <f t="shared" si="19"/>
        <v>6.7980000000000002E-3</v>
      </c>
      <c r="AN230" s="104">
        <f t="shared" si="19"/>
        <v>6.7980000000000002E-3</v>
      </c>
      <c r="AO230" s="104">
        <f t="shared" si="19"/>
        <v>6.7980000000000002E-3</v>
      </c>
    </row>
    <row r="231" spans="1:42" ht="14.25" customHeight="1" x14ac:dyDescent="0.45">
      <c r="A231" s="4">
        <v>23</v>
      </c>
      <c r="B231" s="4" t="s">
        <v>58</v>
      </c>
      <c r="C231" s="4" t="s">
        <v>59</v>
      </c>
      <c r="D231" s="4">
        <v>10</v>
      </c>
      <c r="E231" s="4" t="s">
        <v>236</v>
      </c>
      <c r="F231" s="4" t="s">
        <v>243</v>
      </c>
      <c r="G231" s="4" t="s">
        <v>240</v>
      </c>
      <c r="H231" s="4">
        <v>0</v>
      </c>
      <c r="I231" s="4">
        <v>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5" t="s">
        <v>244</v>
      </c>
    </row>
    <row r="232" spans="1:42" ht="14.25" customHeight="1" x14ac:dyDescent="0.45">
      <c r="A232" s="3">
        <v>24</v>
      </c>
      <c r="B232" s="3" t="s">
        <v>60</v>
      </c>
      <c r="C232" s="3" t="s">
        <v>61</v>
      </c>
      <c r="D232" s="3">
        <v>1</v>
      </c>
      <c r="E232" s="3" t="s">
        <v>223</v>
      </c>
      <c r="F232" s="3" t="s">
        <v>238</v>
      </c>
      <c r="G232" s="3" t="s">
        <v>240</v>
      </c>
      <c r="H232" s="3">
        <v>0</v>
      </c>
      <c r="I232" s="3">
        <v>1908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5" t="s">
        <v>251</v>
      </c>
    </row>
    <row r="233" spans="1:42" ht="14.25" customHeight="1" x14ac:dyDescent="0.45">
      <c r="A233" s="3">
        <v>24</v>
      </c>
      <c r="B233" s="3" t="s">
        <v>60</v>
      </c>
      <c r="C233" s="3" t="s">
        <v>61</v>
      </c>
      <c r="D233" s="3">
        <v>2</v>
      </c>
      <c r="E233" s="3" t="s">
        <v>225</v>
      </c>
      <c r="F233" s="3" t="s">
        <v>238</v>
      </c>
      <c r="G233" s="3" t="s">
        <v>240</v>
      </c>
      <c r="H233" s="3">
        <v>0</v>
      </c>
      <c r="I233" s="3">
        <v>35.159999999999997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2" ht="14.25" customHeight="1" x14ac:dyDescent="0.45">
      <c r="A234" s="3">
        <v>24</v>
      </c>
      <c r="B234" s="3" t="s">
        <v>60</v>
      </c>
      <c r="C234" s="3" t="s">
        <v>61</v>
      </c>
      <c r="D234" s="3">
        <v>3</v>
      </c>
      <c r="E234" s="3" t="s">
        <v>228</v>
      </c>
      <c r="F234" s="3" t="s">
        <v>241</v>
      </c>
      <c r="G234" s="3" t="s">
        <v>240</v>
      </c>
      <c r="H234" s="3">
        <v>0</v>
      </c>
      <c r="I234" s="3">
        <v>5.6899999999999997E-3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5" t="s">
        <v>252</v>
      </c>
    </row>
    <row r="235" spans="1:42" ht="14.25" customHeight="1" x14ac:dyDescent="0.45">
      <c r="A235" s="3">
        <v>24</v>
      </c>
      <c r="B235" s="3" t="s">
        <v>60</v>
      </c>
      <c r="C235" s="3" t="s">
        <v>61</v>
      </c>
      <c r="D235" s="3">
        <v>4</v>
      </c>
      <c r="E235" s="3" t="s">
        <v>229</v>
      </c>
      <c r="F235" s="3" t="s">
        <v>242</v>
      </c>
      <c r="G235" s="3" t="s">
        <v>237</v>
      </c>
      <c r="H235" s="3">
        <v>0</v>
      </c>
      <c r="I235" s="3">
        <v>0.572658</v>
      </c>
      <c r="J235" s="5">
        <v>0.572658</v>
      </c>
      <c r="K235" s="5">
        <v>0.572658</v>
      </c>
      <c r="L235" s="5">
        <v>0.50668999999999997</v>
      </c>
      <c r="M235" s="5">
        <v>0.50668999999999997</v>
      </c>
      <c r="N235" s="5">
        <v>0.50668999999999997</v>
      </c>
      <c r="O235" s="5">
        <f>N235</f>
        <v>0.50668999999999997</v>
      </c>
      <c r="P235" s="5">
        <f t="shared" ref="P235:AO235" si="20">O235</f>
        <v>0.50668999999999997</v>
      </c>
      <c r="Q235" s="5">
        <f t="shared" si="20"/>
        <v>0.50668999999999997</v>
      </c>
      <c r="R235" s="5">
        <f t="shared" si="20"/>
        <v>0.50668999999999997</v>
      </c>
      <c r="S235" s="5">
        <f t="shared" si="20"/>
        <v>0.50668999999999997</v>
      </c>
      <c r="T235" s="5">
        <f t="shared" si="20"/>
        <v>0.50668999999999997</v>
      </c>
      <c r="U235" s="5">
        <f t="shared" si="20"/>
        <v>0.50668999999999997</v>
      </c>
      <c r="V235" s="5">
        <f t="shared" si="20"/>
        <v>0.50668999999999997</v>
      </c>
      <c r="W235" s="5">
        <f t="shared" si="20"/>
        <v>0.50668999999999997</v>
      </c>
      <c r="X235" s="5">
        <f t="shared" si="20"/>
        <v>0.50668999999999997</v>
      </c>
      <c r="Y235" s="5">
        <f t="shared" si="20"/>
        <v>0.50668999999999997</v>
      </c>
      <c r="Z235" s="5">
        <f t="shared" si="20"/>
        <v>0.50668999999999997</v>
      </c>
      <c r="AA235" s="5">
        <f t="shared" si="20"/>
        <v>0.50668999999999997</v>
      </c>
      <c r="AB235" s="5">
        <f t="shared" si="20"/>
        <v>0.50668999999999997</v>
      </c>
      <c r="AC235" s="5">
        <f t="shared" si="20"/>
        <v>0.50668999999999997</v>
      </c>
      <c r="AD235" s="5">
        <f t="shared" si="20"/>
        <v>0.50668999999999997</v>
      </c>
      <c r="AE235" s="5">
        <f t="shared" si="20"/>
        <v>0.50668999999999997</v>
      </c>
      <c r="AF235" s="5">
        <f t="shared" si="20"/>
        <v>0.50668999999999997</v>
      </c>
      <c r="AG235" s="5">
        <f t="shared" si="20"/>
        <v>0.50668999999999997</v>
      </c>
      <c r="AH235" s="5">
        <f t="shared" si="20"/>
        <v>0.50668999999999997</v>
      </c>
      <c r="AI235" s="5">
        <f t="shared" si="20"/>
        <v>0.50668999999999997</v>
      </c>
      <c r="AJ235" s="5">
        <f t="shared" si="20"/>
        <v>0.50668999999999997</v>
      </c>
      <c r="AK235" s="5">
        <f t="shared" si="20"/>
        <v>0.50668999999999997</v>
      </c>
      <c r="AL235" s="5">
        <f t="shared" si="20"/>
        <v>0.50668999999999997</v>
      </c>
      <c r="AM235" s="5">
        <f t="shared" si="20"/>
        <v>0.50668999999999997</v>
      </c>
      <c r="AN235" s="5">
        <f t="shared" si="20"/>
        <v>0.50668999999999997</v>
      </c>
      <c r="AO235" s="5">
        <f t="shared" si="20"/>
        <v>0.50668999999999997</v>
      </c>
    </row>
    <row r="236" spans="1:42" ht="14.25" customHeight="1" x14ac:dyDescent="0.45">
      <c r="A236" s="3">
        <v>24</v>
      </c>
      <c r="B236" s="3" t="s">
        <v>60</v>
      </c>
      <c r="C236" s="3" t="s">
        <v>61</v>
      </c>
      <c r="D236" s="3">
        <v>5</v>
      </c>
      <c r="E236" s="3" t="s">
        <v>231</v>
      </c>
      <c r="F236" s="3" t="s">
        <v>242</v>
      </c>
      <c r="G236" s="3" t="s">
        <v>237</v>
      </c>
      <c r="H236" s="25">
        <v>0</v>
      </c>
      <c r="I236" s="25">
        <v>0.58816590000000002</v>
      </c>
      <c r="J236" s="63">
        <v>0.58816590000000002</v>
      </c>
      <c r="K236" s="63">
        <v>0.58816590000000002</v>
      </c>
      <c r="L236" s="106">
        <v>0.59</v>
      </c>
      <c r="M236" s="63">
        <v>0.59</v>
      </c>
      <c r="N236" s="63">
        <v>0.59</v>
      </c>
      <c r="O236" s="63">
        <v>0.59</v>
      </c>
      <c r="P236" s="63">
        <v>0.59</v>
      </c>
      <c r="Q236" s="63">
        <v>0.7</v>
      </c>
      <c r="R236" s="63">
        <v>0.7</v>
      </c>
      <c r="S236" s="63">
        <v>0.7</v>
      </c>
      <c r="T236" s="63">
        <v>0.7</v>
      </c>
      <c r="U236" s="63">
        <v>0.7</v>
      </c>
      <c r="V236" s="63">
        <v>0.7</v>
      </c>
      <c r="W236" s="63">
        <v>0.7</v>
      </c>
      <c r="X236" s="63">
        <v>0.7</v>
      </c>
      <c r="Y236" s="63">
        <v>4</v>
      </c>
      <c r="Z236" s="63">
        <v>4</v>
      </c>
      <c r="AA236" s="63">
        <v>4</v>
      </c>
      <c r="AB236" s="63">
        <v>4</v>
      </c>
      <c r="AC236" s="63">
        <v>4</v>
      </c>
      <c r="AD236" s="63">
        <v>4</v>
      </c>
      <c r="AE236" s="63">
        <v>4</v>
      </c>
      <c r="AF236" s="63">
        <v>4</v>
      </c>
      <c r="AG236" s="63">
        <v>4</v>
      </c>
      <c r="AH236" s="63">
        <v>4</v>
      </c>
      <c r="AI236" s="63">
        <v>4</v>
      </c>
      <c r="AJ236" s="63">
        <v>4</v>
      </c>
      <c r="AK236" s="63">
        <v>4</v>
      </c>
      <c r="AL236" s="63">
        <v>4</v>
      </c>
      <c r="AM236" s="63">
        <v>4</v>
      </c>
      <c r="AN236" s="63">
        <v>4</v>
      </c>
      <c r="AO236" s="63">
        <v>4</v>
      </c>
      <c r="AP236" s="15"/>
    </row>
    <row r="237" spans="1:42" ht="14.25" customHeight="1" x14ac:dyDescent="0.45">
      <c r="A237" s="3">
        <v>24</v>
      </c>
      <c r="B237" s="3" t="s">
        <v>60</v>
      </c>
      <c r="C237" s="3" t="s">
        <v>61</v>
      </c>
      <c r="D237" s="3">
        <v>6</v>
      </c>
      <c r="E237" s="3" t="s">
        <v>232</v>
      </c>
      <c r="F237" s="3"/>
      <c r="G237" s="3" t="s">
        <v>230</v>
      </c>
      <c r="H237" s="3">
        <v>0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2" ht="14.25" customHeight="1" x14ac:dyDescent="0.45">
      <c r="A238" s="3">
        <v>24</v>
      </c>
      <c r="B238" s="3" t="s">
        <v>60</v>
      </c>
      <c r="C238" s="3" t="s">
        <v>61</v>
      </c>
      <c r="D238" s="3">
        <v>7</v>
      </c>
      <c r="E238" s="3" t="s">
        <v>233</v>
      </c>
      <c r="F238" s="3"/>
      <c r="G238" s="3" t="s">
        <v>230</v>
      </c>
      <c r="H238" s="3">
        <v>0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2" ht="14.25" customHeight="1" x14ac:dyDescent="0.45">
      <c r="A239" s="3">
        <v>24</v>
      </c>
      <c r="B239" s="3" t="s">
        <v>60</v>
      </c>
      <c r="C239" s="3" t="s">
        <v>61</v>
      </c>
      <c r="D239" s="3">
        <v>8</v>
      </c>
      <c r="E239" s="3" t="s">
        <v>234</v>
      </c>
      <c r="F239" s="3" t="s">
        <v>242</v>
      </c>
      <c r="G239" s="3" t="s">
        <v>237</v>
      </c>
      <c r="H239" s="25">
        <v>0</v>
      </c>
      <c r="I239" s="25">
        <v>0</v>
      </c>
      <c r="J239" s="63">
        <v>0</v>
      </c>
      <c r="K239" s="63">
        <v>0</v>
      </c>
      <c r="L239" s="63">
        <v>0</v>
      </c>
      <c r="M239" s="63">
        <v>0</v>
      </c>
      <c r="N239" s="63">
        <v>0</v>
      </c>
      <c r="O239" s="63">
        <v>0</v>
      </c>
      <c r="P239" s="63">
        <v>0</v>
      </c>
      <c r="Q239" s="63">
        <v>0</v>
      </c>
      <c r="R239" s="63">
        <v>0</v>
      </c>
      <c r="S239" s="63">
        <v>0</v>
      </c>
      <c r="T239" s="63">
        <v>0</v>
      </c>
      <c r="U239" s="63">
        <v>0</v>
      </c>
      <c r="V239" s="63">
        <v>0</v>
      </c>
      <c r="W239" s="63">
        <v>0</v>
      </c>
      <c r="X239" s="63">
        <v>0</v>
      </c>
      <c r="Y239" s="63">
        <v>0</v>
      </c>
      <c r="Z239" s="63">
        <v>0</v>
      </c>
      <c r="AA239" s="63">
        <v>0</v>
      </c>
      <c r="AB239" s="63">
        <v>0</v>
      </c>
      <c r="AC239" s="63">
        <v>0</v>
      </c>
      <c r="AD239" s="63">
        <v>0</v>
      </c>
      <c r="AE239" s="63">
        <v>0</v>
      </c>
      <c r="AF239" s="63">
        <v>0</v>
      </c>
      <c r="AG239" s="63">
        <v>0</v>
      </c>
      <c r="AH239" s="63">
        <v>0</v>
      </c>
      <c r="AI239" s="63">
        <v>0</v>
      </c>
      <c r="AJ239" s="63">
        <v>0</v>
      </c>
      <c r="AK239" s="63">
        <v>0</v>
      </c>
      <c r="AL239" s="63">
        <v>0</v>
      </c>
      <c r="AM239" s="63">
        <v>0</v>
      </c>
      <c r="AN239" s="63">
        <v>0</v>
      </c>
      <c r="AO239" s="63">
        <v>0</v>
      </c>
      <c r="AP239" s="157">
        <f>SUM(H239:AO239)</f>
        <v>0</v>
      </c>
    </row>
    <row r="240" spans="1:42" ht="14.25" customHeight="1" x14ac:dyDescent="0.45">
      <c r="A240" s="3">
        <v>24</v>
      </c>
      <c r="B240" s="3" t="s">
        <v>60</v>
      </c>
      <c r="C240" s="3" t="s">
        <v>61</v>
      </c>
      <c r="D240" s="3">
        <v>9</v>
      </c>
      <c r="E240" s="3" t="s">
        <v>235</v>
      </c>
      <c r="F240" s="3" t="s">
        <v>243</v>
      </c>
      <c r="G240" s="3" t="s">
        <v>237</v>
      </c>
      <c r="H240" s="3">
        <v>0</v>
      </c>
      <c r="I240" s="102">
        <v>7.5600000000000001E-2</v>
      </c>
      <c r="J240" s="104">
        <v>9.8199999999999996E-2</v>
      </c>
      <c r="K240" s="104">
        <v>4.5999999999999999E-2</v>
      </c>
      <c r="L240" s="104">
        <v>5.11E-2</v>
      </c>
      <c r="M240" s="104">
        <v>3.8300000000000001E-2</v>
      </c>
      <c r="N240" s="104">
        <v>0.12640000000000001</v>
      </c>
      <c r="O240" s="104">
        <f>MAX(I240:N240)</f>
        <v>0.12640000000000001</v>
      </c>
      <c r="P240" s="104">
        <f t="shared" ref="P240:AO240" si="21">O240</f>
        <v>0.12640000000000001</v>
      </c>
      <c r="Q240" s="104">
        <f t="shared" si="21"/>
        <v>0.12640000000000001</v>
      </c>
      <c r="R240" s="104">
        <f t="shared" si="21"/>
        <v>0.12640000000000001</v>
      </c>
      <c r="S240" s="104">
        <f t="shared" si="21"/>
        <v>0.12640000000000001</v>
      </c>
      <c r="T240" s="104">
        <f t="shared" si="21"/>
        <v>0.12640000000000001</v>
      </c>
      <c r="U240" s="104">
        <f t="shared" si="21"/>
        <v>0.12640000000000001</v>
      </c>
      <c r="V240" s="104">
        <f t="shared" si="21"/>
        <v>0.12640000000000001</v>
      </c>
      <c r="W240" s="104">
        <f t="shared" si="21"/>
        <v>0.12640000000000001</v>
      </c>
      <c r="X240" s="104">
        <f t="shared" si="21"/>
        <v>0.12640000000000001</v>
      </c>
      <c r="Y240" s="104">
        <f t="shared" si="21"/>
        <v>0.12640000000000001</v>
      </c>
      <c r="Z240" s="104">
        <f t="shared" si="21"/>
        <v>0.12640000000000001</v>
      </c>
      <c r="AA240" s="104">
        <f t="shared" si="21"/>
        <v>0.12640000000000001</v>
      </c>
      <c r="AB240" s="104">
        <f t="shared" si="21"/>
        <v>0.12640000000000001</v>
      </c>
      <c r="AC240" s="104">
        <f t="shared" si="21"/>
        <v>0.12640000000000001</v>
      </c>
      <c r="AD240" s="104">
        <f t="shared" si="21"/>
        <v>0.12640000000000001</v>
      </c>
      <c r="AE240" s="104">
        <f t="shared" si="21"/>
        <v>0.12640000000000001</v>
      </c>
      <c r="AF240" s="104">
        <f t="shared" si="21"/>
        <v>0.12640000000000001</v>
      </c>
      <c r="AG240" s="104">
        <f t="shared" si="21"/>
        <v>0.12640000000000001</v>
      </c>
      <c r="AH240" s="104">
        <f t="shared" si="21"/>
        <v>0.12640000000000001</v>
      </c>
      <c r="AI240" s="104">
        <f t="shared" si="21"/>
        <v>0.12640000000000001</v>
      </c>
      <c r="AJ240" s="104">
        <f t="shared" si="21"/>
        <v>0.12640000000000001</v>
      </c>
      <c r="AK240" s="104">
        <f t="shared" si="21"/>
        <v>0.12640000000000001</v>
      </c>
      <c r="AL240" s="104">
        <f t="shared" si="21"/>
        <v>0.12640000000000001</v>
      </c>
      <c r="AM240" s="104">
        <f t="shared" si="21"/>
        <v>0.12640000000000001</v>
      </c>
      <c r="AN240" s="104">
        <f t="shared" si="21"/>
        <v>0.12640000000000001</v>
      </c>
      <c r="AO240" s="104">
        <f t="shared" si="21"/>
        <v>0.12640000000000001</v>
      </c>
    </row>
    <row r="241" spans="1:42" ht="14.25" customHeight="1" x14ac:dyDescent="0.45">
      <c r="A241" s="3">
        <v>24</v>
      </c>
      <c r="B241" s="3" t="s">
        <v>60</v>
      </c>
      <c r="C241" s="3" t="s">
        <v>61</v>
      </c>
      <c r="D241" s="3">
        <v>10</v>
      </c>
      <c r="E241" s="3" t="s">
        <v>236</v>
      </c>
      <c r="F241" s="3" t="s">
        <v>243</v>
      </c>
      <c r="G241" s="3" t="s">
        <v>240</v>
      </c>
      <c r="H241" s="3">
        <v>0</v>
      </c>
      <c r="I241" s="3">
        <v>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5" t="s">
        <v>244</v>
      </c>
    </row>
    <row r="242" spans="1:42" ht="14.25" customHeight="1" x14ac:dyDescent="0.45">
      <c r="A242" s="4">
        <v>25</v>
      </c>
      <c r="B242" s="4" t="s">
        <v>62</v>
      </c>
      <c r="C242" s="4" t="s">
        <v>63</v>
      </c>
      <c r="D242" s="4">
        <v>1</v>
      </c>
      <c r="E242" s="4" t="s">
        <v>223</v>
      </c>
      <c r="F242" s="4"/>
      <c r="G242" s="4" t="s">
        <v>230</v>
      </c>
      <c r="H242" s="4">
        <v>0</v>
      </c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2" ht="14.25" customHeight="1" x14ac:dyDescent="0.45">
      <c r="A243" s="4">
        <v>25</v>
      </c>
      <c r="B243" s="4" t="s">
        <v>62</v>
      </c>
      <c r="C243" s="4" t="s">
        <v>63</v>
      </c>
      <c r="D243" s="4">
        <v>2</v>
      </c>
      <c r="E243" s="4" t="s">
        <v>225</v>
      </c>
      <c r="F243" s="4"/>
      <c r="G243" s="4" t="s">
        <v>230</v>
      </c>
      <c r="H243" s="4">
        <v>0</v>
      </c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2" ht="14.25" customHeight="1" x14ac:dyDescent="0.45">
      <c r="A244" s="4">
        <v>25</v>
      </c>
      <c r="B244" s="4" t="s">
        <v>62</v>
      </c>
      <c r="C244" s="4" t="s">
        <v>63</v>
      </c>
      <c r="D244" s="4">
        <v>3</v>
      </c>
      <c r="E244" s="4" t="s">
        <v>228</v>
      </c>
      <c r="F244" s="4"/>
      <c r="G244" s="4" t="s">
        <v>230</v>
      </c>
      <c r="H244" s="4">
        <v>0</v>
      </c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2" ht="14.25" customHeight="1" x14ac:dyDescent="0.45">
      <c r="A245" s="4">
        <v>25</v>
      </c>
      <c r="B245" s="4" t="s">
        <v>62</v>
      </c>
      <c r="C245" s="4" t="s">
        <v>63</v>
      </c>
      <c r="D245" s="4">
        <v>4</v>
      </c>
      <c r="E245" s="4" t="s">
        <v>229</v>
      </c>
      <c r="F245" s="4"/>
      <c r="G245" s="4" t="s">
        <v>230</v>
      </c>
      <c r="H245" s="4">
        <v>0</v>
      </c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2" ht="14.25" customHeight="1" x14ac:dyDescent="0.45">
      <c r="A246" s="4">
        <v>25</v>
      </c>
      <c r="B246" s="4" t="s">
        <v>62</v>
      </c>
      <c r="C246" s="4" t="s">
        <v>63</v>
      </c>
      <c r="D246" s="4">
        <v>5</v>
      </c>
      <c r="E246" s="4" t="s">
        <v>231</v>
      </c>
      <c r="F246" s="4"/>
      <c r="G246" s="4" t="s">
        <v>230</v>
      </c>
      <c r="H246" s="4">
        <v>0</v>
      </c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2" ht="14.25" customHeight="1" x14ac:dyDescent="0.45">
      <c r="A247" s="4">
        <v>25</v>
      </c>
      <c r="B247" s="4" t="s">
        <v>62</v>
      </c>
      <c r="C247" s="4" t="s">
        <v>63</v>
      </c>
      <c r="D247" s="4">
        <v>6</v>
      </c>
      <c r="E247" s="4" t="s">
        <v>232</v>
      </c>
      <c r="F247" s="4"/>
      <c r="G247" s="4" t="s">
        <v>230</v>
      </c>
      <c r="H247" s="4">
        <v>0</v>
      </c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2" ht="14.25" customHeight="1" x14ac:dyDescent="0.45">
      <c r="A248" s="4">
        <v>25</v>
      </c>
      <c r="B248" s="4" t="s">
        <v>62</v>
      </c>
      <c r="C248" s="4" t="s">
        <v>63</v>
      </c>
      <c r="D248" s="4">
        <v>7</v>
      </c>
      <c r="E248" s="4" t="s">
        <v>233</v>
      </c>
      <c r="F248" s="4"/>
      <c r="G248" s="4" t="s">
        <v>230</v>
      </c>
      <c r="H248" s="4">
        <v>0</v>
      </c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2" ht="14.25" customHeight="1" x14ac:dyDescent="0.45">
      <c r="A249" s="4">
        <v>25</v>
      </c>
      <c r="B249" s="4" t="s">
        <v>62</v>
      </c>
      <c r="C249" s="4" t="s">
        <v>63</v>
      </c>
      <c r="D249" s="4">
        <v>8</v>
      </c>
      <c r="E249" s="4" t="s">
        <v>234</v>
      </c>
      <c r="F249" s="4"/>
      <c r="G249" s="4" t="s">
        <v>230</v>
      </c>
      <c r="H249" s="4">
        <v>0</v>
      </c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2" ht="14.25" customHeight="1" x14ac:dyDescent="0.45">
      <c r="A250" s="4">
        <v>25</v>
      </c>
      <c r="B250" s="4" t="s">
        <v>62</v>
      </c>
      <c r="C250" s="4" t="s">
        <v>63</v>
      </c>
      <c r="D250" s="4">
        <v>9</v>
      </c>
      <c r="E250" s="4" t="s">
        <v>235</v>
      </c>
      <c r="F250" s="4"/>
      <c r="G250" s="4" t="s">
        <v>230</v>
      </c>
      <c r="H250" s="4">
        <v>0</v>
      </c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2" ht="14.25" customHeight="1" x14ac:dyDescent="0.45">
      <c r="A251" s="4">
        <v>25</v>
      </c>
      <c r="B251" s="4" t="s">
        <v>62</v>
      </c>
      <c r="C251" s="4" t="s">
        <v>63</v>
      </c>
      <c r="D251" s="4">
        <v>10</v>
      </c>
      <c r="E251" s="4" t="s">
        <v>236</v>
      </c>
      <c r="F251" s="4"/>
      <c r="G251" s="4" t="s">
        <v>230</v>
      </c>
      <c r="H251" s="4">
        <v>0</v>
      </c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2" ht="14.25" customHeight="1" x14ac:dyDescent="0.45">
      <c r="A252" s="3">
        <v>26</v>
      </c>
      <c r="B252" s="3" t="s">
        <v>64</v>
      </c>
      <c r="C252" s="3" t="s">
        <v>65</v>
      </c>
      <c r="D252" s="3">
        <v>1</v>
      </c>
      <c r="E252" s="3" t="s">
        <v>223</v>
      </c>
      <c r="F252" s="3"/>
      <c r="G252" s="3" t="s">
        <v>230</v>
      </c>
      <c r="H252" s="3">
        <v>0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2" ht="14.25" customHeight="1" x14ac:dyDescent="0.45">
      <c r="A253" s="3">
        <v>26</v>
      </c>
      <c r="B253" s="3" t="s">
        <v>64</v>
      </c>
      <c r="C253" s="3" t="s">
        <v>65</v>
      </c>
      <c r="D253" s="3">
        <v>2</v>
      </c>
      <c r="E253" s="3" t="s">
        <v>225</v>
      </c>
      <c r="F253" s="3"/>
      <c r="G253" s="3" t="s">
        <v>230</v>
      </c>
      <c r="H253" s="3">
        <v>0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2" ht="14.25" customHeight="1" x14ac:dyDescent="0.45">
      <c r="A254" s="3">
        <v>26</v>
      </c>
      <c r="B254" s="3" t="s">
        <v>64</v>
      </c>
      <c r="C254" s="3" t="s">
        <v>65</v>
      </c>
      <c r="D254" s="3">
        <v>3</v>
      </c>
      <c r="E254" s="3" t="s">
        <v>228</v>
      </c>
      <c r="F254" s="3"/>
      <c r="G254" s="3" t="s">
        <v>230</v>
      </c>
      <c r="H254" s="3">
        <v>0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2" ht="14.25" customHeight="1" x14ac:dyDescent="0.45">
      <c r="A255" s="3">
        <v>26</v>
      </c>
      <c r="B255" s="3" t="s">
        <v>64</v>
      </c>
      <c r="C255" s="3" t="s">
        <v>65</v>
      </c>
      <c r="D255" s="3">
        <v>4</v>
      </c>
      <c r="E255" s="3" t="s">
        <v>229</v>
      </c>
      <c r="F255" s="3"/>
      <c r="G255" s="3" t="s">
        <v>230</v>
      </c>
      <c r="H255" s="3">
        <v>0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2" ht="14.25" customHeight="1" x14ac:dyDescent="0.45">
      <c r="A256" s="3">
        <v>26</v>
      </c>
      <c r="B256" s="3" t="s">
        <v>64</v>
      </c>
      <c r="C256" s="3" t="s">
        <v>65</v>
      </c>
      <c r="D256" s="3">
        <v>5</v>
      </c>
      <c r="E256" s="3" t="s">
        <v>231</v>
      </c>
      <c r="F256" s="3"/>
      <c r="G256" s="3" t="s">
        <v>230</v>
      </c>
      <c r="H256" s="3">
        <v>0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4.25" customHeight="1" x14ac:dyDescent="0.45">
      <c r="A257" s="3">
        <v>26</v>
      </c>
      <c r="B257" s="3" t="s">
        <v>64</v>
      </c>
      <c r="C257" s="3" t="s">
        <v>65</v>
      </c>
      <c r="D257" s="3">
        <v>6</v>
      </c>
      <c r="E257" s="3" t="s">
        <v>232</v>
      </c>
      <c r="F257" s="3"/>
      <c r="G257" s="3" t="s">
        <v>230</v>
      </c>
      <c r="H257" s="3">
        <v>0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4.25" customHeight="1" x14ac:dyDescent="0.45">
      <c r="A258" s="3">
        <v>26</v>
      </c>
      <c r="B258" s="3" t="s">
        <v>64</v>
      </c>
      <c r="C258" s="3" t="s">
        <v>65</v>
      </c>
      <c r="D258" s="3">
        <v>7</v>
      </c>
      <c r="E258" s="3" t="s">
        <v>233</v>
      </c>
      <c r="F258" s="3"/>
      <c r="G258" s="3" t="s">
        <v>230</v>
      </c>
      <c r="H258" s="3">
        <v>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4.25" customHeight="1" x14ac:dyDescent="0.45">
      <c r="A259" s="3">
        <v>26</v>
      </c>
      <c r="B259" s="3" t="s">
        <v>64</v>
      </c>
      <c r="C259" s="3" t="s">
        <v>65</v>
      </c>
      <c r="D259" s="3">
        <v>8</v>
      </c>
      <c r="E259" s="3" t="s">
        <v>234</v>
      </c>
      <c r="F259" s="3"/>
      <c r="G259" s="3" t="s">
        <v>230</v>
      </c>
      <c r="H259" s="3">
        <v>0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4.25" customHeight="1" x14ac:dyDescent="0.45">
      <c r="A260" s="3">
        <v>26</v>
      </c>
      <c r="B260" s="3" t="s">
        <v>64</v>
      </c>
      <c r="C260" s="3" t="s">
        <v>65</v>
      </c>
      <c r="D260" s="3">
        <v>9</v>
      </c>
      <c r="E260" s="3" t="s">
        <v>235</v>
      </c>
      <c r="F260" s="3"/>
      <c r="G260" s="3" t="s">
        <v>230</v>
      </c>
      <c r="H260" s="3">
        <v>0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4.25" customHeight="1" x14ac:dyDescent="0.45">
      <c r="A261" s="3">
        <v>26</v>
      </c>
      <c r="B261" s="3" t="s">
        <v>64</v>
      </c>
      <c r="C261" s="3" t="s">
        <v>65</v>
      </c>
      <c r="D261" s="3">
        <v>10</v>
      </c>
      <c r="E261" s="3" t="s">
        <v>236</v>
      </c>
      <c r="F261" s="3"/>
      <c r="G261" s="3" t="s">
        <v>230</v>
      </c>
      <c r="H261" s="3">
        <v>0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4.25" customHeight="1" x14ac:dyDescent="0.45">
      <c r="A262" s="4">
        <v>27</v>
      </c>
      <c r="B262" s="4" t="s">
        <v>66</v>
      </c>
      <c r="C262" s="4" t="s">
        <v>67</v>
      </c>
      <c r="D262" s="4">
        <v>1</v>
      </c>
      <c r="E262" s="4" t="s">
        <v>223</v>
      </c>
      <c r="F262" s="4"/>
      <c r="G262" s="4" t="s">
        <v>230</v>
      </c>
      <c r="H262" s="4">
        <v>0</v>
      </c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4.25" customHeight="1" x14ac:dyDescent="0.45">
      <c r="A263" s="4">
        <v>27</v>
      </c>
      <c r="B263" s="4" t="s">
        <v>66</v>
      </c>
      <c r="C263" s="4" t="s">
        <v>67</v>
      </c>
      <c r="D263" s="4">
        <v>2</v>
      </c>
      <c r="E263" s="4" t="s">
        <v>225</v>
      </c>
      <c r="F263" s="4"/>
      <c r="G263" s="4" t="s">
        <v>230</v>
      </c>
      <c r="H263" s="4">
        <v>0</v>
      </c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4.25" customHeight="1" x14ac:dyDescent="0.45">
      <c r="A264" s="4">
        <v>27</v>
      </c>
      <c r="B264" s="4" t="s">
        <v>66</v>
      </c>
      <c r="C264" s="4" t="s">
        <v>67</v>
      </c>
      <c r="D264" s="4">
        <v>3</v>
      </c>
      <c r="E264" s="4" t="s">
        <v>228</v>
      </c>
      <c r="F264" s="4"/>
      <c r="G264" s="4" t="s">
        <v>230</v>
      </c>
      <c r="H264" s="4">
        <v>0</v>
      </c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4.25" customHeight="1" x14ac:dyDescent="0.45">
      <c r="A265" s="4">
        <v>27</v>
      </c>
      <c r="B265" s="4" t="s">
        <v>66</v>
      </c>
      <c r="C265" s="4" t="s">
        <v>67</v>
      </c>
      <c r="D265" s="4">
        <v>4</v>
      </c>
      <c r="E265" s="4" t="s">
        <v>229</v>
      </c>
      <c r="F265" s="4"/>
      <c r="G265" s="4" t="s">
        <v>230</v>
      </c>
      <c r="H265" s="4">
        <v>0</v>
      </c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4.25" customHeight="1" x14ac:dyDescent="0.45">
      <c r="A266" s="4">
        <v>27</v>
      </c>
      <c r="B266" s="4" t="s">
        <v>66</v>
      </c>
      <c r="C266" s="4" t="s">
        <v>67</v>
      </c>
      <c r="D266" s="4">
        <v>5</v>
      </c>
      <c r="E266" s="4" t="s">
        <v>231</v>
      </c>
      <c r="F266" s="4"/>
      <c r="G266" s="4" t="s">
        <v>230</v>
      </c>
      <c r="H266" s="4">
        <v>0</v>
      </c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4.25" customHeight="1" x14ac:dyDescent="0.45">
      <c r="A267" s="4">
        <v>27</v>
      </c>
      <c r="B267" s="4" t="s">
        <v>66</v>
      </c>
      <c r="C267" s="4" t="s">
        <v>67</v>
      </c>
      <c r="D267" s="4">
        <v>6</v>
      </c>
      <c r="E267" s="4" t="s">
        <v>232</v>
      </c>
      <c r="F267" s="4"/>
      <c r="G267" s="4" t="s">
        <v>230</v>
      </c>
      <c r="H267" s="4">
        <v>0</v>
      </c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4.25" customHeight="1" x14ac:dyDescent="0.45">
      <c r="A268" s="4">
        <v>27</v>
      </c>
      <c r="B268" s="4" t="s">
        <v>66</v>
      </c>
      <c r="C268" s="4" t="s">
        <v>67</v>
      </c>
      <c r="D268" s="4">
        <v>7</v>
      </c>
      <c r="E268" s="4" t="s">
        <v>233</v>
      </c>
      <c r="F268" s="4"/>
      <c r="G268" s="4" t="s">
        <v>230</v>
      </c>
      <c r="H268" s="4">
        <v>0</v>
      </c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4.25" customHeight="1" x14ac:dyDescent="0.45">
      <c r="A269" s="4">
        <v>27</v>
      </c>
      <c r="B269" s="4" t="s">
        <v>66</v>
      </c>
      <c r="C269" s="4" t="s">
        <v>67</v>
      </c>
      <c r="D269" s="4">
        <v>8</v>
      </c>
      <c r="E269" s="4" t="s">
        <v>234</v>
      </c>
      <c r="F269" s="4"/>
      <c r="G269" s="4" t="s">
        <v>230</v>
      </c>
      <c r="H269" s="4">
        <v>0</v>
      </c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4.25" customHeight="1" x14ac:dyDescent="0.45">
      <c r="A270" s="4">
        <v>27</v>
      </c>
      <c r="B270" s="4" t="s">
        <v>66</v>
      </c>
      <c r="C270" s="4" t="s">
        <v>67</v>
      </c>
      <c r="D270" s="4">
        <v>9</v>
      </c>
      <c r="E270" s="4" t="s">
        <v>235</v>
      </c>
      <c r="F270" s="4"/>
      <c r="G270" s="4" t="s">
        <v>230</v>
      </c>
      <c r="H270" s="4">
        <v>0</v>
      </c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4.25" customHeight="1" x14ac:dyDescent="0.45">
      <c r="A271" s="4">
        <v>27</v>
      </c>
      <c r="B271" s="4" t="s">
        <v>66</v>
      </c>
      <c r="C271" s="4" t="s">
        <v>67</v>
      </c>
      <c r="D271" s="4">
        <v>10</v>
      </c>
      <c r="E271" s="4" t="s">
        <v>236</v>
      </c>
      <c r="F271" s="4"/>
      <c r="G271" s="4" t="s">
        <v>230</v>
      </c>
      <c r="H271" s="4">
        <v>0</v>
      </c>
      <c r="I271" s="4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</row>
    <row r="272" spans="1:41" ht="14.25" x14ac:dyDescent="0.45">
      <c r="A272" s="45">
        <v>28</v>
      </c>
      <c r="B272" s="45" t="s">
        <v>280</v>
      </c>
      <c r="C272" s="45" t="s">
        <v>281</v>
      </c>
      <c r="D272" s="45">
        <v>1</v>
      </c>
      <c r="E272" s="45" t="s">
        <v>223</v>
      </c>
      <c r="F272" s="45"/>
      <c r="G272" s="45" t="s">
        <v>224</v>
      </c>
      <c r="H272" s="45">
        <v>0</v>
      </c>
      <c r="I272" s="46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4.25" x14ac:dyDescent="0.45">
      <c r="A273" s="45">
        <v>28</v>
      </c>
      <c r="B273" s="45" t="s">
        <v>280</v>
      </c>
      <c r="C273" s="45" t="s">
        <v>281</v>
      </c>
      <c r="D273" s="45">
        <v>2</v>
      </c>
      <c r="E273" s="45" t="s">
        <v>225</v>
      </c>
      <c r="F273" s="45" t="s">
        <v>226</v>
      </c>
      <c r="G273" s="45" t="s">
        <v>227</v>
      </c>
      <c r="H273" s="45">
        <v>1.9</v>
      </c>
      <c r="I273" s="47">
        <v>0</v>
      </c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4.25" x14ac:dyDescent="0.45">
      <c r="A274" s="45">
        <v>28</v>
      </c>
      <c r="B274" s="45" t="s">
        <v>280</v>
      </c>
      <c r="C274" s="45" t="s">
        <v>281</v>
      </c>
      <c r="D274" s="45">
        <v>3</v>
      </c>
      <c r="E274" s="45" t="s">
        <v>228</v>
      </c>
      <c r="F274" s="45" t="s">
        <v>226</v>
      </c>
      <c r="G274" s="45" t="s">
        <v>227</v>
      </c>
      <c r="H274" s="45">
        <v>1.9</v>
      </c>
      <c r="I274" s="47">
        <v>9.1462699999999995</v>
      </c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4.25" x14ac:dyDescent="0.45">
      <c r="A275" s="45">
        <v>28</v>
      </c>
      <c r="B275" s="45" t="s">
        <v>280</v>
      </c>
      <c r="C275" s="45" t="s">
        <v>281</v>
      </c>
      <c r="D275" s="45">
        <v>4</v>
      </c>
      <c r="E275" s="45" t="s">
        <v>229</v>
      </c>
      <c r="F275" s="45"/>
      <c r="G275" s="45" t="s">
        <v>230</v>
      </c>
      <c r="H275" s="45">
        <v>0</v>
      </c>
      <c r="I275" s="46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4.25" x14ac:dyDescent="0.45">
      <c r="A276" s="45">
        <v>28</v>
      </c>
      <c r="B276" s="45" t="s">
        <v>280</v>
      </c>
      <c r="C276" s="45" t="s">
        <v>281</v>
      </c>
      <c r="D276" s="45">
        <v>5</v>
      </c>
      <c r="E276" s="45" t="s">
        <v>231</v>
      </c>
      <c r="F276" s="45"/>
      <c r="G276" s="45" t="s">
        <v>230</v>
      </c>
      <c r="H276" s="45">
        <v>0</v>
      </c>
      <c r="I276" s="46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4.25" x14ac:dyDescent="0.45">
      <c r="A277" s="45">
        <v>28</v>
      </c>
      <c r="B277" s="45" t="s">
        <v>280</v>
      </c>
      <c r="C277" s="45" t="s">
        <v>281</v>
      </c>
      <c r="D277" s="45">
        <v>6</v>
      </c>
      <c r="E277" s="45" t="s">
        <v>232</v>
      </c>
      <c r="F277" s="45"/>
      <c r="G277" s="45" t="s">
        <v>230</v>
      </c>
      <c r="H277" s="45">
        <v>0</v>
      </c>
      <c r="I277" s="46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4.25" x14ac:dyDescent="0.45">
      <c r="A278" s="45">
        <v>28</v>
      </c>
      <c r="B278" s="45" t="s">
        <v>280</v>
      </c>
      <c r="C278" s="45" t="s">
        <v>281</v>
      </c>
      <c r="D278" s="45">
        <v>7</v>
      </c>
      <c r="E278" s="45" t="s">
        <v>233</v>
      </c>
      <c r="F278" s="45"/>
      <c r="G278" s="45" t="s">
        <v>230</v>
      </c>
      <c r="H278" s="45">
        <v>0</v>
      </c>
      <c r="I278" s="46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4.25" x14ac:dyDescent="0.45">
      <c r="A279" s="45">
        <v>28</v>
      </c>
      <c r="B279" s="45" t="s">
        <v>280</v>
      </c>
      <c r="C279" s="45" t="s">
        <v>281</v>
      </c>
      <c r="D279" s="45">
        <v>8</v>
      </c>
      <c r="E279" s="45" t="s">
        <v>234</v>
      </c>
      <c r="F279" s="45"/>
      <c r="G279" s="45" t="s">
        <v>230</v>
      </c>
      <c r="H279" s="45">
        <v>0</v>
      </c>
      <c r="I279" s="46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4.25" x14ac:dyDescent="0.45">
      <c r="A280" s="45">
        <v>28</v>
      </c>
      <c r="B280" s="45" t="s">
        <v>280</v>
      </c>
      <c r="C280" s="45" t="s">
        <v>281</v>
      </c>
      <c r="D280" s="45">
        <v>9</v>
      </c>
      <c r="E280" s="45" t="s">
        <v>235</v>
      </c>
      <c r="F280" s="45"/>
      <c r="G280" s="45" t="s">
        <v>230</v>
      </c>
      <c r="H280" s="45">
        <v>0</v>
      </c>
      <c r="I280" s="46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4.25" x14ac:dyDescent="0.45">
      <c r="A281" s="45">
        <v>28</v>
      </c>
      <c r="B281" s="45" t="s">
        <v>280</v>
      </c>
      <c r="C281" s="45" t="s">
        <v>281</v>
      </c>
      <c r="D281" s="45">
        <v>10</v>
      </c>
      <c r="E281" s="45" t="s">
        <v>236</v>
      </c>
      <c r="F281" s="45"/>
      <c r="G281" s="45" t="s">
        <v>230</v>
      </c>
      <c r="H281" s="45">
        <v>0</v>
      </c>
      <c r="I281" s="46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4.25" x14ac:dyDescent="0.45">
      <c r="A282" s="4">
        <v>29</v>
      </c>
      <c r="B282" s="4" t="s">
        <v>340</v>
      </c>
      <c r="C282" s="4" t="s">
        <v>341</v>
      </c>
      <c r="D282" s="4">
        <v>1</v>
      </c>
      <c r="E282" s="4" t="s">
        <v>223</v>
      </c>
      <c r="F282" s="4"/>
      <c r="G282" s="4" t="s">
        <v>224</v>
      </c>
      <c r="H282" s="4">
        <v>0</v>
      </c>
      <c r="I282" s="4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4.25" x14ac:dyDescent="0.45">
      <c r="A283" s="4">
        <v>29</v>
      </c>
      <c r="B283" s="4" t="s">
        <v>340</v>
      </c>
      <c r="C283" s="4" t="s">
        <v>341</v>
      </c>
      <c r="D283" s="4">
        <v>2</v>
      </c>
      <c r="E283" s="4" t="s">
        <v>225</v>
      </c>
      <c r="F283" s="4" t="s">
        <v>226</v>
      </c>
      <c r="G283" s="4" t="s">
        <v>227</v>
      </c>
      <c r="H283" s="4">
        <v>1.9</v>
      </c>
      <c r="I283" s="4">
        <v>0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4.25" x14ac:dyDescent="0.45">
      <c r="A284" s="4">
        <v>29</v>
      </c>
      <c r="B284" s="4" t="s">
        <v>340</v>
      </c>
      <c r="C284" s="4" t="s">
        <v>341</v>
      </c>
      <c r="D284" s="4">
        <v>3</v>
      </c>
      <c r="E284" s="4" t="s">
        <v>228</v>
      </c>
      <c r="F284" s="4" t="s">
        <v>226</v>
      </c>
      <c r="G284" s="4" t="s">
        <v>227</v>
      </c>
      <c r="H284" s="4">
        <v>1.9</v>
      </c>
      <c r="I284" s="4">
        <f>I14+(I14*0.8)</f>
        <v>47.105263157894733</v>
      </c>
      <c r="J284" s="4">
        <f>J14+(J14*0.8)</f>
        <v>41.05263157894737</v>
      </c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4.25" x14ac:dyDescent="0.45">
      <c r="A285" s="4">
        <v>29</v>
      </c>
      <c r="B285" s="4" t="s">
        <v>340</v>
      </c>
      <c r="C285" s="4" t="s">
        <v>341</v>
      </c>
      <c r="D285" s="4">
        <v>4</v>
      </c>
      <c r="E285" s="4" t="s">
        <v>229</v>
      </c>
      <c r="F285" s="4"/>
      <c r="G285" s="4" t="s">
        <v>230</v>
      </c>
      <c r="H285" s="4">
        <v>0</v>
      </c>
      <c r="I285" s="4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</row>
    <row r="286" spans="1:41" ht="14.25" x14ac:dyDescent="0.45">
      <c r="A286" s="4">
        <v>29</v>
      </c>
      <c r="B286" s="4" t="s">
        <v>340</v>
      </c>
      <c r="C286" s="4" t="s">
        <v>341</v>
      </c>
      <c r="D286" s="4">
        <v>5</v>
      </c>
      <c r="E286" s="4" t="s">
        <v>231</v>
      </c>
      <c r="F286" s="4"/>
      <c r="G286" s="4" t="s">
        <v>230</v>
      </c>
      <c r="H286" s="4">
        <v>0</v>
      </c>
      <c r="I286" s="4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4.25" x14ac:dyDescent="0.45">
      <c r="A287" s="4">
        <v>29</v>
      </c>
      <c r="B287" s="4" t="s">
        <v>340</v>
      </c>
      <c r="C287" s="4" t="s">
        <v>341</v>
      </c>
      <c r="D287" s="4">
        <v>6</v>
      </c>
      <c r="E287" s="4" t="s">
        <v>232</v>
      </c>
      <c r="F287" s="4"/>
      <c r="G287" s="4" t="s">
        <v>230</v>
      </c>
      <c r="H287" s="4">
        <v>0</v>
      </c>
      <c r="I287" s="4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4.25" x14ac:dyDescent="0.45">
      <c r="A288" s="4">
        <v>29</v>
      </c>
      <c r="B288" s="4" t="s">
        <v>340</v>
      </c>
      <c r="C288" s="4" t="s">
        <v>341</v>
      </c>
      <c r="D288" s="4">
        <v>7</v>
      </c>
      <c r="E288" s="4" t="s">
        <v>233</v>
      </c>
      <c r="F288" s="4"/>
      <c r="G288" s="4" t="s">
        <v>230</v>
      </c>
      <c r="H288" s="4">
        <v>0</v>
      </c>
      <c r="I288" s="4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2" ht="14.25" x14ac:dyDescent="0.45">
      <c r="A289" s="4">
        <v>29</v>
      </c>
      <c r="B289" s="4" t="s">
        <v>340</v>
      </c>
      <c r="C289" s="4" t="s">
        <v>341</v>
      </c>
      <c r="D289" s="4">
        <v>8</v>
      </c>
      <c r="E289" s="4" t="s">
        <v>234</v>
      </c>
      <c r="F289" s="4"/>
      <c r="G289" s="4" t="s">
        <v>230</v>
      </c>
      <c r="H289" s="4">
        <v>0</v>
      </c>
      <c r="I289" s="4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2" ht="14.25" x14ac:dyDescent="0.45">
      <c r="A290" s="4">
        <v>29</v>
      </c>
      <c r="B290" s="4" t="s">
        <v>340</v>
      </c>
      <c r="C290" s="4" t="s">
        <v>341</v>
      </c>
      <c r="D290" s="4">
        <v>9</v>
      </c>
      <c r="E290" s="4" t="s">
        <v>235</v>
      </c>
      <c r="F290" s="4"/>
      <c r="G290" s="4" t="s">
        <v>230</v>
      </c>
      <c r="H290" s="4">
        <v>0</v>
      </c>
      <c r="I290" s="4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2" ht="14.25" x14ac:dyDescent="0.45">
      <c r="A291" s="4">
        <v>29</v>
      </c>
      <c r="B291" s="4" t="s">
        <v>340</v>
      </c>
      <c r="C291" s="4" t="s">
        <v>341</v>
      </c>
      <c r="D291" s="4">
        <v>10</v>
      </c>
      <c r="E291" s="4" t="s">
        <v>236</v>
      </c>
      <c r="F291" s="4"/>
      <c r="G291" s="4" t="s">
        <v>230</v>
      </c>
      <c r="H291" s="4">
        <v>0</v>
      </c>
      <c r="I291" s="4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2" ht="14.25" customHeight="1" x14ac:dyDescent="0.45">
      <c r="A292" s="45">
        <v>30</v>
      </c>
      <c r="B292" s="45" t="s">
        <v>282</v>
      </c>
      <c r="C292" s="45" t="s">
        <v>283</v>
      </c>
      <c r="D292" s="45">
        <v>1</v>
      </c>
      <c r="E292" s="45" t="s">
        <v>223</v>
      </c>
      <c r="F292" s="45" t="s">
        <v>238</v>
      </c>
      <c r="G292" s="45" t="s">
        <v>240</v>
      </c>
      <c r="H292" s="45">
        <v>0</v>
      </c>
      <c r="I292" s="46">
        <v>1156</v>
      </c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2" ht="14.25" customHeight="1" x14ac:dyDescent="0.45">
      <c r="A293" s="45">
        <v>30</v>
      </c>
      <c r="B293" s="45" t="s">
        <v>282</v>
      </c>
      <c r="C293" s="45" t="s">
        <v>283</v>
      </c>
      <c r="D293" s="45">
        <v>2</v>
      </c>
      <c r="E293" s="45" t="s">
        <v>225</v>
      </c>
      <c r="F293" s="45" t="s">
        <v>238</v>
      </c>
      <c r="G293" s="45" t="s">
        <v>240</v>
      </c>
      <c r="H293" s="45">
        <v>0</v>
      </c>
      <c r="I293" s="46">
        <v>12.12</v>
      </c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2" ht="14.25" customHeight="1" x14ac:dyDescent="0.45">
      <c r="A294" s="45">
        <v>30</v>
      </c>
      <c r="B294" s="45" t="s">
        <v>282</v>
      </c>
      <c r="C294" s="45" t="s">
        <v>283</v>
      </c>
      <c r="D294" s="45">
        <v>3</v>
      </c>
      <c r="E294" s="45" t="s">
        <v>228</v>
      </c>
      <c r="F294" s="45" t="s">
        <v>241</v>
      </c>
      <c r="G294" s="45" t="s">
        <v>240</v>
      </c>
      <c r="H294" s="45">
        <v>0</v>
      </c>
      <c r="I294" s="46">
        <v>4.5300000000000002E-3</v>
      </c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2" ht="14.25" customHeight="1" x14ac:dyDescent="0.45">
      <c r="A295" s="45">
        <v>30</v>
      </c>
      <c r="B295" s="45" t="s">
        <v>282</v>
      </c>
      <c r="C295" s="45" t="s">
        <v>283</v>
      </c>
      <c r="D295" s="45">
        <v>4</v>
      </c>
      <c r="E295" s="45" t="s">
        <v>229</v>
      </c>
      <c r="F295" s="45" t="s">
        <v>242</v>
      </c>
      <c r="G295" s="45" t="s">
        <v>240</v>
      </c>
      <c r="H295" s="45">
        <v>0</v>
      </c>
      <c r="I295" s="46">
        <v>0</v>
      </c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2" ht="14.25" customHeight="1" x14ac:dyDescent="0.45">
      <c r="A296" s="45">
        <v>30</v>
      </c>
      <c r="B296" s="45" t="s">
        <v>282</v>
      </c>
      <c r="C296" s="45" t="s">
        <v>283</v>
      </c>
      <c r="D296" s="45">
        <v>5</v>
      </c>
      <c r="E296" s="45" t="s">
        <v>231</v>
      </c>
      <c r="F296" s="45" t="s">
        <v>242</v>
      </c>
      <c r="G296" s="45" t="s">
        <v>237</v>
      </c>
      <c r="H296" s="45">
        <v>0</v>
      </c>
      <c r="I296" s="46">
        <v>0</v>
      </c>
      <c r="J296" s="101">
        <v>0</v>
      </c>
      <c r="K296" s="101">
        <v>0.06</v>
      </c>
      <c r="L296" s="101">
        <v>0.06</v>
      </c>
      <c r="M296" s="101">
        <v>0.06</v>
      </c>
      <c r="N296" s="101">
        <v>0.06</v>
      </c>
      <c r="O296" s="101">
        <v>0.06</v>
      </c>
      <c r="P296" s="101">
        <v>0.06</v>
      </c>
      <c r="Q296" s="101">
        <v>0.2</v>
      </c>
      <c r="R296" s="101">
        <v>0.2</v>
      </c>
      <c r="S296" s="101">
        <v>0.2</v>
      </c>
      <c r="T296" s="101">
        <v>2</v>
      </c>
      <c r="U296" s="101">
        <v>2</v>
      </c>
      <c r="V296" s="101">
        <f>U296</f>
        <v>2</v>
      </c>
      <c r="W296" s="101">
        <f t="shared" ref="W296:AO296" si="22">V296</f>
        <v>2</v>
      </c>
      <c r="X296" s="101">
        <f t="shared" si="22"/>
        <v>2</v>
      </c>
      <c r="Y296" s="101">
        <f t="shared" si="22"/>
        <v>2</v>
      </c>
      <c r="Z296" s="101">
        <v>3</v>
      </c>
      <c r="AA296" s="101">
        <f t="shared" si="22"/>
        <v>3</v>
      </c>
      <c r="AB296" s="101">
        <f t="shared" si="22"/>
        <v>3</v>
      </c>
      <c r="AC296" s="101">
        <f t="shared" si="22"/>
        <v>3</v>
      </c>
      <c r="AD296" s="101">
        <f t="shared" si="22"/>
        <v>3</v>
      </c>
      <c r="AE296" s="101">
        <f t="shared" si="22"/>
        <v>3</v>
      </c>
      <c r="AF296" s="101">
        <f t="shared" si="22"/>
        <v>3</v>
      </c>
      <c r="AG296" s="101">
        <f t="shared" si="22"/>
        <v>3</v>
      </c>
      <c r="AH296" s="101">
        <f t="shared" si="22"/>
        <v>3</v>
      </c>
      <c r="AI296" s="101">
        <f t="shared" si="22"/>
        <v>3</v>
      </c>
      <c r="AJ296" s="101">
        <f t="shared" si="22"/>
        <v>3</v>
      </c>
      <c r="AK296" s="101">
        <f t="shared" si="22"/>
        <v>3</v>
      </c>
      <c r="AL296" s="101">
        <f t="shared" si="22"/>
        <v>3</v>
      </c>
      <c r="AM296" s="101">
        <f t="shared" si="22"/>
        <v>3</v>
      </c>
      <c r="AN296" s="101">
        <f t="shared" si="22"/>
        <v>3</v>
      </c>
      <c r="AO296" s="101">
        <f t="shared" si="22"/>
        <v>3</v>
      </c>
    </row>
    <row r="297" spans="1:42" ht="14.25" customHeight="1" x14ac:dyDescent="0.45">
      <c r="A297" s="45">
        <v>30</v>
      </c>
      <c r="B297" s="45" t="s">
        <v>282</v>
      </c>
      <c r="C297" s="45" t="s">
        <v>283</v>
      </c>
      <c r="D297" s="45">
        <v>6</v>
      </c>
      <c r="E297" s="45" t="s">
        <v>232</v>
      </c>
      <c r="F297" s="45"/>
      <c r="G297" s="45" t="s">
        <v>230</v>
      </c>
      <c r="H297" s="45">
        <v>0</v>
      </c>
      <c r="I297" s="46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2" ht="14.25" customHeight="1" x14ac:dyDescent="0.45">
      <c r="A298" s="45">
        <v>30</v>
      </c>
      <c r="B298" s="45" t="s">
        <v>282</v>
      </c>
      <c r="C298" s="45" t="s">
        <v>283</v>
      </c>
      <c r="D298" s="45">
        <v>7</v>
      </c>
      <c r="E298" s="45" t="s">
        <v>233</v>
      </c>
      <c r="F298" s="45"/>
      <c r="G298" s="45" t="s">
        <v>230</v>
      </c>
      <c r="H298" s="45">
        <v>0</v>
      </c>
      <c r="I298" s="46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2" ht="14.25" customHeight="1" x14ac:dyDescent="0.45">
      <c r="A299" s="45">
        <v>30</v>
      </c>
      <c r="B299" s="45" t="s">
        <v>282</v>
      </c>
      <c r="C299" s="45" t="s">
        <v>283</v>
      </c>
      <c r="D299" s="45">
        <v>8</v>
      </c>
      <c r="E299" s="45" t="s">
        <v>234</v>
      </c>
      <c r="F299" s="45" t="s">
        <v>242</v>
      </c>
      <c r="G299" s="45" t="s">
        <v>237</v>
      </c>
      <c r="H299" s="45">
        <v>0</v>
      </c>
      <c r="I299" s="46">
        <v>0</v>
      </c>
      <c r="J299" s="63">
        <v>0</v>
      </c>
      <c r="K299" s="63">
        <v>0</v>
      </c>
      <c r="L299" s="63">
        <v>0</v>
      </c>
      <c r="M299" s="63">
        <v>0</v>
      </c>
      <c r="N299" s="63">
        <v>0</v>
      </c>
      <c r="O299" s="63">
        <v>0</v>
      </c>
      <c r="P299" s="63">
        <v>0</v>
      </c>
      <c r="Q299" s="63">
        <v>4.3749999999999997E-2</v>
      </c>
      <c r="R299" s="63">
        <v>0</v>
      </c>
      <c r="S299" s="63">
        <v>0</v>
      </c>
      <c r="T299" s="63">
        <v>0</v>
      </c>
      <c r="U299" s="63">
        <v>0.6</v>
      </c>
      <c r="V299" s="63">
        <v>0</v>
      </c>
      <c r="W299" s="63">
        <v>0</v>
      </c>
      <c r="X299" s="63">
        <v>0</v>
      </c>
      <c r="Y299" s="63">
        <v>0</v>
      </c>
      <c r="Z299" s="63">
        <v>0</v>
      </c>
      <c r="AA299" s="63">
        <v>0</v>
      </c>
      <c r="AB299" s="63">
        <v>0</v>
      </c>
      <c r="AC299" s="63">
        <v>0</v>
      </c>
      <c r="AD299" s="63">
        <v>0</v>
      </c>
      <c r="AE299" s="63">
        <v>0</v>
      </c>
      <c r="AF299" s="63">
        <v>0</v>
      </c>
      <c r="AG299" s="63">
        <v>0</v>
      </c>
      <c r="AH299" s="63">
        <v>0</v>
      </c>
      <c r="AI299" s="63">
        <v>0</v>
      </c>
      <c r="AJ299" s="63">
        <v>0</v>
      </c>
      <c r="AK299" s="63">
        <v>0</v>
      </c>
      <c r="AL299" s="63">
        <v>0</v>
      </c>
      <c r="AM299" s="63">
        <v>0</v>
      </c>
      <c r="AN299" s="63">
        <v>0</v>
      </c>
      <c r="AO299" s="63">
        <v>0</v>
      </c>
      <c r="AP299" s="157">
        <v>0.64374999999999993</v>
      </c>
    </row>
    <row r="300" spans="1:42" ht="14.25" customHeight="1" x14ac:dyDescent="0.45">
      <c r="A300" s="45">
        <v>30</v>
      </c>
      <c r="B300" s="45" t="s">
        <v>282</v>
      </c>
      <c r="C300" s="45" t="s">
        <v>283</v>
      </c>
      <c r="D300" s="45">
        <v>9</v>
      </c>
      <c r="E300" s="45" t="s">
        <v>235</v>
      </c>
      <c r="F300" s="45" t="s">
        <v>243</v>
      </c>
      <c r="G300" s="45" t="s">
        <v>237</v>
      </c>
      <c r="H300" s="45">
        <v>0</v>
      </c>
      <c r="I300" s="46">
        <v>0</v>
      </c>
      <c r="J300" s="104">
        <v>0</v>
      </c>
      <c r="K300" s="104">
        <v>0.16270000000000001</v>
      </c>
      <c r="L300" s="104">
        <v>0.3967</v>
      </c>
      <c r="M300" s="104">
        <v>0.26369999999999999</v>
      </c>
      <c r="N300" s="104">
        <f>M300</f>
        <v>0.26369999999999999</v>
      </c>
      <c r="O300" s="104">
        <f>MAX(I300:N300)</f>
        <v>0.3967</v>
      </c>
      <c r="P300" s="104">
        <f t="shared" ref="P300:AO300" si="23">O300</f>
        <v>0.3967</v>
      </c>
      <c r="Q300" s="104">
        <f t="shared" si="23"/>
        <v>0.3967</v>
      </c>
      <c r="R300" s="104">
        <f t="shared" si="23"/>
        <v>0.3967</v>
      </c>
      <c r="S300" s="104">
        <f t="shared" si="23"/>
        <v>0.3967</v>
      </c>
      <c r="T300" s="104">
        <f t="shared" si="23"/>
        <v>0.3967</v>
      </c>
      <c r="U300" s="104">
        <f t="shared" si="23"/>
        <v>0.3967</v>
      </c>
      <c r="V300" s="104">
        <f t="shared" si="23"/>
        <v>0.3967</v>
      </c>
      <c r="W300" s="104">
        <f t="shared" si="23"/>
        <v>0.3967</v>
      </c>
      <c r="X300" s="104">
        <f t="shared" si="23"/>
        <v>0.3967</v>
      </c>
      <c r="Y300" s="104">
        <f t="shared" si="23"/>
        <v>0.3967</v>
      </c>
      <c r="Z300" s="104">
        <f t="shared" si="23"/>
        <v>0.3967</v>
      </c>
      <c r="AA300" s="104">
        <f t="shared" si="23"/>
        <v>0.3967</v>
      </c>
      <c r="AB300" s="104">
        <f t="shared" si="23"/>
        <v>0.3967</v>
      </c>
      <c r="AC300" s="104">
        <f t="shared" si="23"/>
        <v>0.3967</v>
      </c>
      <c r="AD300" s="104">
        <f t="shared" si="23"/>
        <v>0.3967</v>
      </c>
      <c r="AE300" s="104">
        <f t="shared" si="23"/>
        <v>0.3967</v>
      </c>
      <c r="AF300" s="104">
        <f t="shared" si="23"/>
        <v>0.3967</v>
      </c>
      <c r="AG300" s="104">
        <f t="shared" si="23"/>
        <v>0.3967</v>
      </c>
      <c r="AH300" s="104">
        <f t="shared" si="23"/>
        <v>0.3967</v>
      </c>
      <c r="AI300" s="104">
        <f t="shared" si="23"/>
        <v>0.3967</v>
      </c>
      <c r="AJ300" s="104">
        <f t="shared" si="23"/>
        <v>0.3967</v>
      </c>
      <c r="AK300" s="104">
        <f t="shared" si="23"/>
        <v>0.3967</v>
      </c>
      <c r="AL300" s="104">
        <f t="shared" si="23"/>
        <v>0.3967</v>
      </c>
      <c r="AM300" s="104">
        <f t="shared" si="23"/>
        <v>0.3967</v>
      </c>
      <c r="AN300" s="104">
        <f t="shared" si="23"/>
        <v>0.3967</v>
      </c>
      <c r="AO300" s="104">
        <f t="shared" si="23"/>
        <v>0.3967</v>
      </c>
    </row>
    <row r="301" spans="1:42" ht="14.25" customHeight="1" x14ac:dyDescent="0.45">
      <c r="A301" s="45">
        <v>30</v>
      </c>
      <c r="B301" s="45" t="s">
        <v>282</v>
      </c>
      <c r="C301" s="45" t="s">
        <v>283</v>
      </c>
      <c r="D301" s="45">
        <v>10</v>
      </c>
      <c r="E301" s="45" t="s">
        <v>236</v>
      </c>
      <c r="F301" s="45" t="s">
        <v>243</v>
      </c>
      <c r="G301" s="45" t="s">
        <v>240</v>
      </c>
      <c r="H301" s="45">
        <v>0</v>
      </c>
      <c r="I301" s="46">
        <v>1</v>
      </c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t="s">
        <v>244</v>
      </c>
    </row>
    <row r="302" spans="1:42" ht="14.25" customHeight="1" x14ac:dyDescent="0.45">
      <c r="A302" s="4">
        <v>31</v>
      </c>
      <c r="B302" s="4" t="s">
        <v>336</v>
      </c>
      <c r="C302" s="4" t="s">
        <v>334</v>
      </c>
      <c r="D302" s="4">
        <v>1</v>
      </c>
      <c r="E302" s="4" t="s">
        <v>223</v>
      </c>
      <c r="F302" s="4" t="s">
        <v>238</v>
      </c>
      <c r="G302" s="4" t="s">
        <v>240</v>
      </c>
      <c r="H302" s="4">
        <v>0</v>
      </c>
      <c r="I302" s="92">
        <v>9999999</v>
      </c>
      <c r="L302"/>
    </row>
    <row r="303" spans="1:42" ht="14.25" customHeight="1" x14ac:dyDescent="0.45">
      <c r="A303" s="4">
        <v>31</v>
      </c>
      <c r="B303" s="4" t="s">
        <v>336</v>
      </c>
      <c r="C303" s="4" t="s">
        <v>334</v>
      </c>
      <c r="D303" s="4">
        <v>2</v>
      </c>
      <c r="E303" s="4" t="s">
        <v>225</v>
      </c>
      <c r="F303" s="4" t="s">
        <v>238</v>
      </c>
      <c r="G303" s="4" t="s">
        <v>240</v>
      </c>
      <c r="H303" s="4">
        <v>0</v>
      </c>
      <c r="I303" s="92">
        <v>9999999</v>
      </c>
      <c r="L303"/>
    </row>
    <row r="304" spans="1:42" ht="14.25" customHeight="1" x14ac:dyDescent="0.45">
      <c r="A304" s="4">
        <v>31</v>
      </c>
      <c r="B304" s="4" t="s">
        <v>336</v>
      </c>
      <c r="C304" s="4" t="s">
        <v>334</v>
      </c>
      <c r="D304" s="4">
        <v>3</v>
      </c>
      <c r="E304" s="4" t="s">
        <v>228</v>
      </c>
      <c r="F304" s="4" t="s">
        <v>241</v>
      </c>
      <c r="G304" s="4" t="s">
        <v>240</v>
      </c>
      <c r="H304" s="4">
        <v>0</v>
      </c>
      <c r="I304" s="92">
        <v>9999999</v>
      </c>
      <c r="L304"/>
    </row>
    <row r="305" spans="1:12" ht="14.25" customHeight="1" x14ac:dyDescent="0.45">
      <c r="A305" s="4">
        <v>31</v>
      </c>
      <c r="B305" s="4" t="s">
        <v>336</v>
      </c>
      <c r="C305" s="4" t="s">
        <v>334</v>
      </c>
      <c r="D305" s="4">
        <v>4</v>
      </c>
      <c r="E305" s="4" t="s">
        <v>229</v>
      </c>
      <c r="F305" s="4" t="s">
        <v>242</v>
      </c>
      <c r="G305" s="4" t="s">
        <v>240</v>
      </c>
      <c r="H305" s="4">
        <v>0</v>
      </c>
      <c r="I305" s="92">
        <v>0</v>
      </c>
      <c r="L305"/>
    </row>
    <row r="306" spans="1:12" ht="14.25" customHeight="1" x14ac:dyDescent="0.45">
      <c r="A306" s="4">
        <v>31</v>
      </c>
      <c r="B306" s="4" t="s">
        <v>336</v>
      </c>
      <c r="C306" s="4" t="s">
        <v>334</v>
      </c>
      <c r="D306" s="4">
        <v>5</v>
      </c>
      <c r="E306" s="4" t="s">
        <v>231</v>
      </c>
      <c r="F306" s="4" t="s">
        <v>242</v>
      </c>
      <c r="G306" s="4" t="s">
        <v>240</v>
      </c>
      <c r="H306" s="4">
        <v>0</v>
      </c>
      <c r="I306" s="92">
        <v>9999999999</v>
      </c>
      <c r="L306"/>
    </row>
    <row r="307" spans="1:12" ht="14.25" customHeight="1" x14ac:dyDescent="0.45">
      <c r="A307" s="4">
        <v>31</v>
      </c>
      <c r="B307" s="4" t="s">
        <v>336</v>
      </c>
      <c r="C307" s="4" t="s">
        <v>334</v>
      </c>
      <c r="D307" s="4">
        <v>6</v>
      </c>
      <c r="E307" s="4" t="s">
        <v>232</v>
      </c>
      <c r="F307" s="4"/>
      <c r="G307" s="4" t="s">
        <v>240</v>
      </c>
      <c r="H307" s="4">
        <v>0</v>
      </c>
      <c r="I307" s="92">
        <v>9999999999</v>
      </c>
      <c r="L307"/>
    </row>
    <row r="308" spans="1:12" ht="14.25" customHeight="1" x14ac:dyDescent="0.45">
      <c r="A308" s="4">
        <v>31</v>
      </c>
      <c r="B308" s="4" t="s">
        <v>336</v>
      </c>
      <c r="C308" s="4" t="s">
        <v>334</v>
      </c>
      <c r="D308" s="4">
        <v>7</v>
      </c>
      <c r="E308" s="4" t="s">
        <v>233</v>
      </c>
      <c r="F308" s="4"/>
      <c r="G308" s="4" t="s">
        <v>240</v>
      </c>
      <c r="H308" s="4">
        <v>0</v>
      </c>
      <c r="I308" s="92">
        <v>0</v>
      </c>
      <c r="L308"/>
    </row>
    <row r="309" spans="1:12" ht="14.25" customHeight="1" x14ac:dyDescent="0.45">
      <c r="A309" s="4">
        <v>31</v>
      </c>
      <c r="B309" s="4" t="s">
        <v>336</v>
      </c>
      <c r="C309" s="4" t="s">
        <v>334</v>
      </c>
      <c r="D309" s="4">
        <v>8</v>
      </c>
      <c r="E309" s="4" t="s">
        <v>234</v>
      </c>
      <c r="F309" s="4" t="s">
        <v>242</v>
      </c>
      <c r="G309" s="4" t="s">
        <v>240</v>
      </c>
      <c r="H309" s="4">
        <v>0</v>
      </c>
      <c r="I309" s="92">
        <v>0</v>
      </c>
      <c r="L309"/>
    </row>
    <row r="310" spans="1:12" ht="14.25" customHeight="1" x14ac:dyDescent="0.45">
      <c r="A310" s="4">
        <v>31</v>
      </c>
      <c r="B310" s="4" t="s">
        <v>336</v>
      </c>
      <c r="C310" s="4" t="s">
        <v>334</v>
      </c>
      <c r="D310" s="4">
        <v>9</v>
      </c>
      <c r="E310" s="4" t="s">
        <v>235</v>
      </c>
      <c r="F310" s="4" t="s">
        <v>243</v>
      </c>
      <c r="G310" s="4" t="s">
        <v>240</v>
      </c>
      <c r="H310" s="4">
        <v>0</v>
      </c>
      <c r="I310" s="92">
        <v>1</v>
      </c>
      <c r="L310"/>
    </row>
    <row r="311" spans="1:12" ht="14.25" customHeight="1" x14ac:dyDescent="0.45">
      <c r="A311" s="4">
        <v>31</v>
      </c>
      <c r="B311" s="4" t="s">
        <v>336</v>
      </c>
      <c r="C311" s="4" t="s">
        <v>334</v>
      </c>
      <c r="D311" s="4">
        <v>10</v>
      </c>
      <c r="E311" s="4" t="s">
        <v>236</v>
      </c>
      <c r="F311" s="4" t="s">
        <v>243</v>
      </c>
      <c r="G311" s="4" t="s">
        <v>240</v>
      </c>
      <c r="H311" s="4">
        <v>0</v>
      </c>
      <c r="I311" s="92">
        <v>1</v>
      </c>
      <c r="L311"/>
    </row>
    <row r="312" spans="1:12" ht="14.25" customHeight="1" x14ac:dyDescent="0.35"/>
    <row r="313" spans="1:12" ht="14.25" customHeight="1" x14ac:dyDescent="0.35"/>
    <row r="314" spans="1:12" ht="14.25" customHeight="1" x14ac:dyDescent="0.35"/>
    <row r="315" spans="1:12" ht="14.25" customHeight="1" x14ac:dyDescent="0.35">
      <c r="L315"/>
    </row>
    <row r="316" spans="1:12" ht="14.25" customHeight="1" x14ac:dyDescent="0.35"/>
    <row r="317" spans="1:12" ht="14.25" customHeight="1" x14ac:dyDescent="0.35"/>
    <row r="318" spans="1:12" ht="14.25" customHeight="1" x14ac:dyDescent="0.35"/>
    <row r="319" spans="1:12" ht="14.25" customHeight="1" x14ac:dyDescent="0.35"/>
    <row r="320" spans="1:12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</sheetData>
  <autoFilter ref="A1:AP311" xr:uid="{00000000-0001-0000-0100-000000000000}"/>
  <phoneticPr fontId="6" type="noConversion"/>
  <hyperlinks>
    <hyperlink ref="AP200" r:id="rId1" xr:uid="{CEB21712-C39A-46B6-98B4-098FC1CBC219}"/>
    <hyperlink ref="AP140" r:id="rId2" xr:uid="{56A90A13-FEB3-4B31-8260-CA07F870A829}"/>
    <hyperlink ref="AP150" r:id="rId3" xr:uid="{9D0D3C4F-B833-4BFE-AF56-CF5F99D08421}"/>
    <hyperlink ref="AP170" r:id="rId4" xr:uid="{7DEA7417-5494-4354-985F-EFF679C2393B}"/>
  </hyperlinks>
  <pageMargins left="0.7" right="0.7" top="0.75" bottom="0.75" header="0" footer="0"/>
  <pageSetup orientation="landscape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P997"/>
  <sheetViews>
    <sheetView workbookViewId="0">
      <pane ySplit="1" topLeftCell="A2" activePane="bottomLeft" state="frozen"/>
      <selection pane="bottomLeft" activeCell="G25" sqref="G25"/>
    </sheetView>
  </sheetViews>
  <sheetFormatPr defaultColWidth="12.6875" defaultRowHeight="15" customHeight="1" x14ac:dyDescent="0.35"/>
  <cols>
    <col min="1" max="1" width="6.3125" customWidth="1"/>
    <col min="2" max="2" width="10.8125" customWidth="1"/>
    <col min="3" max="3" width="31.6875" customWidth="1"/>
    <col min="4" max="4" width="10.6875" customWidth="1"/>
    <col min="5" max="5" width="13.6875" customWidth="1"/>
    <col min="6" max="6" width="8.5" customWidth="1"/>
    <col min="7" max="7" width="18.1875" customWidth="1"/>
    <col min="8" max="8" width="23.8125" customWidth="1"/>
    <col min="9" max="41" width="10.5" customWidth="1"/>
    <col min="42" max="42" width="12.5" customWidth="1"/>
  </cols>
  <sheetData>
    <row r="1" spans="1:42" ht="14.25" customHeight="1" x14ac:dyDescent="0.3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2" t="s">
        <v>221</v>
      </c>
      <c r="H1" s="2" t="s">
        <v>222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/>
    </row>
    <row r="2" spans="1:42" ht="14.25" customHeight="1" x14ac:dyDescent="0.45">
      <c r="A2" s="3">
        <v>1</v>
      </c>
      <c r="B2" s="3" t="s">
        <v>69</v>
      </c>
      <c r="C2" s="3" t="s">
        <v>70</v>
      </c>
      <c r="D2" s="3">
        <v>1</v>
      </c>
      <c r="E2" s="3" t="s">
        <v>223</v>
      </c>
      <c r="F2" s="3" t="s">
        <v>226</v>
      </c>
      <c r="G2" s="3" t="s">
        <v>240</v>
      </c>
      <c r="H2" s="3">
        <v>0</v>
      </c>
      <c r="I2" s="3">
        <v>29.24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7" t="s">
        <v>260</v>
      </c>
    </row>
    <row r="3" spans="1:42" ht="14.25" customHeight="1" x14ac:dyDescent="0.45">
      <c r="A3" s="3">
        <v>1</v>
      </c>
      <c r="B3" s="3" t="s">
        <v>69</v>
      </c>
      <c r="C3" s="3" t="s">
        <v>70</v>
      </c>
      <c r="D3" s="3">
        <v>2</v>
      </c>
      <c r="E3" s="3" t="s">
        <v>225</v>
      </c>
      <c r="F3" s="3" t="s">
        <v>226</v>
      </c>
      <c r="G3" s="3" t="s">
        <v>240</v>
      </c>
      <c r="H3" s="3">
        <v>0</v>
      </c>
      <c r="I3" s="3">
        <v>1.7544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16" t="s">
        <v>261</v>
      </c>
    </row>
    <row r="4" spans="1:42" ht="14.25" customHeight="1" x14ac:dyDescent="0.45">
      <c r="A4" s="3">
        <v>1</v>
      </c>
      <c r="B4" s="3" t="s">
        <v>69</v>
      </c>
      <c r="C4" s="3" t="s">
        <v>70</v>
      </c>
      <c r="D4" s="3">
        <v>3</v>
      </c>
      <c r="E4" s="3" t="s">
        <v>229</v>
      </c>
      <c r="F4" s="3"/>
      <c r="G4" s="3" t="s">
        <v>240</v>
      </c>
      <c r="H4" s="3">
        <v>0</v>
      </c>
      <c r="I4" s="3">
        <v>46.98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6"/>
    </row>
    <row r="5" spans="1:42" ht="14.25" customHeight="1" x14ac:dyDescent="0.45">
      <c r="A5" s="4">
        <v>2</v>
      </c>
      <c r="B5" s="4" t="s">
        <v>71</v>
      </c>
      <c r="C5" s="4" t="s">
        <v>72</v>
      </c>
      <c r="D5" s="4">
        <v>1</v>
      </c>
      <c r="E5" s="4" t="s">
        <v>223</v>
      </c>
      <c r="F5" s="4" t="s">
        <v>226</v>
      </c>
      <c r="G5" s="4" t="s">
        <v>240</v>
      </c>
      <c r="H5" s="4">
        <v>0</v>
      </c>
      <c r="I5" s="4">
        <v>29.24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7"/>
    </row>
    <row r="6" spans="1:42" ht="14.25" customHeight="1" x14ac:dyDescent="0.45">
      <c r="A6" s="4">
        <v>2</v>
      </c>
      <c r="B6" s="4" t="s">
        <v>71</v>
      </c>
      <c r="C6" s="4" t="s">
        <v>72</v>
      </c>
      <c r="D6" s="4">
        <v>2</v>
      </c>
      <c r="E6" s="4" t="s">
        <v>225</v>
      </c>
      <c r="F6" s="4" t="s">
        <v>226</v>
      </c>
      <c r="G6" s="4" t="s">
        <v>240</v>
      </c>
      <c r="H6" s="4">
        <v>0</v>
      </c>
      <c r="I6" s="4">
        <v>1.7544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6"/>
    </row>
    <row r="7" spans="1:42" ht="14.25" customHeight="1" x14ac:dyDescent="0.45">
      <c r="A7" s="4">
        <v>2</v>
      </c>
      <c r="B7" s="4" t="s">
        <v>71</v>
      </c>
      <c r="C7" s="4" t="s">
        <v>72</v>
      </c>
      <c r="D7" s="4">
        <v>3</v>
      </c>
      <c r="E7" s="4" t="s">
        <v>229</v>
      </c>
      <c r="F7" s="4"/>
      <c r="G7" s="4" t="s">
        <v>240</v>
      </c>
      <c r="H7" s="4">
        <v>0</v>
      </c>
      <c r="I7" s="4">
        <v>38.74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6"/>
    </row>
    <row r="8" spans="1:42" ht="14.25" customHeight="1" x14ac:dyDescent="0.45">
      <c r="A8" s="3">
        <v>3</v>
      </c>
      <c r="B8" s="3" t="s">
        <v>73</v>
      </c>
      <c r="C8" s="3" t="s">
        <v>74</v>
      </c>
      <c r="D8" s="3">
        <v>1</v>
      </c>
      <c r="E8" s="3" t="s">
        <v>223</v>
      </c>
      <c r="F8" s="3" t="s">
        <v>226</v>
      </c>
      <c r="G8" s="3" t="s">
        <v>237</v>
      </c>
      <c r="H8" s="3">
        <v>0</v>
      </c>
      <c r="I8" s="3">
        <v>1028.83125</v>
      </c>
      <c r="J8" s="5">
        <v>975.41250000000002</v>
      </c>
      <c r="K8" s="5">
        <v>921.99374999999998</v>
      </c>
      <c r="L8" s="5">
        <v>868.57500000000005</v>
      </c>
      <c r="M8" s="5">
        <v>815.15625</v>
      </c>
      <c r="N8" s="5">
        <v>761.73749999999995</v>
      </c>
      <c r="O8" s="5">
        <v>708.31875000000002</v>
      </c>
      <c r="P8" s="5">
        <v>654.9</v>
      </c>
      <c r="Q8" s="5">
        <v>644.94551999999999</v>
      </c>
      <c r="R8" s="5">
        <v>634.99104</v>
      </c>
      <c r="S8" s="5">
        <v>625.03656000000001</v>
      </c>
      <c r="T8" s="5">
        <v>615.08208000000002</v>
      </c>
      <c r="U8" s="5">
        <v>605.12760000000003</v>
      </c>
      <c r="V8" s="5">
        <v>595.17312000000004</v>
      </c>
      <c r="W8" s="5">
        <v>585.21864000000005</v>
      </c>
      <c r="X8" s="5">
        <v>575.26415999999995</v>
      </c>
      <c r="Y8" s="5">
        <v>565.30967999999996</v>
      </c>
      <c r="Z8" s="5">
        <v>555.35519999999997</v>
      </c>
      <c r="AA8" s="5">
        <v>545.40071999999998</v>
      </c>
      <c r="AB8" s="5">
        <v>535.44623999999999</v>
      </c>
      <c r="AC8" s="5">
        <v>525.49176</v>
      </c>
      <c r="AD8" s="5">
        <v>515.53728000000001</v>
      </c>
      <c r="AE8" s="5">
        <v>505.58280000000002</v>
      </c>
      <c r="AF8" s="5">
        <v>495.62831999999997</v>
      </c>
      <c r="AG8" s="5">
        <v>485.67383999999998</v>
      </c>
      <c r="AH8" s="5">
        <v>475.71935999999999</v>
      </c>
      <c r="AI8" s="5">
        <v>465.76488000000001</v>
      </c>
      <c r="AJ8" s="5">
        <v>455.81040000000002</v>
      </c>
      <c r="AK8" s="5">
        <v>445.85592000000003</v>
      </c>
      <c r="AL8" s="5">
        <v>435.90143999999998</v>
      </c>
      <c r="AM8" s="5">
        <v>425.94695999999999</v>
      </c>
      <c r="AN8" s="5">
        <v>415.99248</v>
      </c>
      <c r="AO8" s="5">
        <v>406.03800000000001</v>
      </c>
      <c r="AP8" s="7"/>
    </row>
    <row r="9" spans="1:42" ht="14.25" customHeight="1" x14ac:dyDescent="0.45">
      <c r="A9" s="3">
        <v>3</v>
      </c>
      <c r="B9" s="3" t="s">
        <v>73</v>
      </c>
      <c r="C9" s="3" t="s">
        <v>74</v>
      </c>
      <c r="D9" s="3">
        <v>2</v>
      </c>
      <c r="E9" s="3" t="s">
        <v>225</v>
      </c>
      <c r="F9" s="3" t="s">
        <v>226</v>
      </c>
      <c r="G9" s="3" t="s">
        <v>237</v>
      </c>
      <c r="H9" s="3">
        <v>0</v>
      </c>
      <c r="I9" s="3">
        <v>20.21</v>
      </c>
      <c r="J9" s="5">
        <v>19.22</v>
      </c>
      <c r="K9" s="5">
        <v>18.22</v>
      </c>
      <c r="L9" s="5">
        <v>17.78</v>
      </c>
      <c r="M9" s="5">
        <v>17.34</v>
      </c>
      <c r="N9" s="5">
        <v>16.899999999999999</v>
      </c>
      <c r="O9" s="5">
        <v>16.46</v>
      </c>
      <c r="P9" s="5">
        <v>16.010000000000002</v>
      </c>
      <c r="Q9" s="5">
        <v>15.57</v>
      </c>
      <c r="R9" s="5">
        <v>15.13</v>
      </c>
      <c r="S9" s="5">
        <v>14.69</v>
      </c>
      <c r="T9" s="5">
        <v>14.25</v>
      </c>
      <c r="U9" s="5">
        <v>13.81</v>
      </c>
      <c r="V9" s="5">
        <v>13.72</v>
      </c>
      <c r="W9" s="5">
        <v>13.63</v>
      </c>
      <c r="X9" s="5">
        <v>13.55</v>
      </c>
      <c r="Y9" s="5">
        <v>13.46</v>
      </c>
      <c r="Z9" s="5">
        <v>13.37</v>
      </c>
      <c r="AA9" s="5">
        <v>13.29</v>
      </c>
      <c r="AB9" s="5">
        <v>13.2</v>
      </c>
      <c r="AC9" s="5">
        <v>13.12</v>
      </c>
      <c r="AD9" s="5">
        <v>13.03</v>
      </c>
      <c r="AE9" s="5">
        <v>12.94</v>
      </c>
      <c r="AF9" s="5">
        <v>12.86</v>
      </c>
      <c r="AG9" s="5">
        <v>12.77</v>
      </c>
      <c r="AH9" s="5">
        <v>12.68</v>
      </c>
      <c r="AI9" s="5">
        <v>12.6</v>
      </c>
      <c r="AJ9" s="5">
        <v>12.51</v>
      </c>
      <c r="AK9" s="5">
        <v>12.43</v>
      </c>
      <c r="AL9" s="5">
        <v>12.34</v>
      </c>
      <c r="AM9" s="5">
        <v>12.25</v>
      </c>
      <c r="AN9" s="5">
        <v>12.17</v>
      </c>
      <c r="AO9" s="5">
        <v>12.08</v>
      </c>
      <c r="AP9" s="16"/>
    </row>
    <row r="10" spans="1:42" ht="14.25" customHeight="1" x14ac:dyDescent="0.45">
      <c r="A10" s="3">
        <v>3</v>
      </c>
      <c r="B10" s="3" t="s">
        <v>73</v>
      </c>
      <c r="C10" s="3" t="s">
        <v>74</v>
      </c>
      <c r="D10" s="3">
        <v>3</v>
      </c>
      <c r="E10" s="3" t="s">
        <v>229</v>
      </c>
      <c r="F10" s="3"/>
      <c r="G10" s="3" t="s">
        <v>224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6"/>
    </row>
    <row r="11" spans="1:42" ht="14.25" customHeight="1" x14ac:dyDescent="0.45">
      <c r="A11" s="4">
        <v>4</v>
      </c>
      <c r="B11" s="4" t="s">
        <v>75</v>
      </c>
      <c r="C11" s="4" t="s">
        <v>76</v>
      </c>
      <c r="D11" s="4">
        <v>1</v>
      </c>
      <c r="E11" s="4" t="s">
        <v>223</v>
      </c>
      <c r="F11" s="4" t="s">
        <v>226</v>
      </c>
      <c r="G11" s="4" t="s">
        <v>237</v>
      </c>
      <c r="H11" s="4">
        <v>0</v>
      </c>
      <c r="I11" s="4">
        <v>126.814099</v>
      </c>
      <c r="J11" s="5">
        <v>126.814099</v>
      </c>
      <c r="K11" s="5">
        <v>126.814099</v>
      </c>
      <c r="L11" s="5">
        <v>110.9824595</v>
      </c>
      <c r="M11" s="5">
        <v>95.150819949999999</v>
      </c>
      <c r="N11" s="5">
        <v>79.319180430000003</v>
      </c>
      <c r="O11" s="5">
        <v>63.487540920000001</v>
      </c>
      <c r="P11" s="5">
        <v>47.655901409999998</v>
      </c>
      <c r="Q11" s="5">
        <v>45.62885086</v>
      </c>
      <c r="R11" s="5">
        <v>43.601800300000001</v>
      </c>
      <c r="S11" s="5">
        <v>41.574749750000002</v>
      </c>
      <c r="T11" s="5">
        <v>39.547699199999997</v>
      </c>
      <c r="U11" s="5">
        <v>37.520648639999997</v>
      </c>
      <c r="V11" s="5">
        <v>37.520648639999997</v>
      </c>
      <c r="W11" s="5">
        <v>37.520648639999997</v>
      </c>
      <c r="X11" s="5">
        <v>37.520648639999997</v>
      </c>
      <c r="Y11" s="5">
        <v>37.520648639999997</v>
      </c>
      <c r="Z11" s="5">
        <v>37.520648639999997</v>
      </c>
      <c r="AA11" s="5">
        <v>37.520648639999997</v>
      </c>
      <c r="AB11" s="5">
        <v>37.520648639999997</v>
      </c>
      <c r="AC11" s="5">
        <v>37.520648639999997</v>
      </c>
      <c r="AD11" s="5">
        <v>37.520648639999997</v>
      </c>
      <c r="AE11" s="5">
        <v>37.520648639999997</v>
      </c>
      <c r="AF11" s="5">
        <v>37.520648639999997</v>
      </c>
      <c r="AG11" s="5">
        <v>37.520648639999997</v>
      </c>
      <c r="AH11" s="5">
        <v>37.520648639999997</v>
      </c>
      <c r="AI11" s="5">
        <v>37.520648639999997</v>
      </c>
      <c r="AJ11" s="5">
        <v>37.520648639999997</v>
      </c>
      <c r="AK11" s="5">
        <v>37.520648639999997</v>
      </c>
      <c r="AL11" s="5">
        <v>37.520648639999997</v>
      </c>
      <c r="AM11" s="5">
        <v>37.520648639999997</v>
      </c>
      <c r="AN11" s="5">
        <v>37.520648639999997</v>
      </c>
      <c r="AO11" s="5">
        <v>37.520648639999997</v>
      </c>
      <c r="AP11" s="7"/>
    </row>
    <row r="12" spans="1:42" ht="14.25" customHeight="1" x14ac:dyDescent="0.45">
      <c r="A12" s="4">
        <v>4</v>
      </c>
      <c r="B12" s="4" t="s">
        <v>75</v>
      </c>
      <c r="C12" s="4" t="s">
        <v>76</v>
      </c>
      <c r="D12" s="4">
        <v>2</v>
      </c>
      <c r="E12" s="4" t="s">
        <v>225</v>
      </c>
      <c r="F12" s="4" t="s">
        <v>226</v>
      </c>
      <c r="G12" s="4" t="s">
        <v>237</v>
      </c>
      <c r="H12" s="4">
        <v>0</v>
      </c>
      <c r="I12" s="4">
        <v>9.2609819790000003</v>
      </c>
      <c r="J12" s="5">
        <v>9.150581979</v>
      </c>
      <c r="K12" s="5">
        <v>9.040081979</v>
      </c>
      <c r="L12" s="5">
        <v>8.6682491890000009</v>
      </c>
      <c r="M12" s="5">
        <v>8.2964163989999999</v>
      </c>
      <c r="N12" s="5">
        <v>7.9245836089999999</v>
      </c>
      <c r="O12" s="5">
        <v>7.552650818</v>
      </c>
      <c r="P12" s="5">
        <v>7.180818028</v>
      </c>
      <c r="Q12" s="5">
        <v>7.0850770169999997</v>
      </c>
      <c r="R12" s="5">
        <v>6.9893360060000003</v>
      </c>
      <c r="S12" s="5">
        <v>6.8934949950000002</v>
      </c>
      <c r="T12" s="5">
        <v>6.7977539839999999</v>
      </c>
      <c r="U12" s="5">
        <v>6.7020129730000004</v>
      </c>
      <c r="V12" s="5">
        <v>6.6468129730000003</v>
      </c>
      <c r="W12" s="5">
        <v>6.5915129730000004</v>
      </c>
      <c r="X12" s="5">
        <v>6.5363129730000002</v>
      </c>
      <c r="Y12" s="5">
        <v>6.4811129730000001</v>
      </c>
      <c r="Z12" s="5">
        <v>6.425912973</v>
      </c>
      <c r="AA12" s="5">
        <v>6.3706129730000001</v>
      </c>
      <c r="AB12" s="5">
        <v>6.3154129729999999</v>
      </c>
      <c r="AC12" s="5">
        <v>6.2602129729999998</v>
      </c>
      <c r="AD12" s="5">
        <v>6.2050129729999997</v>
      </c>
      <c r="AE12" s="5">
        <v>6.1497129729999997</v>
      </c>
      <c r="AF12" s="5">
        <v>6.0945129729999996</v>
      </c>
      <c r="AG12" s="5">
        <v>6.0393129730000004</v>
      </c>
      <c r="AH12" s="5">
        <v>5.9841129730000002</v>
      </c>
      <c r="AI12" s="5">
        <v>5.9289129730000001</v>
      </c>
      <c r="AJ12" s="5">
        <v>5.8736129730000002</v>
      </c>
      <c r="AK12" s="5">
        <v>5.818412973</v>
      </c>
      <c r="AL12" s="5">
        <v>5.7632129729999999</v>
      </c>
      <c r="AM12" s="5">
        <v>5.7080129729999998</v>
      </c>
      <c r="AN12" s="5">
        <v>5.6527129729999999</v>
      </c>
      <c r="AO12" s="5">
        <v>5.5975129729999997</v>
      </c>
      <c r="AP12" s="7"/>
    </row>
    <row r="13" spans="1:42" ht="14.25" customHeight="1" x14ac:dyDescent="0.45">
      <c r="A13" s="4">
        <v>4</v>
      </c>
      <c r="B13" s="4" t="s">
        <v>75</v>
      </c>
      <c r="C13" s="4" t="s">
        <v>76</v>
      </c>
      <c r="D13" s="4">
        <v>3</v>
      </c>
      <c r="E13" s="4" t="s">
        <v>229</v>
      </c>
      <c r="F13" s="4"/>
      <c r="G13" s="4" t="s">
        <v>224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</row>
    <row r="14" spans="1:42" ht="14.25" customHeight="1" x14ac:dyDescent="0.35"/>
    <row r="15" spans="1:42" ht="14.25" customHeight="1" x14ac:dyDescent="0.35"/>
    <row r="16" spans="1:4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</sheetData>
  <autoFilter ref="A1:AO13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AR1065"/>
  <sheetViews>
    <sheetView topLeftCell="F1" zoomScale="111" zoomScaleNormal="111" workbookViewId="0">
      <pane ySplit="1" topLeftCell="A39" activePane="bottomLeft" state="frozen"/>
      <selection pane="bottomLeft" activeCell="K44" sqref="K44:AP44"/>
    </sheetView>
  </sheetViews>
  <sheetFormatPr defaultColWidth="12.6875" defaultRowHeight="15" customHeight="1" x14ac:dyDescent="0.35"/>
  <cols>
    <col min="1" max="1" width="8.5" customWidth="1"/>
    <col min="2" max="2" width="15.8125" bestFit="1" customWidth="1"/>
    <col min="3" max="3" width="34" customWidth="1"/>
    <col min="4" max="4" width="10.6875" customWidth="1"/>
    <col min="5" max="5" width="35.3125" bestFit="1" customWidth="1"/>
    <col min="6" max="6" width="34.1875" customWidth="1"/>
    <col min="7" max="7" width="25.8125" customWidth="1"/>
    <col min="8" max="8" width="31" customWidth="1"/>
    <col min="9" max="9" width="13" customWidth="1"/>
    <col min="10" max="10" width="10.6875" customWidth="1"/>
    <col min="11" max="11" width="13.3125" bestFit="1" customWidth="1"/>
    <col min="12" max="42" width="10.1875" bestFit="1" customWidth="1"/>
    <col min="43" max="43" width="18.1875" customWidth="1"/>
    <col min="44" max="44" width="126.5" customWidth="1"/>
  </cols>
  <sheetData>
    <row r="1" spans="1:44" ht="30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253</v>
      </c>
      <c r="G1" s="1" t="s">
        <v>6</v>
      </c>
      <c r="H1" s="1" t="s">
        <v>221</v>
      </c>
      <c r="I1" s="19" t="s">
        <v>222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  <c r="AR1" s="6"/>
    </row>
    <row r="2" spans="1:44" s="91" customFormat="1" ht="14.25" hidden="1" customHeight="1" x14ac:dyDescent="0.45">
      <c r="A2" s="89">
        <v>1</v>
      </c>
      <c r="B2" s="89" t="s">
        <v>160</v>
      </c>
      <c r="C2" s="89" t="s">
        <v>161</v>
      </c>
      <c r="D2" s="89">
        <v>1</v>
      </c>
      <c r="E2" s="89" t="s">
        <v>223</v>
      </c>
      <c r="F2" s="89" t="s">
        <v>254</v>
      </c>
      <c r="G2" s="89" t="s">
        <v>255</v>
      </c>
      <c r="H2" s="89" t="s">
        <v>240</v>
      </c>
      <c r="I2" s="89">
        <v>0</v>
      </c>
      <c r="J2" s="115">
        <v>16597.119452022485</v>
      </c>
      <c r="K2" s="9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4.25" hidden="1" customHeight="1" x14ac:dyDescent="0.45">
      <c r="A3" s="3">
        <v>1</v>
      </c>
      <c r="B3" s="3" t="s">
        <v>160</v>
      </c>
      <c r="C3" s="3" t="s">
        <v>161</v>
      </c>
      <c r="D3" s="3">
        <v>2</v>
      </c>
      <c r="E3" s="3" t="s">
        <v>225</v>
      </c>
      <c r="F3" s="3" t="s">
        <v>256</v>
      </c>
      <c r="G3" s="3" t="s">
        <v>256</v>
      </c>
      <c r="H3" s="3" t="s">
        <v>240</v>
      </c>
      <c r="I3" s="3">
        <v>0</v>
      </c>
      <c r="J3" s="3">
        <v>61.65</v>
      </c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hidden="1" customHeight="1" x14ac:dyDescent="0.45">
      <c r="A4" s="3">
        <v>1</v>
      </c>
      <c r="B4" s="3" t="s">
        <v>160</v>
      </c>
      <c r="C4" s="3" t="s">
        <v>161</v>
      </c>
      <c r="D4" s="3">
        <v>3</v>
      </c>
      <c r="E4" s="3" t="s">
        <v>229</v>
      </c>
      <c r="F4" s="3" t="s">
        <v>257</v>
      </c>
      <c r="G4" s="3" t="s">
        <v>258</v>
      </c>
      <c r="H4" s="3" t="s">
        <v>237</v>
      </c>
      <c r="I4" s="3">
        <v>0</v>
      </c>
      <c r="J4" s="10">
        <v>35503.598000211343</v>
      </c>
      <c r="K4" s="10">
        <v>37036.089821366841</v>
      </c>
      <c r="L4" s="11">
        <v>38012.300503619284</v>
      </c>
      <c r="M4" s="11">
        <v>39043.75679242405</v>
      </c>
      <c r="N4" s="11">
        <v>39778.867562978856</v>
      </c>
      <c r="O4" s="11">
        <v>40527.818903432169</v>
      </c>
      <c r="P4" s="11">
        <v>41290.871402232406</v>
      </c>
      <c r="Q4" s="11">
        <f>P4*0.97</f>
        <v>40052.145260165431</v>
      </c>
      <c r="R4" s="11">
        <f t="shared" ref="R4:AP4" si="0">Q4*0.97</f>
        <v>38850.580902360467</v>
      </c>
      <c r="S4" s="11">
        <f t="shared" si="0"/>
        <v>37685.063475289651</v>
      </c>
      <c r="T4" s="11">
        <f t="shared" si="0"/>
        <v>36554.511571030962</v>
      </c>
      <c r="U4" s="11">
        <f t="shared" si="0"/>
        <v>35457.876223900035</v>
      </c>
      <c r="V4" s="11">
        <f t="shared" si="0"/>
        <v>34394.139937183034</v>
      </c>
      <c r="W4" s="11">
        <f t="shared" si="0"/>
        <v>33362.315739067541</v>
      </c>
      <c r="X4" s="11">
        <f t="shared" si="0"/>
        <v>32361.446266895513</v>
      </c>
      <c r="Y4" s="11">
        <f t="shared" si="0"/>
        <v>31390.602878888647</v>
      </c>
      <c r="Z4" s="11">
        <f t="shared" si="0"/>
        <v>30448.884792521985</v>
      </c>
      <c r="AA4" s="11">
        <f t="shared" si="0"/>
        <v>29535.418248746326</v>
      </c>
      <c r="AB4" s="11">
        <f t="shared" si="0"/>
        <v>28649.355701283934</v>
      </c>
      <c r="AC4" s="11">
        <f t="shared" si="0"/>
        <v>27789.875030245414</v>
      </c>
      <c r="AD4" s="11">
        <f t="shared" si="0"/>
        <v>26956.17877933805</v>
      </c>
      <c r="AE4" s="11">
        <f t="shared" si="0"/>
        <v>26147.493415957906</v>
      </c>
      <c r="AF4" s="11">
        <f t="shared" si="0"/>
        <v>25363.068613479169</v>
      </c>
      <c r="AG4" s="11">
        <f t="shared" si="0"/>
        <v>24602.176555074791</v>
      </c>
      <c r="AH4" s="11">
        <f t="shared" si="0"/>
        <v>23864.111258422548</v>
      </c>
      <c r="AI4" s="11">
        <f t="shared" si="0"/>
        <v>23148.187920669872</v>
      </c>
      <c r="AJ4" s="11">
        <f t="shared" si="0"/>
        <v>22453.742283049774</v>
      </c>
      <c r="AK4" s="11">
        <f t="shared" si="0"/>
        <v>21780.130014558279</v>
      </c>
      <c r="AL4" s="11">
        <f t="shared" si="0"/>
        <v>21126.726114121531</v>
      </c>
      <c r="AM4" s="11">
        <f t="shared" si="0"/>
        <v>20492.924330697886</v>
      </c>
      <c r="AN4" s="11">
        <f t="shared" si="0"/>
        <v>19878.13660077695</v>
      </c>
      <c r="AO4" s="11">
        <f t="shared" si="0"/>
        <v>19281.79250275364</v>
      </c>
      <c r="AP4" s="11">
        <f t="shared" si="0"/>
        <v>18703.338727671031</v>
      </c>
      <c r="AQ4" s="11"/>
      <c r="AR4" s="5"/>
    </row>
    <row r="5" spans="1:44" ht="14.25" hidden="1" customHeight="1" x14ac:dyDescent="0.45">
      <c r="A5" s="3">
        <v>1</v>
      </c>
      <c r="B5" s="3" t="s">
        <v>160</v>
      </c>
      <c r="C5" s="3" t="s">
        <v>161</v>
      </c>
      <c r="D5" s="3">
        <v>4</v>
      </c>
      <c r="E5" s="3" t="s">
        <v>231</v>
      </c>
      <c r="F5" s="3"/>
      <c r="G5" s="3"/>
      <c r="H5" s="3"/>
      <c r="I5" s="3">
        <v>0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hidden="1" customHeight="1" x14ac:dyDescent="0.45">
      <c r="A6" s="3">
        <v>1</v>
      </c>
      <c r="B6" s="3" t="s">
        <v>160</v>
      </c>
      <c r="C6" s="3" t="s">
        <v>161</v>
      </c>
      <c r="D6" s="3">
        <v>5</v>
      </c>
      <c r="E6" s="3" t="s">
        <v>233</v>
      </c>
      <c r="F6" s="3"/>
      <c r="G6" s="3"/>
      <c r="H6" s="3"/>
      <c r="I6" s="3">
        <v>0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s="91" customFormat="1" ht="14.25" hidden="1" customHeight="1" x14ac:dyDescent="0.45">
      <c r="A7" s="92">
        <v>2</v>
      </c>
      <c r="B7" s="92" t="s">
        <v>162</v>
      </c>
      <c r="C7" s="92" t="s">
        <v>163</v>
      </c>
      <c r="D7" s="92">
        <v>1</v>
      </c>
      <c r="E7" s="92" t="s">
        <v>223</v>
      </c>
      <c r="F7" s="92" t="s">
        <v>254</v>
      </c>
      <c r="G7" s="92" t="s">
        <v>255</v>
      </c>
      <c r="H7" s="92" t="s">
        <v>240</v>
      </c>
      <c r="I7" s="92">
        <v>0</v>
      </c>
      <c r="J7" s="116">
        <v>16597.119452022485</v>
      </c>
      <c r="K7" s="93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4.25" hidden="1" customHeight="1" x14ac:dyDescent="0.45">
      <c r="A8" s="4">
        <v>2</v>
      </c>
      <c r="B8" s="4" t="s">
        <v>162</v>
      </c>
      <c r="C8" s="4" t="s">
        <v>163</v>
      </c>
      <c r="D8" s="4">
        <v>2</v>
      </c>
      <c r="E8" s="4" t="s">
        <v>225</v>
      </c>
      <c r="F8" s="4" t="s">
        <v>256</v>
      </c>
      <c r="G8" s="4" t="s">
        <v>256</v>
      </c>
      <c r="H8" s="4" t="s">
        <v>240</v>
      </c>
      <c r="I8" s="4">
        <v>0</v>
      </c>
      <c r="J8" s="4">
        <v>61.65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hidden="1" customHeight="1" x14ac:dyDescent="0.45">
      <c r="A9" s="4">
        <v>2</v>
      </c>
      <c r="B9" s="4" t="s">
        <v>162</v>
      </c>
      <c r="C9" s="4" t="s">
        <v>163</v>
      </c>
      <c r="D9" s="4">
        <v>3</v>
      </c>
      <c r="E9" s="4" t="s">
        <v>229</v>
      </c>
      <c r="F9" s="4" t="s">
        <v>257</v>
      </c>
      <c r="G9" s="4" t="s">
        <v>258</v>
      </c>
      <c r="H9" s="4" t="s">
        <v>237</v>
      </c>
      <c r="I9" s="4">
        <v>0</v>
      </c>
      <c r="J9" s="13">
        <v>1175561.3620246009</v>
      </c>
      <c r="K9" s="4">
        <v>1226303.773330587</v>
      </c>
      <c r="L9" s="11">
        <v>1258627.1327615047</v>
      </c>
      <c r="M9" s="11">
        <v>1292779.7321608376</v>
      </c>
      <c r="N9" s="11">
        <v>1317120.0206765879</v>
      </c>
      <c r="O9" s="11">
        <v>1341618.5849761299</v>
      </c>
      <c r="P9" s="11">
        <v>1367184.0534162766</v>
      </c>
      <c r="Q9" s="11">
        <f>P9*0.97</f>
        <v>1326168.5318137882</v>
      </c>
      <c r="R9" s="11">
        <f t="shared" ref="R9:AP9" si="1">Q9*0.97</f>
        <v>1286383.4758593745</v>
      </c>
      <c r="S9" s="11">
        <f t="shared" si="1"/>
        <v>1247791.9715835932</v>
      </c>
      <c r="T9" s="11">
        <f t="shared" si="1"/>
        <v>1210358.2124360853</v>
      </c>
      <c r="U9" s="11">
        <f t="shared" si="1"/>
        <v>1174047.4660630028</v>
      </c>
      <c r="V9" s="11">
        <f t="shared" si="1"/>
        <v>1138826.0420811127</v>
      </c>
      <c r="W9" s="11">
        <f t="shared" si="1"/>
        <v>1104661.2608186794</v>
      </c>
      <c r="X9" s="11">
        <f t="shared" si="1"/>
        <v>1071521.4229941189</v>
      </c>
      <c r="Y9" s="11">
        <f t="shared" si="1"/>
        <v>1039375.7803042952</v>
      </c>
      <c r="Z9" s="11">
        <f t="shared" si="1"/>
        <v>1008194.5068951664</v>
      </c>
      <c r="AA9" s="11">
        <f t="shared" si="1"/>
        <v>977948.67168831138</v>
      </c>
      <c r="AB9" s="11">
        <f t="shared" si="1"/>
        <v>948610.21153766196</v>
      </c>
      <c r="AC9" s="11">
        <f t="shared" si="1"/>
        <v>920151.9051915321</v>
      </c>
      <c r="AD9" s="11">
        <f t="shared" si="1"/>
        <v>892547.34803578607</v>
      </c>
      <c r="AE9" s="11">
        <f t="shared" si="1"/>
        <v>865770.92759471247</v>
      </c>
      <c r="AF9" s="11">
        <f t="shared" si="1"/>
        <v>839797.79976687103</v>
      </c>
      <c r="AG9" s="11">
        <f t="shared" si="1"/>
        <v>814603.86577386491</v>
      </c>
      <c r="AH9" s="11">
        <f t="shared" si="1"/>
        <v>790165.74980064889</v>
      </c>
      <c r="AI9" s="11">
        <f t="shared" si="1"/>
        <v>766460.77730662934</v>
      </c>
      <c r="AJ9" s="11">
        <f t="shared" si="1"/>
        <v>743466.95398743043</v>
      </c>
      <c r="AK9" s="11">
        <f t="shared" si="1"/>
        <v>721162.94536780752</v>
      </c>
      <c r="AL9" s="11">
        <f t="shared" si="1"/>
        <v>699528.05700677331</v>
      </c>
      <c r="AM9" s="11">
        <f t="shared" si="1"/>
        <v>678542.2152965701</v>
      </c>
      <c r="AN9" s="11">
        <f t="shared" si="1"/>
        <v>658185.94883767294</v>
      </c>
      <c r="AO9" s="11">
        <f t="shared" si="1"/>
        <v>638440.37037254276</v>
      </c>
      <c r="AP9" s="11">
        <f t="shared" si="1"/>
        <v>619287.15926136647</v>
      </c>
      <c r="AQ9" s="11"/>
      <c r="AR9" s="5"/>
    </row>
    <row r="10" spans="1:44" ht="14.25" hidden="1" customHeight="1" x14ac:dyDescent="0.45">
      <c r="A10" s="4">
        <v>2</v>
      </c>
      <c r="B10" s="4" t="s">
        <v>162</v>
      </c>
      <c r="C10" s="4" t="s">
        <v>163</v>
      </c>
      <c r="D10" s="4">
        <v>4</v>
      </c>
      <c r="E10" s="4" t="s">
        <v>231</v>
      </c>
      <c r="F10" s="4"/>
      <c r="G10" s="4"/>
      <c r="H10" s="4"/>
      <c r="I10" s="4">
        <v>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hidden="1" customHeight="1" x14ac:dyDescent="0.45">
      <c r="A11" s="4">
        <v>2</v>
      </c>
      <c r="B11" s="4" t="s">
        <v>162</v>
      </c>
      <c r="C11" s="4" t="s">
        <v>163</v>
      </c>
      <c r="D11" s="4">
        <v>5</v>
      </c>
      <c r="E11" s="4" t="s">
        <v>233</v>
      </c>
      <c r="F11" s="4"/>
      <c r="G11" s="4"/>
      <c r="H11" s="4"/>
      <c r="I11" s="4">
        <v>0</v>
      </c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hidden="1" customHeight="1" x14ac:dyDescent="0.45">
      <c r="A12" s="3">
        <v>3</v>
      </c>
      <c r="B12" s="3" t="s">
        <v>164</v>
      </c>
      <c r="C12" s="3" t="s">
        <v>165</v>
      </c>
      <c r="D12" s="3">
        <v>1</v>
      </c>
      <c r="E12" s="3" t="s">
        <v>223</v>
      </c>
      <c r="F12" s="3" t="s">
        <v>262</v>
      </c>
      <c r="G12" s="3" t="s">
        <v>255</v>
      </c>
      <c r="H12" s="3" t="s">
        <v>240</v>
      </c>
      <c r="I12" s="3">
        <v>0</v>
      </c>
      <c r="J12" s="3">
        <v>1.4</v>
      </c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hidden="1" customHeight="1" x14ac:dyDescent="0.45">
      <c r="A13" s="3">
        <v>3</v>
      </c>
      <c r="B13" s="3" t="s">
        <v>164</v>
      </c>
      <c r="C13" s="3" t="s">
        <v>165</v>
      </c>
      <c r="D13" s="3">
        <v>2</v>
      </c>
      <c r="E13" s="3" t="s">
        <v>225</v>
      </c>
      <c r="F13" s="3" t="s">
        <v>256</v>
      </c>
      <c r="G13" s="3" t="s">
        <v>256</v>
      </c>
      <c r="H13" s="3" t="s">
        <v>240</v>
      </c>
      <c r="I13" s="3">
        <v>0</v>
      </c>
      <c r="J13" s="3">
        <v>61.65</v>
      </c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hidden="1" customHeight="1" x14ac:dyDescent="0.45">
      <c r="A14" s="3">
        <v>3</v>
      </c>
      <c r="B14" s="3" t="s">
        <v>164</v>
      </c>
      <c r="C14" s="3" t="s">
        <v>165</v>
      </c>
      <c r="D14" s="3">
        <v>3</v>
      </c>
      <c r="E14" s="3" t="s">
        <v>229</v>
      </c>
      <c r="F14" s="3" t="s">
        <v>257</v>
      </c>
      <c r="G14" s="3" t="s">
        <v>258</v>
      </c>
      <c r="H14" s="3" t="s">
        <v>240</v>
      </c>
      <c r="I14" s="3">
        <v>0</v>
      </c>
      <c r="J14" s="10">
        <v>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/>
      <c r="AR14" s="5"/>
    </row>
    <row r="15" spans="1:44" ht="14.25" hidden="1" customHeight="1" x14ac:dyDescent="0.45">
      <c r="A15" s="3">
        <v>3</v>
      </c>
      <c r="B15" s="3" t="s">
        <v>164</v>
      </c>
      <c r="C15" s="3" t="s">
        <v>165</v>
      </c>
      <c r="D15" s="3">
        <v>4</v>
      </c>
      <c r="E15" s="3" t="s">
        <v>231</v>
      </c>
      <c r="F15" s="3"/>
      <c r="G15" s="3"/>
      <c r="H15" s="3"/>
      <c r="I15" s="3">
        <v>0</v>
      </c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hidden="1" customHeight="1" x14ac:dyDescent="0.45">
      <c r="A16" s="3">
        <v>3</v>
      </c>
      <c r="B16" s="3" t="s">
        <v>164</v>
      </c>
      <c r="C16" s="3" t="s">
        <v>165</v>
      </c>
      <c r="D16" s="3">
        <v>5</v>
      </c>
      <c r="E16" s="3" t="s">
        <v>233</v>
      </c>
      <c r="F16" s="3"/>
      <c r="G16" s="3"/>
      <c r="H16" s="3"/>
      <c r="I16" s="3">
        <v>0</v>
      </c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hidden="1" customHeight="1" x14ac:dyDescent="0.45">
      <c r="A17" s="4">
        <v>4</v>
      </c>
      <c r="B17" s="4" t="s">
        <v>166</v>
      </c>
      <c r="C17" s="4" t="s">
        <v>167</v>
      </c>
      <c r="D17" s="4">
        <v>1</v>
      </c>
      <c r="E17" s="4" t="s">
        <v>223</v>
      </c>
      <c r="F17" s="4" t="s">
        <v>262</v>
      </c>
      <c r="G17" s="4" t="s">
        <v>255</v>
      </c>
      <c r="H17" s="4" t="s">
        <v>265</v>
      </c>
      <c r="I17" s="4">
        <v>0</v>
      </c>
      <c r="J17" s="4">
        <v>2</v>
      </c>
      <c r="K17" s="12">
        <v>0.95544531315097936</v>
      </c>
      <c r="L17" s="18">
        <v>0.91089062630195894</v>
      </c>
      <c r="M17" s="18">
        <v>0.8663359394529383</v>
      </c>
      <c r="N17" s="18">
        <v>0.82178125260391788</v>
      </c>
      <c r="O17" s="18">
        <v>0.80693104520503123</v>
      </c>
      <c r="P17" s="18">
        <v>0.79207880547996434</v>
      </c>
      <c r="Q17" s="18">
        <v>0.77227785150605521</v>
      </c>
      <c r="R17" s="18">
        <v>0.75247486520596607</v>
      </c>
      <c r="S17" s="18">
        <v>0.73267187890587682</v>
      </c>
      <c r="T17" s="18">
        <v>0.7128709249319678</v>
      </c>
      <c r="U17" s="18">
        <v>0.70296943178192328</v>
      </c>
      <c r="V17" s="18">
        <v>0.69306793863187854</v>
      </c>
      <c r="W17" s="18">
        <v>0.69140549581645649</v>
      </c>
      <c r="X17" s="18">
        <v>0.68974305300103445</v>
      </c>
      <c r="Y17" s="18">
        <v>0.68807857785943216</v>
      </c>
      <c r="Z17" s="18">
        <v>0.68641613504400989</v>
      </c>
      <c r="AA17" s="18">
        <v>0.68475165990240772</v>
      </c>
      <c r="AB17" s="18">
        <v>0.68308921708698556</v>
      </c>
      <c r="AC17" s="18">
        <v>0.68142474194538316</v>
      </c>
      <c r="AD17" s="18">
        <v>0.67976229912996111</v>
      </c>
      <c r="AE17" s="18">
        <v>0.67809782398835883</v>
      </c>
      <c r="AF17" s="18">
        <v>0.67643538117293667</v>
      </c>
      <c r="AG17" s="18">
        <v>0.67477090603133438</v>
      </c>
      <c r="AH17" s="18">
        <v>0.67310846321591233</v>
      </c>
      <c r="AI17" s="18">
        <v>0.67144602040049017</v>
      </c>
      <c r="AJ17" s="18">
        <v>0.66978154525888778</v>
      </c>
      <c r="AK17" s="18">
        <v>0.66811910244346573</v>
      </c>
      <c r="AL17" s="18">
        <v>0.66645462730186344</v>
      </c>
      <c r="AM17" s="18">
        <v>0.66479218448644128</v>
      </c>
      <c r="AN17" s="18">
        <v>0.663127709344839</v>
      </c>
      <c r="AO17" s="18">
        <v>0.66146526652941684</v>
      </c>
      <c r="AP17" s="18">
        <v>0.65980079138781456</v>
      </c>
      <c r="AQ17" s="5"/>
      <c r="AR17" s="5"/>
    </row>
    <row r="18" spans="1:44" ht="14.25" hidden="1" customHeight="1" x14ac:dyDescent="0.45">
      <c r="A18" s="4">
        <v>4</v>
      </c>
      <c r="B18" s="4" t="s">
        <v>166</v>
      </c>
      <c r="C18" s="4" t="s">
        <v>167</v>
      </c>
      <c r="D18" s="4">
        <v>2</v>
      </c>
      <c r="E18" s="4" t="s">
        <v>225</v>
      </c>
      <c r="F18" s="4" t="s">
        <v>256</v>
      </c>
      <c r="G18" s="4" t="s">
        <v>256</v>
      </c>
      <c r="H18" s="4" t="s">
        <v>240</v>
      </c>
      <c r="I18" s="4">
        <v>0</v>
      </c>
      <c r="J18" s="4">
        <v>20.3445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hidden="1" customHeight="1" x14ac:dyDescent="0.45">
      <c r="A19" s="4">
        <v>4</v>
      </c>
      <c r="B19" s="4" t="s">
        <v>166</v>
      </c>
      <c r="C19" s="4" t="s">
        <v>167</v>
      </c>
      <c r="D19" s="4">
        <v>3</v>
      </c>
      <c r="E19" s="4" t="s">
        <v>229</v>
      </c>
      <c r="F19" s="4" t="s">
        <v>257</v>
      </c>
      <c r="G19" s="4" t="s">
        <v>258</v>
      </c>
      <c r="H19" s="4" t="s">
        <v>240</v>
      </c>
      <c r="I19" s="4">
        <v>0</v>
      </c>
      <c r="J19" s="4">
        <v>0</v>
      </c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5"/>
    </row>
    <row r="20" spans="1:44" ht="14.25" hidden="1" customHeight="1" x14ac:dyDescent="0.45">
      <c r="A20" s="4">
        <v>4</v>
      </c>
      <c r="B20" s="4" t="s">
        <v>166</v>
      </c>
      <c r="C20" s="4" t="s">
        <v>167</v>
      </c>
      <c r="D20" s="4">
        <v>4</v>
      </c>
      <c r="E20" s="4" t="s">
        <v>231</v>
      </c>
      <c r="F20" s="4"/>
      <c r="G20" s="4"/>
      <c r="H20" s="4"/>
      <c r="I20" s="4">
        <v>0</v>
      </c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hidden="1" customHeight="1" x14ac:dyDescent="0.45">
      <c r="A21" s="4">
        <v>4</v>
      </c>
      <c r="B21" s="4" t="s">
        <v>166</v>
      </c>
      <c r="C21" s="4" t="s">
        <v>167</v>
      </c>
      <c r="D21" s="4">
        <v>5</v>
      </c>
      <c r="E21" s="4" t="s">
        <v>233</v>
      </c>
      <c r="F21" s="4"/>
      <c r="G21" s="4"/>
      <c r="H21" s="4"/>
      <c r="I21" s="4">
        <v>0</v>
      </c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hidden="1" customHeight="1" x14ac:dyDescent="0.45">
      <c r="A22" s="3">
        <v>5</v>
      </c>
      <c r="B22" s="3" t="s">
        <v>168</v>
      </c>
      <c r="C22" s="3" t="s">
        <v>169</v>
      </c>
      <c r="D22" s="3">
        <v>1</v>
      </c>
      <c r="E22" s="3" t="s">
        <v>223</v>
      </c>
      <c r="F22" s="3" t="s">
        <v>266</v>
      </c>
      <c r="G22" s="3" t="s">
        <v>255</v>
      </c>
      <c r="H22" s="3" t="s">
        <v>265</v>
      </c>
      <c r="I22" s="3">
        <v>0</v>
      </c>
      <c r="J22" s="20">
        <v>1.0212135901361605</v>
      </c>
      <c r="K22" s="20">
        <v>0.92915117705391093</v>
      </c>
      <c r="L22" s="18">
        <v>0.87870869501872861</v>
      </c>
      <c r="M22" s="18">
        <v>0.8475493121906974</v>
      </c>
      <c r="N22" s="18">
        <v>0.81602334838821866</v>
      </c>
      <c r="O22" s="18">
        <v>0.79079975749258624</v>
      </c>
      <c r="P22" s="18">
        <v>0.76594744732748365</v>
      </c>
      <c r="Q22" s="18">
        <v>0.74703092909477997</v>
      </c>
      <c r="R22" s="18">
        <v>0.72811441086207629</v>
      </c>
      <c r="S22" s="18">
        <v>0.70919789262937249</v>
      </c>
      <c r="T22" s="18">
        <v>0.69065265512719887</v>
      </c>
      <c r="U22" s="18">
        <v>0.67173613689449518</v>
      </c>
      <c r="V22" s="18">
        <v>0.65281961866179139</v>
      </c>
      <c r="W22" s="18">
        <v>0.65133449573967117</v>
      </c>
      <c r="X22" s="18">
        <v>0.64984937281755073</v>
      </c>
      <c r="Y22" s="18">
        <v>0.64799766892098298</v>
      </c>
      <c r="Z22" s="18">
        <v>0.64651254599886276</v>
      </c>
      <c r="AA22" s="18">
        <v>0.64502742307674232</v>
      </c>
      <c r="AB22" s="18">
        <v>0.64354230015462199</v>
      </c>
      <c r="AC22" s="18">
        <v>0.64169059625805414</v>
      </c>
      <c r="AD22" s="18">
        <v>0.64020547333593392</v>
      </c>
      <c r="AE22" s="18">
        <v>0.63872035041381348</v>
      </c>
      <c r="AF22" s="18">
        <v>0.63723992724777589</v>
      </c>
      <c r="AG22" s="18">
        <v>0.63575480432565545</v>
      </c>
      <c r="AH22" s="18">
        <v>0.63389840067300507</v>
      </c>
      <c r="AI22" s="18">
        <v>0.63241797750696749</v>
      </c>
      <c r="AJ22" s="18">
        <v>0.63093285458484705</v>
      </c>
      <c r="AK22" s="18">
        <v>0.62944773166272672</v>
      </c>
      <c r="AL22" s="18">
        <v>0.62759602776615897</v>
      </c>
      <c r="AM22" s="18">
        <v>0.62611090484403864</v>
      </c>
      <c r="AN22" s="18">
        <v>0.6246257819219182</v>
      </c>
      <c r="AO22" s="18">
        <v>0.62314535875588062</v>
      </c>
      <c r="AP22" s="18">
        <v>0.62128895510323012</v>
      </c>
      <c r="AQ22" s="5"/>
      <c r="AR22" s="5"/>
    </row>
    <row r="23" spans="1:44" ht="14.25" hidden="1" customHeight="1" x14ac:dyDescent="0.45">
      <c r="A23" s="3">
        <v>5</v>
      </c>
      <c r="B23" s="3" t="s">
        <v>168</v>
      </c>
      <c r="C23" s="3" t="s">
        <v>169</v>
      </c>
      <c r="D23" s="3">
        <v>2</v>
      </c>
      <c r="E23" s="3" t="s">
        <v>225</v>
      </c>
      <c r="F23" s="3" t="s">
        <v>256</v>
      </c>
      <c r="G23" s="3" t="s">
        <v>256</v>
      </c>
      <c r="H23" s="3" t="s">
        <v>240</v>
      </c>
      <c r="I23" s="3">
        <v>0</v>
      </c>
      <c r="J23" s="3">
        <v>30.824999999999999</v>
      </c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hidden="1" customHeight="1" x14ac:dyDescent="0.45">
      <c r="A24" s="3">
        <v>5</v>
      </c>
      <c r="B24" s="3" t="s">
        <v>168</v>
      </c>
      <c r="C24" s="3" t="s">
        <v>169</v>
      </c>
      <c r="D24" s="3">
        <v>3</v>
      </c>
      <c r="E24" s="3" t="s">
        <v>229</v>
      </c>
      <c r="F24" s="3" t="s">
        <v>257</v>
      </c>
      <c r="G24" s="3" t="s">
        <v>258</v>
      </c>
      <c r="H24" s="3" t="s">
        <v>240</v>
      </c>
      <c r="I24" s="3">
        <v>0</v>
      </c>
      <c r="J24" s="3">
        <v>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5"/>
    </row>
    <row r="25" spans="1:44" ht="14.25" hidden="1" customHeight="1" x14ac:dyDescent="0.45">
      <c r="A25" s="3">
        <v>5</v>
      </c>
      <c r="B25" s="3" t="s">
        <v>168</v>
      </c>
      <c r="C25" s="3" t="s">
        <v>169</v>
      </c>
      <c r="D25" s="3">
        <v>4</v>
      </c>
      <c r="E25" s="3" t="s">
        <v>231</v>
      </c>
      <c r="F25" s="3"/>
      <c r="G25" s="3"/>
      <c r="H25" s="3"/>
      <c r="I25" s="3">
        <v>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hidden="1" customHeight="1" x14ac:dyDescent="0.45">
      <c r="A26" s="3">
        <v>5</v>
      </c>
      <c r="B26" s="3" t="s">
        <v>168</v>
      </c>
      <c r="C26" s="3" t="s">
        <v>169</v>
      </c>
      <c r="D26" s="3">
        <v>5</v>
      </c>
      <c r="E26" s="3" t="s">
        <v>233</v>
      </c>
      <c r="F26" s="3"/>
      <c r="G26" s="3"/>
      <c r="H26" s="3"/>
      <c r="I26" s="3">
        <v>0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hidden="1" customHeight="1" x14ac:dyDescent="0.45">
      <c r="A27" s="4">
        <v>6</v>
      </c>
      <c r="B27" s="4" t="s">
        <v>170</v>
      </c>
      <c r="C27" s="4" t="s">
        <v>171</v>
      </c>
      <c r="D27" s="4">
        <v>1</v>
      </c>
      <c r="E27" s="4" t="s">
        <v>223</v>
      </c>
      <c r="F27" s="4" t="s">
        <v>266</v>
      </c>
      <c r="G27" s="4" t="s">
        <v>255</v>
      </c>
      <c r="H27" s="4" t="s">
        <v>265</v>
      </c>
      <c r="I27" s="4">
        <v>0</v>
      </c>
      <c r="J27" s="21">
        <v>1.0212135901361605</v>
      </c>
      <c r="K27" s="21">
        <v>0.92915117705391093</v>
      </c>
      <c r="L27" s="18">
        <v>0.87870869501872861</v>
      </c>
      <c r="M27" s="18">
        <v>0.8475493121906974</v>
      </c>
      <c r="N27" s="18">
        <v>0.81602334838821866</v>
      </c>
      <c r="O27" s="18">
        <v>0.79079975749258624</v>
      </c>
      <c r="P27" s="18">
        <v>0.76594744732748365</v>
      </c>
      <c r="Q27" s="18">
        <v>0.74703092909477997</v>
      </c>
      <c r="R27" s="18">
        <v>0.72811441086207629</v>
      </c>
      <c r="S27" s="18">
        <v>0.70919789262937249</v>
      </c>
      <c r="T27" s="18">
        <v>0.69065265512719887</v>
      </c>
      <c r="U27" s="18">
        <v>0.67173613689449518</v>
      </c>
      <c r="V27" s="18">
        <v>0.65281961866179139</v>
      </c>
      <c r="W27" s="18">
        <v>0.65133449573967117</v>
      </c>
      <c r="X27" s="18">
        <v>0.64984937281755073</v>
      </c>
      <c r="Y27" s="18">
        <v>0.64799766892098298</v>
      </c>
      <c r="Z27" s="18">
        <v>0.64651254599886276</v>
      </c>
      <c r="AA27" s="18">
        <v>0.64502742307674232</v>
      </c>
      <c r="AB27" s="18">
        <v>0.64354230015462199</v>
      </c>
      <c r="AC27" s="18">
        <v>0.64169059625805414</v>
      </c>
      <c r="AD27" s="18">
        <v>0.64020547333593392</v>
      </c>
      <c r="AE27" s="18">
        <v>0.63872035041381348</v>
      </c>
      <c r="AF27" s="18">
        <v>0.63723992724777589</v>
      </c>
      <c r="AG27" s="18">
        <v>0.63575480432565545</v>
      </c>
      <c r="AH27" s="18">
        <v>0.63389840067300507</v>
      </c>
      <c r="AI27" s="18">
        <v>0.63241797750696749</v>
      </c>
      <c r="AJ27" s="18">
        <v>0.63093285458484705</v>
      </c>
      <c r="AK27" s="18">
        <v>0.62944773166272672</v>
      </c>
      <c r="AL27" s="18">
        <v>0.62759602776615897</v>
      </c>
      <c r="AM27" s="18">
        <v>0.62611090484403864</v>
      </c>
      <c r="AN27" s="18">
        <v>0.6246257819219182</v>
      </c>
      <c r="AO27" s="18">
        <v>0.62314535875588062</v>
      </c>
      <c r="AP27" s="18">
        <v>0.62128895510323012</v>
      </c>
      <c r="AQ27" s="5"/>
      <c r="AR27" s="5"/>
    </row>
    <row r="28" spans="1:44" ht="14.25" hidden="1" customHeight="1" x14ac:dyDescent="0.45">
      <c r="A28" s="4">
        <v>6</v>
      </c>
      <c r="B28" s="4" t="s">
        <v>170</v>
      </c>
      <c r="C28" s="4" t="s">
        <v>171</v>
      </c>
      <c r="D28" s="4">
        <v>2</v>
      </c>
      <c r="E28" s="4" t="s">
        <v>225</v>
      </c>
      <c r="F28" s="4" t="s">
        <v>256</v>
      </c>
      <c r="G28" s="4" t="s">
        <v>256</v>
      </c>
      <c r="H28" s="4" t="s">
        <v>240</v>
      </c>
      <c r="I28" s="4">
        <v>0</v>
      </c>
      <c r="J28" s="4">
        <v>30.824999999999999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hidden="1" customHeight="1" x14ac:dyDescent="0.45">
      <c r="A29" s="4">
        <v>6</v>
      </c>
      <c r="B29" s="4" t="s">
        <v>170</v>
      </c>
      <c r="C29" s="4" t="s">
        <v>171</v>
      </c>
      <c r="D29" s="4">
        <v>3</v>
      </c>
      <c r="E29" s="4" t="s">
        <v>229</v>
      </c>
      <c r="F29" s="4" t="s">
        <v>257</v>
      </c>
      <c r="G29" s="4" t="s">
        <v>258</v>
      </c>
      <c r="H29" s="4" t="s">
        <v>240</v>
      </c>
      <c r="I29" s="4">
        <v>0</v>
      </c>
      <c r="J29" s="4">
        <v>0</v>
      </c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5"/>
    </row>
    <row r="30" spans="1:44" ht="14.25" hidden="1" customHeight="1" x14ac:dyDescent="0.45">
      <c r="A30" s="4">
        <v>6</v>
      </c>
      <c r="B30" s="4" t="s">
        <v>170</v>
      </c>
      <c r="C30" s="4" t="s">
        <v>171</v>
      </c>
      <c r="D30" s="4">
        <v>4</v>
      </c>
      <c r="E30" s="4" t="s">
        <v>231</v>
      </c>
      <c r="F30" s="4"/>
      <c r="G30" s="4"/>
      <c r="H30" s="4"/>
      <c r="I30" s="4">
        <v>0</v>
      </c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hidden="1" customHeight="1" x14ac:dyDescent="0.45">
      <c r="A31" s="4">
        <v>6</v>
      </c>
      <c r="B31" s="4" t="s">
        <v>170</v>
      </c>
      <c r="C31" s="4" t="s">
        <v>171</v>
      </c>
      <c r="D31" s="4">
        <v>5</v>
      </c>
      <c r="E31" s="4" t="s">
        <v>233</v>
      </c>
      <c r="F31" s="4"/>
      <c r="G31" s="4"/>
      <c r="H31" s="4"/>
      <c r="I31" s="4">
        <v>0</v>
      </c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s="91" customFormat="1" ht="14.25" hidden="1" customHeight="1" x14ac:dyDescent="0.45">
      <c r="A32" s="92">
        <v>7</v>
      </c>
      <c r="B32" s="92" t="s">
        <v>344</v>
      </c>
      <c r="C32" s="92" t="s">
        <v>345</v>
      </c>
      <c r="D32" s="92">
        <v>1</v>
      </c>
      <c r="E32" s="92" t="s">
        <v>223</v>
      </c>
      <c r="F32" s="92" t="s">
        <v>254</v>
      </c>
      <c r="G32" s="92" t="s">
        <v>255</v>
      </c>
      <c r="H32" s="92" t="s">
        <v>240</v>
      </c>
      <c r="I32" s="92">
        <v>0</v>
      </c>
      <c r="J32" s="92">
        <f>J2+(J2*0.3)</f>
        <v>21576.255287629232</v>
      </c>
      <c r="K32" s="92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s="91" customFormat="1" ht="14.25" hidden="1" customHeight="1" x14ac:dyDescent="0.45">
      <c r="A33" s="92">
        <v>7</v>
      </c>
      <c r="B33" s="92" t="s">
        <v>344</v>
      </c>
      <c r="C33" s="92" t="s">
        <v>345</v>
      </c>
      <c r="D33" s="92">
        <v>2</v>
      </c>
      <c r="E33" s="92" t="s">
        <v>225</v>
      </c>
      <c r="F33" s="92" t="s">
        <v>256</v>
      </c>
      <c r="G33" s="92" t="s">
        <v>256</v>
      </c>
      <c r="H33" s="92" t="s">
        <v>240</v>
      </c>
      <c r="I33" s="92">
        <v>0</v>
      </c>
      <c r="J33" s="92">
        <f>J3+(J3*0.3)</f>
        <v>80.144999999999996</v>
      </c>
      <c r="K33" s="92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s="91" customFormat="1" ht="14.25" hidden="1" customHeight="1" x14ac:dyDescent="0.45">
      <c r="A34" s="92">
        <v>7</v>
      </c>
      <c r="B34" s="92" t="s">
        <v>344</v>
      </c>
      <c r="C34" s="92" t="s">
        <v>345</v>
      </c>
      <c r="D34" s="92">
        <v>3</v>
      </c>
      <c r="E34" s="92" t="s">
        <v>229</v>
      </c>
      <c r="F34" s="92" t="s">
        <v>257</v>
      </c>
      <c r="G34" s="92" t="s">
        <v>258</v>
      </c>
      <c r="H34" s="92" t="s">
        <v>240</v>
      </c>
      <c r="I34" s="92">
        <v>0</v>
      </c>
      <c r="J34" s="92">
        <v>0</v>
      </c>
      <c r="K34" s="92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s="91" customFormat="1" ht="14.25" hidden="1" customHeight="1" x14ac:dyDescent="0.45">
      <c r="A35" s="92">
        <v>7</v>
      </c>
      <c r="B35" s="92" t="s">
        <v>344</v>
      </c>
      <c r="C35" s="92" t="s">
        <v>345</v>
      </c>
      <c r="D35" s="92">
        <v>4</v>
      </c>
      <c r="E35" s="92" t="s">
        <v>231</v>
      </c>
      <c r="F35" s="92"/>
      <c r="G35" s="92"/>
      <c r="H35" s="92"/>
      <c r="I35" s="92">
        <v>0</v>
      </c>
      <c r="J35" s="92"/>
      <c r="K35" s="92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s="91" customFormat="1" ht="14.25" hidden="1" customHeight="1" x14ac:dyDescent="0.45">
      <c r="A36" s="92">
        <v>7</v>
      </c>
      <c r="B36" s="92" t="s">
        <v>344</v>
      </c>
      <c r="C36" s="92" t="s">
        <v>345</v>
      </c>
      <c r="D36" s="92">
        <v>5</v>
      </c>
      <c r="E36" s="92" t="s">
        <v>233</v>
      </c>
      <c r="F36" s="92"/>
      <c r="G36" s="92"/>
      <c r="H36" s="92"/>
      <c r="I36" s="92">
        <v>0</v>
      </c>
      <c r="J36" s="92"/>
      <c r="K36" s="92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s="128" customFormat="1" ht="14.25" hidden="1" customHeight="1" x14ac:dyDescent="0.45">
      <c r="A37" s="139">
        <v>8</v>
      </c>
      <c r="B37" s="139" t="s">
        <v>172</v>
      </c>
      <c r="C37" s="139" t="s">
        <v>173</v>
      </c>
      <c r="D37" s="139">
        <v>1</v>
      </c>
      <c r="E37" s="139" t="s">
        <v>223</v>
      </c>
      <c r="F37" s="139" t="s">
        <v>254</v>
      </c>
      <c r="G37" s="139" t="s">
        <v>255</v>
      </c>
      <c r="H37" s="139" t="s">
        <v>240</v>
      </c>
      <c r="I37" s="139">
        <v>0</v>
      </c>
      <c r="J37" s="139">
        <v>2820.16</v>
      </c>
      <c r="K37" s="140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</row>
    <row r="38" spans="1:44" s="128" customFormat="1" ht="14.25" hidden="1" customHeight="1" x14ac:dyDescent="0.45">
      <c r="A38" s="139">
        <v>8</v>
      </c>
      <c r="B38" s="139" t="s">
        <v>172</v>
      </c>
      <c r="C38" s="139" t="s">
        <v>173</v>
      </c>
      <c r="D38" s="139">
        <v>2</v>
      </c>
      <c r="E38" s="139" t="s">
        <v>225</v>
      </c>
      <c r="F38" s="139" t="s">
        <v>256</v>
      </c>
      <c r="G38" s="139" t="s">
        <v>256</v>
      </c>
      <c r="H38" s="139" t="s">
        <v>240</v>
      </c>
      <c r="I38" s="139">
        <v>0</v>
      </c>
      <c r="J38" s="139">
        <v>5.41</v>
      </c>
      <c r="K38" s="139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</row>
    <row r="39" spans="1:44" s="128" customFormat="1" ht="14.25" customHeight="1" x14ac:dyDescent="0.45">
      <c r="A39" s="139">
        <v>8</v>
      </c>
      <c r="B39" s="139" t="s">
        <v>172</v>
      </c>
      <c r="C39" s="139" t="s">
        <v>173</v>
      </c>
      <c r="D39" s="139">
        <v>3</v>
      </c>
      <c r="E39" s="139" t="s">
        <v>229</v>
      </c>
      <c r="F39" s="139" t="s">
        <v>257</v>
      </c>
      <c r="G39" s="139" t="s">
        <v>258</v>
      </c>
      <c r="H39" s="139" t="s">
        <v>237</v>
      </c>
      <c r="I39" s="139">
        <v>0</v>
      </c>
      <c r="J39" s="141">
        <f>1326789</f>
        <v>1326789</v>
      </c>
      <c r="K39" s="141">
        <f>J39*0.97</f>
        <v>1286985.33</v>
      </c>
      <c r="L39" s="142">
        <f t="shared" ref="L39:AP39" si="2">K39*0.97</f>
        <v>1248375.7701000001</v>
      </c>
      <c r="M39" s="142">
        <f t="shared" si="2"/>
        <v>1210924.496997</v>
      </c>
      <c r="N39" s="142">
        <f t="shared" si="2"/>
        <v>1174596.7620870899</v>
      </c>
      <c r="O39" s="142">
        <f t="shared" si="2"/>
        <v>1139358.8592244773</v>
      </c>
      <c r="P39" s="142">
        <f t="shared" si="2"/>
        <v>1105178.093447743</v>
      </c>
      <c r="Q39" s="142">
        <f t="shared" si="2"/>
        <v>1072022.7506443106</v>
      </c>
      <c r="R39" s="142">
        <f t="shared" si="2"/>
        <v>1039862.0681249812</v>
      </c>
      <c r="S39" s="142">
        <f t="shared" si="2"/>
        <v>1008666.2060812318</v>
      </c>
      <c r="T39" s="142">
        <f t="shared" si="2"/>
        <v>978406.21989879489</v>
      </c>
      <c r="U39" s="142">
        <f t="shared" si="2"/>
        <v>949054.03330183099</v>
      </c>
      <c r="V39" s="142">
        <f t="shared" si="2"/>
        <v>920582.41230277601</v>
      </c>
      <c r="W39" s="142">
        <f t="shared" si="2"/>
        <v>892964.93993369269</v>
      </c>
      <c r="X39" s="142">
        <f t="shared" si="2"/>
        <v>866175.99173568189</v>
      </c>
      <c r="Y39" s="142">
        <f t="shared" si="2"/>
        <v>840190.71198361146</v>
      </c>
      <c r="Z39" s="142">
        <f t="shared" si="2"/>
        <v>814984.99062410311</v>
      </c>
      <c r="AA39" s="142">
        <f t="shared" si="2"/>
        <v>790535.44090537995</v>
      </c>
      <c r="AB39" s="142">
        <f t="shared" si="2"/>
        <v>766819.37767821853</v>
      </c>
      <c r="AC39" s="142">
        <f t="shared" si="2"/>
        <v>743814.796347872</v>
      </c>
      <c r="AD39" s="142">
        <f t="shared" si="2"/>
        <v>721500.3524574358</v>
      </c>
      <c r="AE39" s="142">
        <f t="shared" si="2"/>
        <v>699855.34188371268</v>
      </c>
      <c r="AF39" s="142">
        <f t="shared" si="2"/>
        <v>678859.68162720127</v>
      </c>
      <c r="AG39" s="142">
        <f t="shared" si="2"/>
        <v>658493.89117838524</v>
      </c>
      <c r="AH39" s="142">
        <f t="shared" si="2"/>
        <v>638739.07444303366</v>
      </c>
      <c r="AI39" s="142">
        <f t="shared" si="2"/>
        <v>619576.90220974269</v>
      </c>
      <c r="AJ39" s="142">
        <f t="shared" si="2"/>
        <v>600989.59514345042</v>
      </c>
      <c r="AK39" s="142">
        <f t="shared" si="2"/>
        <v>582959.90728914691</v>
      </c>
      <c r="AL39" s="142">
        <f t="shared" si="2"/>
        <v>565471.11007047247</v>
      </c>
      <c r="AM39" s="142">
        <f t="shared" si="2"/>
        <v>548506.97676835826</v>
      </c>
      <c r="AN39" s="142">
        <f t="shared" si="2"/>
        <v>532051.76746530749</v>
      </c>
      <c r="AO39" s="142">
        <f t="shared" si="2"/>
        <v>516090.21444134827</v>
      </c>
      <c r="AP39" s="142">
        <f t="shared" si="2"/>
        <v>500607.50800810783</v>
      </c>
      <c r="AQ39" s="142"/>
      <c r="AR39" s="125"/>
    </row>
    <row r="40" spans="1:44" s="128" customFormat="1" ht="14.25" hidden="1" customHeight="1" x14ac:dyDescent="0.45">
      <c r="A40" s="139">
        <v>8</v>
      </c>
      <c r="B40" s="139" t="s">
        <v>172</v>
      </c>
      <c r="C40" s="139" t="s">
        <v>173</v>
      </c>
      <c r="D40" s="139">
        <v>4</v>
      </c>
      <c r="E40" s="139" t="s">
        <v>231</v>
      </c>
      <c r="F40" s="139"/>
      <c r="G40" s="139"/>
      <c r="H40" s="139"/>
      <c r="I40" s="139">
        <v>0</v>
      </c>
      <c r="J40" s="139"/>
      <c r="K40" s="139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</row>
    <row r="41" spans="1:44" s="128" customFormat="1" ht="14.25" hidden="1" customHeight="1" x14ac:dyDescent="0.45">
      <c r="A41" s="139">
        <v>8</v>
      </c>
      <c r="B41" s="139" t="s">
        <v>172</v>
      </c>
      <c r="C41" s="139" t="s">
        <v>173</v>
      </c>
      <c r="D41" s="139">
        <v>5</v>
      </c>
      <c r="E41" s="139" t="s">
        <v>233</v>
      </c>
      <c r="F41" s="139"/>
      <c r="G41" s="139"/>
      <c r="H41" s="139"/>
      <c r="I41" s="139">
        <v>0</v>
      </c>
      <c r="J41" s="139"/>
      <c r="K41" s="139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</row>
    <row r="42" spans="1:44" ht="14.25" hidden="1" customHeight="1" x14ac:dyDescent="0.45">
      <c r="A42" s="4">
        <v>9</v>
      </c>
      <c r="B42" s="4" t="s">
        <v>174</v>
      </c>
      <c r="C42" s="4" t="s">
        <v>175</v>
      </c>
      <c r="D42" s="4">
        <v>1</v>
      </c>
      <c r="E42" s="4" t="s">
        <v>223</v>
      </c>
      <c r="F42" s="4" t="s">
        <v>254</v>
      </c>
      <c r="G42" s="4" t="s">
        <v>255</v>
      </c>
      <c r="H42" s="4" t="s">
        <v>240</v>
      </c>
      <c r="I42" s="4">
        <v>0</v>
      </c>
      <c r="J42" s="22">
        <f>J37*(742/1153)</f>
        <v>1814.8818039895923</v>
      </c>
      <c r="K42" s="1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4.25" hidden="1" customHeight="1" x14ac:dyDescent="0.45">
      <c r="A43" s="4">
        <v>9</v>
      </c>
      <c r="B43" s="4" t="s">
        <v>174</v>
      </c>
      <c r="C43" s="4" t="s">
        <v>175</v>
      </c>
      <c r="D43" s="4">
        <v>2</v>
      </c>
      <c r="E43" s="4" t="s">
        <v>225</v>
      </c>
      <c r="F43" s="4" t="s">
        <v>256</v>
      </c>
      <c r="G43" s="4" t="s">
        <v>256</v>
      </c>
      <c r="H43" s="4" t="s">
        <v>240</v>
      </c>
      <c r="I43" s="4">
        <v>0</v>
      </c>
      <c r="J43" s="4">
        <v>1.7853000000000001</v>
      </c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 x14ac:dyDescent="0.45">
      <c r="A44" s="4">
        <v>9</v>
      </c>
      <c r="B44" s="4" t="s">
        <v>174</v>
      </c>
      <c r="C44" s="4" t="s">
        <v>175</v>
      </c>
      <c r="D44" s="4">
        <v>3</v>
      </c>
      <c r="E44" s="4" t="s">
        <v>229</v>
      </c>
      <c r="F44" s="4" t="s">
        <v>257</v>
      </c>
      <c r="G44" s="4" t="s">
        <v>258</v>
      </c>
      <c r="H44" s="4" t="s">
        <v>240</v>
      </c>
      <c r="I44" s="4">
        <v>0</v>
      </c>
      <c r="J44" s="4">
        <v>0</v>
      </c>
      <c r="K44" s="13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5"/>
    </row>
    <row r="45" spans="1:44" ht="14.25" hidden="1" customHeight="1" x14ac:dyDescent="0.45">
      <c r="A45" s="4">
        <v>9</v>
      </c>
      <c r="B45" s="4" t="s">
        <v>174</v>
      </c>
      <c r="C45" s="4" t="s">
        <v>175</v>
      </c>
      <c r="D45" s="4">
        <v>4</v>
      </c>
      <c r="E45" s="4" t="s">
        <v>231</v>
      </c>
      <c r="F45" s="4"/>
      <c r="G45" s="4"/>
      <c r="H45" s="4"/>
      <c r="I45" s="4">
        <v>0</v>
      </c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hidden="1" customHeight="1" x14ac:dyDescent="0.45">
      <c r="A46" s="49">
        <v>9</v>
      </c>
      <c r="B46" s="49" t="s">
        <v>174</v>
      </c>
      <c r="C46" s="49" t="s">
        <v>175</v>
      </c>
      <c r="D46" s="49">
        <v>5</v>
      </c>
      <c r="E46" s="49" t="s">
        <v>233</v>
      </c>
      <c r="F46" s="49"/>
      <c r="G46" s="49"/>
      <c r="H46" s="49"/>
      <c r="I46" s="49">
        <v>0</v>
      </c>
      <c r="J46" s="49"/>
      <c r="K46" s="49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</row>
    <row r="47" spans="1:44" s="135" customFormat="1" ht="14.25" hidden="1" customHeight="1" x14ac:dyDescent="0.45">
      <c r="A47" s="145">
        <v>10</v>
      </c>
      <c r="B47" s="150" t="s">
        <v>346</v>
      </c>
      <c r="C47" s="135" t="s">
        <v>347</v>
      </c>
      <c r="D47" s="135">
        <v>1</v>
      </c>
      <c r="E47" s="135" t="s">
        <v>223</v>
      </c>
      <c r="F47" s="146" t="s">
        <v>254</v>
      </c>
      <c r="G47" s="146" t="s">
        <v>255</v>
      </c>
      <c r="H47" s="146" t="s">
        <v>240</v>
      </c>
      <c r="I47" s="146">
        <v>0</v>
      </c>
      <c r="J47" s="146">
        <f>J37+(J37*0.3)</f>
        <v>3666.2079999999996</v>
      </c>
      <c r="K47" s="146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</row>
    <row r="48" spans="1:44" s="135" customFormat="1" ht="14.25" hidden="1" customHeight="1" x14ac:dyDescent="0.45">
      <c r="A48" s="145">
        <v>10</v>
      </c>
      <c r="B48" s="135" t="s">
        <v>346</v>
      </c>
      <c r="C48" s="135" t="s">
        <v>347</v>
      </c>
      <c r="D48" s="135">
        <v>2</v>
      </c>
      <c r="E48" s="135" t="s">
        <v>225</v>
      </c>
      <c r="F48" s="146" t="s">
        <v>256</v>
      </c>
      <c r="G48" s="146" t="s">
        <v>256</v>
      </c>
      <c r="H48" s="146" t="s">
        <v>240</v>
      </c>
      <c r="I48" s="146">
        <v>0</v>
      </c>
      <c r="J48" s="146">
        <f>J38+(J38*0.3)</f>
        <v>7.0330000000000004</v>
      </c>
      <c r="K48" s="146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</row>
    <row r="49" spans="1:44" s="135" customFormat="1" ht="14.25" customHeight="1" x14ac:dyDescent="0.45">
      <c r="A49" s="145">
        <v>10</v>
      </c>
      <c r="B49" s="135" t="s">
        <v>346</v>
      </c>
      <c r="C49" s="135" t="s">
        <v>347</v>
      </c>
      <c r="D49" s="135">
        <v>3</v>
      </c>
      <c r="E49" s="135" t="s">
        <v>229</v>
      </c>
      <c r="F49" s="146" t="s">
        <v>257</v>
      </c>
      <c r="G49" s="146" t="s">
        <v>258</v>
      </c>
      <c r="H49" s="146" t="s">
        <v>240</v>
      </c>
      <c r="I49" s="146">
        <v>0</v>
      </c>
      <c r="J49" s="146">
        <v>0</v>
      </c>
      <c r="K49" s="146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</row>
    <row r="50" spans="1:44" s="135" customFormat="1" ht="14.25" hidden="1" customHeight="1" x14ac:dyDescent="0.45">
      <c r="A50" s="145">
        <v>10</v>
      </c>
      <c r="B50" s="135" t="s">
        <v>346</v>
      </c>
      <c r="C50" s="150" t="s">
        <v>347</v>
      </c>
      <c r="D50" s="135">
        <v>4</v>
      </c>
      <c r="E50" s="135" t="s">
        <v>231</v>
      </c>
      <c r="F50" s="146"/>
      <c r="G50" s="146"/>
      <c r="H50" s="146"/>
      <c r="I50" s="146">
        <v>0</v>
      </c>
      <c r="J50" s="146"/>
      <c r="K50" s="146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</row>
    <row r="51" spans="1:44" s="135" customFormat="1" ht="14.25" hidden="1" customHeight="1" x14ac:dyDescent="0.45">
      <c r="A51" s="145">
        <v>10</v>
      </c>
      <c r="B51" s="135" t="s">
        <v>346</v>
      </c>
      <c r="C51" s="135" t="s">
        <v>347</v>
      </c>
      <c r="D51" s="135">
        <v>5</v>
      </c>
      <c r="E51" s="135" t="s">
        <v>233</v>
      </c>
      <c r="F51" s="146"/>
      <c r="G51" s="146"/>
      <c r="H51" s="146"/>
      <c r="I51" s="146">
        <v>0</v>
      </c>
      <c r="J51" s="146"/>
      <c r="K51" s="146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</row>
    <row r="52" spans="1:44" s="91" customFormat="1" ht="14.25" hidden="1" customHeight="1" x14ac:dyDescent="0.45">
      <c r="A52" s="147">
        <v>11</v>
      </c>
      <c r="B52" s="148" t="s">
        <v>290</v>
      </c>
      <c r="C52" s="148" t="s">
        <v>296</v>
      </c>
      <c r="D52" s="148">
        <v>1</v>
      </c>
      <c r="E52" s="148" t="s">
        <v>223</v>
      </c>
      <c r="F52" s="148" t="s">
        <v>254</v>
      </c>
      <c r="G52" s="148" t="s">
        <v>255</v>
      </c>
      <c r="H52" s="148" t="s">
        <v>240</v>
      </c>
      <c r="I52" s="148">
        <v>0</v>
      </c>
      <c r="J52" s="148">
        <v>18581.349999999999</v>
      </c>
      <c r="K52" s="149"/>
      <c r="L52" s="144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</row>
    <row r="53" spans="1:44" ht="14.25" hidden="1" customHeight="1" x14ac:dyDescent="0.45">
      <c r="A53" s="124">
        <v>11</v>
      </c>
      <c r="B53" s="5" t="s">
        <v>290</v>
      </c>
      <c r="C53" s="5" t="s">
        <v>296</v>
      </c>
      <c r="D53" s="5">
        <v>2</v>
      </c>
      <c r="E53" s="5" t="s">
        <v>225</v>
      </c>
      <c r="F53" s="5" t="s">
        <v>256</v>
      </c>
      <c r="G53" s="5" t="s">
        <v>256</v>
      </c>
      <c r="H53" s="5" t="s">
        <v>240</v>
      </c>
      <c r="I53" s="5">
        <v>0</v>
      </c>
      <c r="J53" s="5">
        <v>171.78</v>
      </c>
      <c r="K53" s="39"/>
      <c r="L53" s="48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hidden="1" customHeight="1" x14ac:dyDescent="0.45">
      <c r="A54" s="124">
        <v>11</v>
      </c>
      <c r="B54" s="5" t="s">
        <v>290</v>
      </c>
      <c r="C54" s="5" t="s">
        <v>296</v>
      </c>
      <c r="D54" s="5">
        <v>3</v>
      </c>
      <c r="E54" s="5" t="s">
        <v>229</v>
      </c>
      <c r="F54" s="5" t="s">
        <v>257</v>
      </c>
      <c r="G54" s="5" t="s">
        <v>258</v>
      </c>
      <c r="H54" s="5" t="s">
        <v>237</v>
      </c>
      <c r="I54" s="5">
        <v>0</v>
      </c>
      <c r="J54" s="11">
        <v>33630.246843254536</v>
      </c>
      <c r="K54" s="70">
        <v>34871.731802741837</v>
      </c>
      <c r="L54" s="64">
        <v>36159.047080151482</v>
      </c>
      <c r="M54" s="11">
        <v>37493.884534917459</v>
      </c>
      <c r="N54" s="11">
        <v>38877.998482692128</v>
      </c>
      <c r="O54" s="11">
        <v>39380.119005777859</v>
      </c>
      <c r="P54" s="11">
        <v>39640.456811816977</v>
      </c>
      <c r="Q54" s="11">
        <f>P54*0.97</f>
        <v>38451.243107462469</v>
      </c>
      <c r="R54" s="11">
        <f t="shared" ref="R54:AP54" si="3">Q54*0.97</f>
        <v>37297.705814238594</v>
      </c>
      <c r="S54" s="11">
        <f t="shared" si="3"/>
        <v>36178.774639811432</v>
      </c>
      <c r="T54" s="11">
        <f t="shared" si="3"/>
        <v>35093.411400617086</v>
      </c>
      <c r="U54" s="11">
        <f t="shared" si="3"/>
        <v>34040.609058598573</v>
      </c>
      <c r="V54" s="11">
        <f t="shared" si="3"/>
        <v>33019.390786840617</v>
      </c>
      <c r="W54" s="11">
        <f t="shared" si="3"/>
        <v>32028.809063235396</v>
      </c>
      <c r="X54" s="11">
        <f t="shared" si="3"/>
        <v>31067.944791338334</v>
      </c>
      <c r="Y54" s="11">
        <f t="shared" si="3"/>
        <v>30135.906447598183</v>
      </c>
      <c r="Z54" s="11">
        <f t="shared" si="3"/>
        <v>29231.829254170236</v>
      </c>
      <c r="AA54" s="11">
        <f t="shared" si="3"/>
        <v>28354.874376545129</v>
      </c>
      <c r="AB54" s="11">
        <f t="shared" si="3"/>
        <v>27504.228145248773</v>
      </c>
      <c r="AC54" s="11">
        <f t="shared" si="3"/>
        <v>26679.101300891311</v>
      </c>
      <c r="AD54" s="11">
        <f t="shared" si="3"/>
        <v>25878.72826186457</v>
      </c>
      <c r="AE54" s="11">
        <f t="shared" si="3"/>
        <v>25102.366414008633</v>
      </c>
      <c r="AF54" s="11">
        <f t="shared" si="3"/>
        <v>24349.295421588373</v>
      </c>
      <c r="AG54" s="11">
        <f t="shared" si="3"/>
        <v>23618.816558940722</v>
      </c>
      <c r="AH54" s="11">
        <f t="shared" si="3"/>
        <v>22910.252062172498</v>
      </c>
      <c r="AI54" s="11">
        <f t="shared" si="3"/>
        <v>22222.944500307323</v>
      </c>
      <c r="AJ54" s="11">
        <f t="shared" si="3"/>
        <v>21556.256165298102</v>
      </c>
      <c r="AK54" s="11">
        <f t="shared" si="3"/>
        <v>20909.56848033916</v>
      </c>
      <c r="AL54" s="11">
        <f t="shared" si="3"/>
        <v>20282.281425928984</v>
      </c>
      <c r="AM54" s="11">
        <f t="shared" si="3"/>
        <v>19673.812983151114</v>
      </c>
      <c r="AN54" s="11">
        <f t="shared" si="3"/>
        <v>19083.598593656581</v>
      </c>
      <c r="AO54" s="11">
        <f t="shared" si="3"/>
        <v>18511.090635846882</v>
      </c>
      <c r="AP54" s="11">
        <f t="shared" si="3"/>
        <v>17955.757916771476</v>
      </c>
      <c r="AQ54" s="5"/>
      <c r="AR54" s="5"/>
    </row>
    <row r="55" spans="1:44" ht="14.25" hidden="1" customHeight="1" x14ac:dyDescent="0.45">
      <c r="A55" s="124">
        <v>11</v>
      </c>
      <c r="B55" s="5" t="s">
        <v>290</v>
      </c>
      <c r="C55" s="5" t="s">
        <v>296</v>
      </c>
      <c r="D55" s="5">
        <v>4</v>
      </c>
      <c r="E55" s="5" t="s">
        <v>231</v>
      </c>
      <c r="F55" s="5"/>
      <c r="G55" s="5"/>
      <c r="H55" s="5"/>
      <c r="I55" s="5">
        <v>0</v>
      </c>
      <c r="J55" s="5"/>
      <c r="K55" s="39"/>
      <c r="L55" s="48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4.25" hidden="1" customHeight="1" thickBot="1" x14ac:dyDescent="0.5">
      <c r="A56" s="124">
        <v>11</v>
      </c>
      <c r="B56" s="5" t="s">
        <v>290</v>
      </c>
      <c r="C56" s="5" t="s">
        <v>296</v>
      </c>
      <c r="D56" s="5">
        <v>5</v>
      </c>
      <c r="E56" s="5" t="s">
        <v>233</v>
      </c>
      <c r="F56" s="5"/>
      <c r="G56" s="5"/>
      <c r="H56" s="5"/>
      <c r="I56" s="5">
        <v>0</v>
      </c>
      <c r="J56" s="5"/>
      <c r="K56" s="39"/>
      <c r="L56" s="48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s="128" customFormat="1" ht="14.25" hidden="1" customHeight="1" x14ac:dyDescent="0.45">
      <c r="A57" s="68">
        <v>12</v>
      </c>
      <c r="B57" s="125" t="s">
        <v>339</v>
      </c>
      <c r="C57" s="125" t="s">
        <v>338</v>
      </c>
      <c r="D57" s="125">
        <v>1</v>
      </c>
      <c r="E57" s="95" t="s">
        <v>223</v>
      </c>
      <c r="F57" s="95" t="s">
        <v>254</v>
      </c>
      <c r="G57" s="95" t="s">
        <v>255</v>
      </c>
      <c r="H57" s="95" t="s">
        <v>240</v>
      </c>
      <c r="I57" s="95">
        <v>0</v>
      </c>
      <c r="J57" s="95">
        <v>18581.349999999999</v>
      </c>
      <c r="K57" s="126"/>
      <c r="L57" s="127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</row>
    <row r="58" spans="1:44" s="128" customFormat="1" ht="14.25" hidden="1" customHeight="1" x14ac:dyDescent="0.45">
      <c r="A58" s="68">
        <v>12</v>
      </c>
      <c r="B58" s="125" t="s">
        <v>339</v>
      </c>
      <c r="C58" s="125" t="s">
        <v>338</v>
      </c>
      <c r="D58" s="125">
        <v>2</v>
      </c>
      <c r="E58" s="5" t="s">
        <v>225</v>
      </c>
      <c r="F58" s="5" t="s">
        <v>256</v>
      </c>
      <c r="G58" s="5" t="s">
        <v>256</v>
      </c>
      <c r="H58" s="5" t="s">
        <v>240</v>
      </c>
      <c r="I58" s="5">
        <v>0</v>
      </c>
      <c r="J58" s="5">
        <v>171.78</v>
      </c>
      <c r="K58" s="126"/>
      <c r="L58" s="127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</row>
    <row r="59" spans="1:44" s="128" customFormat="1" ht="14.25" hidden="1" customHeight="1" x14ac:dyDescent="0.45">
      <c r="A59" s="68">
        <v>12</v>
      </c>
      <c r="B59" s="125" t="s">
        <v>339</v>
      </c>
      <c r="C59" s="125" t="s">
        <v>338</v>
      </c>
      <c r="D59" s="125">
        <v>3</v>
      </c>
      <c r="E59" s="5" t="s">
        <v>229</v>
      </c>
      <c r="F59" s="5" t="s">
        <v>257</v>
      </c>
      <c r="G59" s="5" t="s">
        <v>258</v>
      </c>
      <c r="H59" s="5" t="s">
        <v>237</v>
      </c>
      <c r="I59" s="5">
        <v>0</v>
      </c>
      <c r="J59" s="129">
        <v>46669.941327257191</v>
      </c>
      <c r="K59" s="130">
        <v>48392.796068347685</v>
      </c>
      <c r="L59" s="131">
        <v>49017.802936595734</v>
      </c>
      <c r="M59" s="129">
        <v>49341.854452831598</v>
      </c>
      <c r="N59" s="129">
        <v>49684.567095537575</v>
      </c>
      <c r="O59" s="129">
        <v>50029.660109974066</v>
      </c>
      <c r="P59" s="129">
        <v>50377.1500294371</v>
      </c>
      <c r="Q59" s="129">
        <f>P59*0.97</f>
        <v>48865.835528553987</v>
      </c>
      <c r="R59" s="129">
        <f t="shared" ref="R59:AP59" si="4">Q59*0.97</f>
        <v>47399.860462697368</v>
      </c>
      <c r="S59" s="129">
        <f t="shared" si="4"/>
        <v>45977.864648816445</v>
      </c>
      <c r="T59" s="129">
        <f t="shared" si="4"/>
        <v>44598.528709351951</v>
      </c>
      <c r="U59" s="129">
        <f t="shared" si="4"/>
        <v>43260.572848071388</v>
      </c>
      <c r="V59" s="129">
        <f t="shared" si="4"/>
        <v>41962.755662629243</v>
      </c>
      <c r="W59" s="129">
        <f t="shared" si="4"/>
        <v>40703.872992750366</v>
      </c>
      <c r="X59" s="129">
        <f t="shared" si="4"/>
        <v>39482.756802967851</v>
      </c>
      <c r="Y59" s="129">
        <f t="shared" si="4"/>
        <v>38298.274098878814</v>
      </c>
      <c r="Z59" s="129">
        <f t="shared" si="4"/>
        <v>37149.325875912451</v>
      </c>
      <c r="AA59" s="129">
        <f t="shared" si="4"/>
        <v>36034.846099635077</v>
      </c>
      <c r="AB59" s="129">
        <f t="shared" si="4"/>
        <v>34953.800716646023</v>
      </c>
      <c r="AC59" s="129">
        <f t="shared" si="4"/>
        <v>33905.186695146644</v>
      </c>
      <c r="AD59" s="129">
        <f t="shared" si="4"/>
        <v>32888.031094292244</v>
      </c>
      <c r="AE59" s="129">
        <f t="shared" si="4"/>
        <v>31901.390161463474</v>
      </c>
      <c r="AF59" s="129">
        <f t="shared" si="4"/>
        <v>30944.348456619569</v>
      </c>
      <c r="AG59" s="129">
        <f t="shared" si="4"/>
        <v>30016.018002920981</v>
      </c>
      <c r="AH59" s="129">
        <f t="shared" si="4"/>
        <v>29115.537462833352</v>
      </c>
      <c r="AI59" s="129">
        <f t="shared" si="4"/>
        <v>28242.07133894835</v>
      </c>
      <c r="AJ59" s="129">
        <f t="shared" si="4"/>
        <v>27394.809198779898</v>
      </c>
      <c r="AK59" s="129">
        <f t="shared" si="4"/>
        <v>26572.9649228165</v>
      </c>
      <c r="AL59" s="129">
        <f t="shared" si="4"/>
        <v>25775.775975132005</v>
      </c>
      <c r="AM59" s="129">
        <f t="shared" si="4"/>
        <v>25002.502695878044</v>
      </c>
      <c r="AN59" s="129">
        <f t="shared" si="4"/>
        <v>24252.427615001703</v>
      </c>
      <c r="AO59" s="129">
        <f t="shared" si="4"/>
        <v>23524.854786551652</v>
      </c>
      <c r="AP59" s="129">
        <f t="shared" si="4"/>
        <v>22819.109142955102</v>
      </c>
      <c r="AQ59" s="125"/>
      <c r="AR59" s="125"/>
    </row>
    <row r="60" spans="1:44" s="128" customFormat="1" ht="14.25" hidden="1" customHeight="1" x14ac:dyDescent="0.45">
      <c r="A60" s="68">
        <v>12</v>
      </c>
      <c r="B60" s="125" t="s">
        <v>339</v>
      </c>
      <c r="C60" s="125" t="s">
        <v>338</v>
      </c>
      <c r="D60" s="125">
        <v>4</v>
      </c>
      <c r="E60" s="5" t="s">
        <v>231</v>
      </c>
      <c r="F60" s="5"/>
      <c r="G60" s="5"/>
      <c r="H60" s="5"/>
      <c r="I60" s="5">
        <v>0</v>
      </c>
      <c r="J60" s="125"/>
      <c r="K60" s="126"/>
      <c r="L60" s="127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</row>
    <row r="61" spans="1:44" s="128" customFormat="1" ht="14.25" hidden="1" customHeight="1" x14ac:dyDescent="0.45">
      <c r="A61" s="68">
        <v>12</v>
      </c>
      <c r="B61" s="125" t="s">
        <v>339</v>
      </c>
      <c r="C61" s="125" t="s">
        <v>338</v>
      </c>
      <c r="D61" s="125">
        <v>5</v>
      </c>
      <c r="E61" s="5" t="s">
        <v>233</v>
      </c>
      <c r="F61" s="5"/>
      <c r="G61" s="5"/>
      <c r="H61" s="5"/>
      <c r="I61" s="5">
        <v>0</v>
      </c>
      <c r="J61" s="125"/>
      <c r="K61" s="126"/>
      <c r="L61" s="127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</row>
    <row r="62" spans="1:44" ht="14.25" hidden="1" customHeight="1" x14ac:dyDescent="0.45">
      <c r="A62" s="68">
        <v>13</v>
      </c>
      <c r="B62" s="5" t="s">
        <v>291</v>
      </c>
      <c r="C62" s="5" t="s">
        <v>297</v>
      </c>
      <c r="D62" s="5">
        <v>1</v>
      </c>
      <c r="E62" s="5" t="s">
        <v>223</v>
      </c>
      <c r="F62" s="5" t="s">
        <v>295</v>
      </c>
      <c r="G62" s="5" t="s">
        <v>255</v>
      </c>
      <c r="H62" s="5" t="s">
        <v>240</v>
      </c>
      <c r="I62" s="5">
        <v>0</v>
      </c>
      <c r="J62" s="5">
        <v>2.0499999999999998</v>
      </c>
      <c r="K62" s="39"/>
      <c r="L62" s="48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4.25" hidden="1" customHeight="1" x14ac:dyDescent="0.45">
      <c r="A63" s="68">
        <v>13</v>
      </c>
      <c r="B63" s="5" t="s">
        <v>291</v>
      </c>
      <c r="C63" s="5" t="s">
        <v>297</v>
      </c>
      <c r="D63" s="5">
        <v>2</v>
      </c>
      <c r="E63" s="5" t="s">
        <v>225</v>
      </c>
      <c r="F63" s="5" t="s">
        <v>256</v>
      </c>
      <c r="G63" s="5" t="s">
        <v>256</v>
      </c>
      <c r="H63" s="5" t="s">
        <v>240</v>
      </c>
      <c r="I63" s="5">
        <v>0</v>
      </c>
      <c r="J63" s="5">
        <v>100.77</v>
      </c>
      <c r="K63" s="39"/>
      <c r="L63" s="48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hidden="1" customHeight="1" x14ac:dyDescent="0.45">
      <c r="A64" s="68">
        <v>13</v>
      </c>
      <c r="B64" s="5" t="s">
        <v>291</v>
      </c>
      <c r="C64" s="5" t="s">
        <v>297</v>
      </c>
      <c r="D64" s="5">
        <v>3</v>
      </c>
      <c r="E64" s="5" t="s">
        <v>229</v>
      </c>
      <c r="F64" s="5" t="s">
        <v>257</v>
      </c>
      <c r="G64" s="5" t="s">
        <v>258</v>
      </c>
      <c r="H64" s="5" t="s">
        <v>240</v>
      </c>
      <c r="I64" s="5">
        <v>0</v>
      </c>
      <c r="J64" s="5">
        <v>0</v>
      </c>
      <c r="K64" s="39"/>
      <c r="L64" s="48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hidden="1" customHeight="1" x14ac:dyDescent="0.45">
      <c r="A65" s="68">
        <v>13</v>
      </c>
      <c r="B65" s="5" t="s">
        <v>291</v>
      </c>
      <c r="C65" s="5" t="s">
        <v>297</v>
      </c>
      <c r="D65" s="5">
        <v>4</v>
      </c>
      <c r="E65" s="5" t="s">
        <v>231</v>
      </c>
      <c r="F65" s="5"/>
      <c r="G65" s="5"/>
      <c r="H65" s="5"/>
      <c r="I65" s="5">
        <v>0</v>
      </c>
      <c r="J65" s="5"/>
      <c r="K65" s="39"/>
      <c r="L65" s="48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4.25" hidden="1" customHeight="1" x14ac:dyDescent="0.45">
      <c r="A66" s="68">
        <v>13</v>
      </c>
      <c r="B66" s="5" t="s">
        <v>291</v>
      </c>
      <c r="C66" s="5" t="s">
        <v>297</v>
      </c>
      <c r="D66" s="5">
        <v>5</v>
      </c>
      <c r="E66" s="5" t="s">
        <v>233</v>
      </c>
      <c r="F66" s="5"/>
      <c r="G66" s="5"/>
      <c r="H66" s="5"/>
      <c r="I66" s="5">
        <v>0</v>
      </c>
      <c r="J66" s="5"/>
      <c r="K66" s="39"/>
      <c r="L66" s="48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4.25" hidden="1" customHeight="1" x14ac:dyDescent="0.45">
      <c r="A67" s="68">
        <v>14</v>
      </c>
      <c r="B67" s="5" t="s">
        <v>292</v>
      </c>
      <c r="C67" s="5" t="s">
        <v>298</v>
      </c>
      <c r="D67" s="5">
        <v>1</v>
      </c>
      <c r="E67" s="5" t="s">
        <v>223</v>
      </c>
      <c r="F67" s="5" t="s">
        <v>295</v>
      </c>
      <c r="G67" s="5" t="s">
        <v>255</v>
      </c>
      <c r="H67" s="5" t="s">
        <v>265</v>
      </c>
      <c r="I67" s="5">
        <v>0</v>
      </c>
      <c r="J67" s="5">
        <v>1.92</v>
      </c>
      <c r="K67" s="39">
        <v>0.95550099739143779</v>
      </c>
      <c r="L67" s="48">
        <v>0.91084854994629427</v>
      </c>
      <c r="M67" s="5">
        <v>0.86634954733773206</v>
      </c>
      <c r="N67" s="5">
        <v>0.82185054472916985</v>
      </c>
      <c r="O67" s="5">
        <v>0.80696639558078875</v>
      </c>
      <c r="P67" s="5">
        <v>0.79208224643240754</v>
      </c>
      <c r="Q67" s="5">
        <v>0.7722878625134264</v>
      </c>
      <c r="R67" s="5">
        <v>0.75249347859444526</v>
      </c>
      <c r="S67" s="5">
        <v>0.73269909467546412</v>
      </c>
      <c r="T67" s="5">
        <v>0.7129047107564831</v>
      </c>
      <c r="U67" s="5">
        <v>0.70293079637870182</v>
      </c>
      <c r="V67" s="5">
        <v>0.69311032683750196</v>
      </c>
      <c r="W67" s="5">
        <v>0.69142243363510814</v>
      </c>
      <c r="X67" s="5">
        <v>0.68973454043271443</v>
      </c>
      <c r="Y67" s="5">
        <v>0.68804664723032072</v>
      </c>
      <c r="Z67" s="5">
        <v>0.68635875402792701</v>
      </c>
      <c r="AA67" s="5">
        <v>0.6848243056621145</v>
      </c>
      <c r="AB67" s="5">
        <v>0.68313641245972068</v>
      </c>
      <c r="AC67" s="5">
        <v>0.68144851925732697</v>
      </c>
      <c r="AD67" s="5">
        <v>0.67976062605493326</v>
      </c>
      <c r="AE67" s="5">
        <v>0.67807273285253955</v>
      </c>
      <c r="AF67" s="5">
        <v>0.67638483965014573</v>
      </c>
      <c r="AG67" s="5">
        <v>0.67485039128433333</v>
      </c>
      <c r="AH67" s="5">
        <v>0.67316249808193951</v>
      </c>
      <c r="AI67" s="5">
        <v>0.6714746048795458</v>
      </c>
      <c r="AJ67" s="5">
        <v>0.66978671167715209</v>
      </c>
      <c r="AK67" s="5">
        <v>0.66809881847475827</v>
      </c>
      <c r="AL67" s="5">
        <v>0.66641092527236456</v>
      </c>
      <c r="AM67" s="5">
        <v>0.66487647690655205</v>
      </c>
      <c r="AN67" s="5">
        <v>0.66318858370415834</v>
      </c>
      <c r="AO67" s="5">
        <v>0.66150069050176463</v>
      </c>
      <c r="AP67" s="5">
        <v>0.65981279729937092</v>
      </c>
      <c r="AQ67" s="5"/>
      <c r="AR67" s="5"/>
    </row>
    <row r="68" spans="1:44" ht="14.25" hidden="1" customHeight="1" x14ac:dyDescent="0.45">
      <c r="A68" s="68">
        <v>14</v>
      </c>
      <c r="B68" s="5" t="s">
        <v>292</v>
      </c>
      <c r="C68" s="5" t="s">
        <v>298</v>
      </c>
      <c r="D68" s="5">
        <v>2</v>
      </c>
      <c r="E68" s="5" t="s">
        <v>225</v>
      </c>
      <c r="F68" s="5" t="s">
        <v>256</v>
      </c>
      <c r="G68" s="5" t="s">
        <v>256</v>
      </c>
      <c r="H68" s="5" t="s">
        <v>240</v>
      </c>
      <c r="I68" s="5">
        <v>0</v>
      </c>
      <c r="J68" s="5">
        <v>56.687399999999997</v>
      </c>
      <c r="K68" s="39"/>
      <c r="L68" s="48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hidden="1" customHeight="1" x14ac:dyDescent="0.45">
      <c r="A69" s="68">
        <v>14</v>
      </c>
      <c r="B69" s="5" t="s">
        <v>292</v>
      </c>
      <c r="C69" s="5" t="s">
        <v>298</v>
      </c>
      <c r="D69" s="5">
        <v>3</v>
      </c>
      <c r="E69" s="5" t="s">
        <v>229</v>
      </c>
      <c r="F69" s="5" t="s">
        <v>257</v>
      </c>
      <c r="G69" s="5" t="s">
        <v>258</v>
      </c>
      <c r="H69" s="5" t="s">
        <v>240</v>
      </c>
      <c r="I69" s="5">
        <v>0</v>
      </c>
      <c r="J69" s="5">
        <v>0</v>
      </c>
      <c r="K69" s="39"/>
      <c r="L69" s="48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4.25" hidden="1" customHeight="1" x14ac:dyDescent="0.45">
      <c r="A70" s="68">
        <v>14</v>
      </c>
      <c r="B70" s="5" t="s">
        <v>292</v>
      </c>
      <c r="C70" s="5" t="s">
        <v>298</v>
      </c>
      <c r="D70" s="5">
        <v>4</v>
      </c>
      <c r="E70" s="5" t="s">
        <v>231</v>
      </c>
      <c r="F70" s="5"/>
      <c r="G70" s="5"/>
      <c r="H70" s="5"/>
      <c r="I70" s="5">
        <v>0</v>
      </c>
      <c r="J70" s="5"/>
      <c r="K70" s="39"/>
      <c r="L70" s="48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4.25" hidden="1" customHeight="1" thickBot="1" x14ac:dyDescent="0.5">
      <c r="A71" s="73">
        <v>14</v>
      </c>
      <c r="B71" s="5" t="s">
        <v>292</v>
      </c>
      <c r="C71" s="5" t="s">
        <v>298</v>
      </c>
      <c r="D71" s="5">
        <v>5</v>
      </c>
      <c r="E71" s="5" t="s">
        <v>233</v>
      </c>
      <c r="F71" s="5"/>
      <c r="G71" s="5"/>
      <c r="H71" s="5"/>
      <c r="I71" s="5">
        <v>0</v>
      </c>
      <c r="J71" s="5"/>
      <c r="K71" s="39"/>
      <c r="L71" s="48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4.25" hidden="1" customHeight="1" x14ac:dyDescent="0.45">
      <c r="A72" s="67">
        <v>15</v>
      </c>
      <c r="B72" s="5" t="s">
        <v>293</v>
      </c>
      <c r="C72" s="5" t="s">
        <v>299</v>
      </c>
      <c r="D72" s="5">
        <v>1</v>
      </c>
      <c r="E72" s="5" t="s">
        <v>223</v>
      </c>
      <c r="F72" s="5" t="s">
        <v>295</v>
      </c>
      <c r="G72" s="5" t="s">
        <v>255</v>
      </c>
      <c r="H72" s="5" t="s">
        <v>265</v>
      </c>
      <c r="I72" s="5">
        <v>0</v>
      </c>
      <c r="J72" s="5">
        <v>3.75</v>
      </c>
      <c r="K72" s="39">
        <v>0.9938024633247039</v>
      </c>
      <c r="L72" s="48">
        <v>0.98752647681807482</v>
      </c>
      <c r="M72" s="5">
        <v>0.98132894014277872</v>
      </c>
      <c r="N72" s="5">
        <v>0.9751314034674825</v>
      </c>
      <c r="O72" s="5">
        <v>0.96885541696085353</v>
      </c>
      <c r="P72" s="5">
        <v>0.96265788028555743</v>
      </c>
      <c r="Q72" s="5">
        <v>0.95638189377892835</v>
      </c>
      <c r="R72" s="5">
        <v>0.95018435710363225</v>
      </c>
      <c r="S72" s="5">
        <v>0.94398682042833604</v>
      </c>
      <c r="T72" s="5">
        <v>0.93771083392170707</v>
      </c>
      <c r="U72" s="5">
        <v>0.93151329724641097</v>
      </c>
      <c r="V72" s="5">
        <v>0.92531576057111475</v>
      </c>
      <c r="W72" s="5">
        <v>0.91903977406448578</v>
      </c>
      <c r="X72" s="5">
        <v>0.91284223738918957</v>
      </c>
      <c r="Y72" s="5">
        <v>0.90664470071389347</v>
      </c>
      <c r="Z72" s="5">
        <v>0.9003687142072645</v>
      </c>
      <c r="AA72" s="5">
        <v>0.89417117753196829</v>
      </c>
      <c r="AB72" s="5">
        <v>0.88797364085667219</v>
      </c>
      <c r="AC72" s="5">
        <v>0.8816976543500431</v>
      </c>
      <c r="AD72" s="5">
        <v>0.875500117674747</v>
      </c>
      <c r="AE72" s="5">
        <v>0.8693025809994509</v>
      </c>
      <c r="AF72" s="5">
        <v>0.86302659449282182</v>
      </c>
      <c r="AG72" s="5">
        <v>0.85682905781752572</v>
      </c>
      <c r="AH72" s="5">
        <v>0.85055307131089664</v>
      </c>
      <c r="AI72" s="5">
        <v>0.84435553463560054</v>
      </c>
      <c r="AJ72" s="5">
        <v>0.83815799796030444</v>
      </c>
      <c r="AK72" s="5">
        <v>0.83188201145367535</v>
      </c>
      <c r="AL72" s="5">
        <v>0.82568447477837925</v>
      </c>
      <c r="AM72" s="5">
        <v>0.81948693810308304</v>
      </c>
      <c r="AN72" s="5">
        <v>0.81321095159645407</v>
      </c>
      <c r="AO72" s="5">
        <v>0.80701341492115797</v>
      </c>
      <c r="AP72" s="5">
        <v>0.80081587824586176</v>
      </c>
      <c r="AQ72" s="5"/>
      <c r="AR72" s="5"/>
    </row>
    <row r="73" spans="1:44" ht="14.25" hidden="1" customHeight="1" x14ac:dyDescent="0.45">
      <c r="A73" s="68">
        <v>15</v>
      </c>
      <c r="B73" s="5" t="s">
        <v>293</v>
      </c>
      <c r="C73" s="5" t="s">
        <v>299</v>
      </c>
      <c r="D73" s="5">
        <v>2</v>
      </c>
      <c r="E73" s="5" t="s">
        <v>225</v>
      </c>
      <c r="F73" s="5" t="s">
        <v>256</v>
      </c>
      <c r="G73" s="5" t="s">
        <v>256</v>
      </c>
      <c r="H73" s="5" t="s">
        <v>240</v>
      </c>
      <c r="I73" s="5">
        <v>0</v>
      </c>
      <c r="J73" s="5">
        <v>56.687399999999997</v>
      </c>
      <c r="K73" s="39"/>
      <c r="L73" s="48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ht="14.25" hidden="1" customHeight="1" x14ac:dyDescent="0.45">
      <c r="A74" s="68">
        <v>15</v>
      </c>
      <c r="B74" s="5" t="s">
        <v>293</v>
      </c>
      <c r="C74" s="5" t="s">
        <v>299</v>
      </c>
      <c r="D74" s="5">
        <v>3</v>
      </c>
      <c r="E74" s="5" t="s">
        <v>229</v>
      </c>
      <c r="F74" s="5" t="s">
        <v>257</v>
      </c>
      <c r="G74" s="5" t="s">
        <v>258</v>
      </c>
      <c r="H74" s="5" t="s">
        <v>240</v>
      </c>
      <c r="I74" s="5">
        <v>0</v>
      </c>
      <c r="J74" s="5">
        <v>0</v>
      </c>
      <c r="K74" s="39"/>
      <c r="L74" s="48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ht="14.25" hidden="1" customHeight="1" x14ac:dyDescent="0.45">
      <c r="A75" s="68">
        <v>15</v>
      </c>
      <c r="B75" s="5" t="s">
        <v>293</v>
      </c>
      <c r="C75" s="5" t="s">
        <v>299</v>
      </c>
      <c r="D75" s="5">
        <v>4</v>
      </c>
      <c r="E75" s="5" t="s">
        <v>231</v>
      </c>
      <c r="F75" s="5"/>
      <c r="G75" s="5"/>
      <c r="H75" s="5"/>
      <c r="I75" s="5">
        <v>0</v>
      </c>
      <c r="J75" s="5"/>
      <c r="K75" s="39"/>
      <c r="L75" s="48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ht="14.25" hidden="1" customHeight="1" x14ac:dyDescent="0.45">
      <c r="A76" s="68">
        <v>15</v>
      </c>
      <c r="B76" s="5" t="s">
        <v>293</v>
      </c>
      <c r="C76" s="5" t="s">
        <v>299</v>
      </c>
      <c r="D76" s="5">
        <v>5</v>
      </c>
      <c r="E76" s="5" t="s">
        <v>233</v>
      </c>
      <c r="F76" s="5"/>
      <c r="G76" s="5"/>
      <c r="H76" s="5"/>
      <c r="I76" s="5">
        <v>0</v>
      </c>
      <c r="J76" s="5"/>
      <c r="K76" s="39"/>
      <c r="L76" s="4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ht="14.25" hidden="1" customHeight="1" x14ac:dyDescent="0.45">
      <c r="A77" s="94">
        <v>16</v>
      </c>
      <c r="B77" s="5" t="s">
        <v>294</v>
      </c>
      <c r="C77" s="5" t="s">
        <v>300</v>
      </c>
      <c r="D77" s="5">
        <v>1</v>
      </c>
      <c r="E77" s="5" t="s">
        <v>223</v>
      </c>
      <c r="F77" s="5" t="s">
        <v>295</v>
      </c>
      <c r="G77" s="5" t="s">
        <v>255</v>
      </c>
      <c r="H77" s="5" t="s">
        <v>265</v>
      </c>
      <c r="I77" s="5">
        <v>0</v>
      </c>
      <c r="J77" s="5">
        <v>1.62</v>
      </c>
      <c r="K77" s="39">
        <v>0.9555012447077208</v>
      </c>
      <c r="L77" s="48">
        <v>0.91084803663256586</v>
      </c>
      <c r="M77" s="5">
        <v>0.86634928134028666</v>
      </c>
      <c r="N77" s="5">
        <v>0.82185052604800757</v>
      </c>
      <c r="O77" s="5">
        <v>0.80696672905347688</v>
      </c>
      <c r="P77" s="5">
        <v>0.79208293205894642</v>
      </c>
      <c r="Q77" s="5">
        <v>0.77228753656896776</v>
      </c>
      <c r="R77" s="5">
        <v>0.7524939581705522</v>
      </c>
      <c r="S77" s="5">
        <v>0.73269856268057354</v>
      </c>
      <c r="T77" s="5">
        <v>0.71290498428215798</v>
      </c>
      <c r="U77" s="5">
        <v>0.70293096869151239</v>
      </c>
      <c r="V77" s="5">
        <v>0.69310958879217921</v>
      </c>
      <c r="W77" s="5">
        <v>0.69142151072992564</v>
      </c>
      <c r="X77" s="5">
        <v>0.68973524975923539</v>
      </c>
      <c r="Y77" s="5">
        <v>0.68804717169698182</v>
      </c>
      <c r="Z77" s="5">
        <v>0.68635909363472825</v>
      </c>
      <c r="AA77" s="5">
        <v>0.68482365126378719</v>
      </c>
      <c r="AB77" s="5">
        <v>0.68313557320153362</v>
      </c>
      <c r="AC77" s="5">
        <v>0.68144931223084326</v>
      </c>
      <c r="AD77" s="5">
        <v>0.67976123416858969</v>
      </c>
      <c r="AE77" s="5">
        <v>0.67807315610633612</v>
      </c>
      <c r="AF77" s="5">
        <v>0.67638507804408265</v>
      </c>
      <c r="AG77" s="5">
        <v>0.6748496356731416</v>
      </c>
      <c r="AH77" s="5">
        <v>0.67316155761088803</v>
      </c>
      <c r="AI77" s="5">
        <v>0.67147529664019767</v>
      </c>
      <c r="AJ77" s="5">
        <v>0.6697872185779441</v>
      </c>
      <c r="AK77" s="5">
        <v>0.66809914051569053</v>
      </c>
      <c r="AL77" s="5">
        <v>0.66641106245343706</v>
      </c>
      <c r="AM77" s="5">
        <v>0.66487562008249601</v>
      </c>
      <c r="AN77" s="5">
        <v>0.66318935911180565</v>
      </c>
      <c r="AO77" s="5">
        <v>0.66150128104955208</v>
      </c>
      <c r="AP77" s="5">
        <v>0.65981320298729851</v>
      </c>
      <c r="AQ77" s="5"/>
      <c r="AR77" s="5"/>
    </row>
    <row r="78" spans="1:44" ht="14.25" hidden="1" customHeight="1" x14ac:dyDescent="0.45">
      <c r="A78" s="68">
        <v>16</v>
      </c>
      <c r="B78" s="5" t="s">
        <v>294</v>
      </c>
      <c r="C78" s="5" t="s">
        <v>300</v>
      </c>
      <c r="D78" s="5">
        <v>2</v>
      </c>
      <c r="E78" s="5" t="s">
        <v>225</v>
      </c>
      <c r="F78" s="5" t="s">
        <v>256</v>
      </c>
      <c r="G78" s="5" t="s">
        <v>256</v>
      </c>
      <c r="H78" s="5" t="s">
        <v>240</v>
      </c>
      <c r="I78" s="5">
        <v>0</v>
      </c>
      <c r="J78" s="5">
        <v>85.89</v>
      </c>
      <c r="K78" s="39"/>
      <c r="L78" s="4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ht="14.25" hidden="1" customHeight="1" x14ac:dyDescent="0.45">
      <c r="A79" s="68">
        <v>16</v>
      </c>
      <c r="B79" s="5" t="s">
        <v>294</v>
      </c>
      <c r="C79" s="5" t="s">
        <v>300</v>
      </c>
      <c r="D79" s="5">
        <v>3</v>
      </c>
      <c r="E79" s="5" t="s">
        <v>229</v>
      </c>
      <c r="F79" s="5" t="s">
        <v>257</v>
      </c>
      <c r="G79" s="5" t="s">
        <v>258</v>
      </c>
      <c r="H79" s="5" t="s">
        <v>240</v>
      </c>
      <c r="I79" s="5">
        <v>0</v>
      </c>
      <c r="J79" s="5">
        <v>0</v>
      </c>
      <c r="K79" s="39"/>
      <c r="L79" s="48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ht="14.25" hidden="1" customHeight="1" x14ac:dyDescent="0.45">
      <c r="A80" s="68">
        <v>16</v>
      </c>
      <c r="B80" s="5" t="s">
        <v>294</v>
      </c>
      <c r="C80" s="5" t="s">
        <v>300</v>
      </c>
      <c r="D80" s="5">
        <v>4</v>
      </c>
      <c r="E80" s="5" t="s">
        <v>231</v>
      </c>
      <c r="F80" s="5"/>
      <c r="G80" s="5"/>
      <c r="H80" s="5"/>
      <c r="I80" s="5">
        <v>0</v>
      </c>
      <c r="J80" s="5"/>
      <c r="K80" s="39"/>
      <c r="L80" s="48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ht="14.25" hidden="1" customHeight="1" thickBot="1" x14ac:dyDescent="0.5">
      <c r="A81" s="68">
        <v>16</v>
      </c>
      <c r="B81" s="31" t="s">
        <v>294</v>
      </c>
      <c r="C81" s="31" t="s">
        <v>300</v>
      </c>
      <c r="D81" s="31">
        <v>5</v>
      </c>
      <c r="E81" s="31" t="s">
        <v>233</v>
      </c>
      <c r="F81" s="31"/>
      <c r="G81" s="31"/>
      <c r="H81" s="31"/>
      <c r="I81" s="31">
        <v>0</v>
      </c>
      <c r="J81" s="31"/>
      <c r="K81" s="74"/>
      <c r="L81" s="48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s="91" customFormat="1" ht="14.25" hidden="1" customHeight="1" x14ac:dyDescent="0.45">
      <c r="A82" s="68">
        <v>17</v>
      </c>
      <c r="B82" s="95" t="s">
        <v>301</v>
      </c>
      <c r="C82" s="95" t="s">
        <v>307</v>
      </c>
      <c r="D82" s="95">
        <v>1</v>
      </c>
      <c r="E82" s="95" t="s">
        <v>223</v>
      </c>
      <c r="F82" s="95" t="s">
        <v>254</v>
      </c>
      <c r="G82" s="95" t="s">
        <v>255</v>
      </c>
      <c r="H82" s="95" t="s">
        <v>240</v>
      </c>
      <c r="I82" s="95">
        <v>0</v>
      </c>
      <c r="J82" s="95">
        <v>110265.36</v>
      </c>
      <c r="K82" s="98"/>
      <c r="L82" s="99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spans="1:44" ht="14.25" hidden="1" customHeight="1" x14ac:dyDescent="0.45">
      <c r="A83" s="68">
        <v>17</v>
      </c>
      <c r="B83" s="5" t="s">
        <v>301</v>
      </c>
      <c r="C83" s="5" t="s">
        <v>307</v>
      </c>
      <c r="D83" s="5">
        <v>2</v>
      </c>
      <c r="E83" s="5" t="s">
        <v>225</v>
      </c>
      <c r="F83" s="5" t="s">
        <v>256</v>
      </c>
      <c r="G83" s="5" t="s">
        <v>256</v>
      </c>
      <c r="H83" s="5" t="s">
        <v>240</v>
      </c>
      <c r="I83" s="5">
        <v>0</v>
      </c>
      <c r="J83" s="5">
        <v>171.78</v>
      </c>
      <c r="K83" s="39"/>
      <c r="L83" s="48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ht="14.25" hidden="1" customHeight="1" x14ac:dyDescent="0.45">
      <c r="A84" s="68">
        <v>17</v>
      </c>
      <c r="B84" s="5" t="s">
        <v>301</v>
      </c>
      <c r="C84" s="5" t="s">
        <v>307</v>
      </c>
      <c r="D84" s="5">
        <v>3</v>
      </c>
      <c r="E84" s="5" t="s">
        <v>229</v>
      </c>
      <c r="F84" s="5" t="s">
        <v>257</v>
      </c>
      <c r="G84" s="5" t="s">
        <v>258</v>
      </c>
      <c r="H84" s="5" t="s">
        <v>237</v>
      </c>
      <c r="I84" s="5">
        <v>0</v>
      </c>
      <c r="J84" s="11">
        <v>14140</v>
      </c>
      <c r="K84" s="70">
        <f>J84*0.97</f>
        <v>13715.8</v>
      </c>
      <c r="L84" s="64">
        <f t="shared" ref="L84" si="5">K84*0.97</f>
        <v>13304.325999999999</v>
      </c>
      <c r="M84" s="11">
        <f t="shared" ref="M84" si="6">L84*0.97</f>
        <v>12905.196219999998</v>
      </c>
      <c r="N84" s="11">
        <f t="shared" ref="N84" si="7">M84*0.97</f>
        <v>12518.040333399998</v>
      </c>
      <c r="O84" s="11">
        <f t="shared" ref="O84" si="8">N84*0.97</f>
        <v>12142.499123397998</v>
      </c>
      <c r="P84" s="11">
        <f t="shared" ref="P84" si="9">O84*0.97</f>
        <v>11778.224149696058</v>
      </c>
      <c r="Q84" s="11">
        <f t="shared" ref="Q84" si="10">P84*0.97</f>
        <v>11424.877425205175</v>
      </c>
      <c r="R84" s="11">
        <f t="shared" ref="R84" si="11">Q84*0.97</f>
        <v>11082.131102449021</v>
      </c>
      <c r="S84" s="11">
        <f t="shared" ref="S84" si="12">R84*0.97</f>
        <v>10749.667169375549</v>
      </c>
      <c r="T84" s="11">
        <f t="shared" ref="T84" si="13">S84*0.97</f>
        <v>10427.177154294282</v>
      </c>
      <c r="U84" s="11">
        <f t="shared" ref="U84" si="14">T84*0.97</f>
        <v>10114.361839665453</v>
      </c>
      <c r="V84" s="11">
        <f t="shared" ref="V84" si="15">U84*0.97</f>
        <v>9810.9309844754898</v>
      </c>
      <c r="W84" s="11">
        <f t="shared" ref="W84" si="16">V84*0.97</f>
        <v>9516.6030549412244</v>
      </c>
      <c r="X84" s="11">
        <f t="shared" ref="X84" si="17">W84*0.97</f>
        <v>9231.104963292988</v>
      </c>
      <c r="Y84" s="11">
        <f t="shared" ref="Y84" si="18">X84*0.97</f>
        <v>8954.171814394198</v>
      </c>
      <c r="Z84" s="11">
        <f t="shared" ref="Z84" si="19">Y84*0.97</f>
        <v>8685.5466599623724</v>
      </c>
      <c r="AA84" s="11">
        <f t="shared" ref="AA84" si="20">Z84*0.97</f>
        <v>8424.9802601635001</v>
      </c>
      <c r="AB84" s="11">
        <f t="shared" ref="AB84" si="21">AA84*0.97</f>
        <v>8172.2308523585953</v>
      </c>
      <c r="AC84" s="11">
        <f t="shared" ref="AC84" si="22">AB84*0.97</f>
        <v>7927.0639267878369</v>
      </c>
      <c r="AD84" s="11">
        <f t="shared" ref="AD84" si="23">AC84*0.97</f>
        <v>7689.2520089842019</v>
      </c>
      <c r="AE84" s="11">
        <f t="shared" ref="AE84" si="24">AD84*0.97</f>
        <v>7458.5744487146758</v>
      </c>
      <c r="AF84" s="11">
        <f t="shared" ref="AF84" si="25">AE84*0.97</f>
        <v>7234.8172152532352</v>
      </c>
      <c r="AG84" s="11">
        <f t="shared" ref="AG84" si="26">AF84*0.97</f>
        <v>7017.7726987956376</v>
      </c>
      <c r="AH84" s="11">
        <f t="shared" ref="AH84" si="27">AG84*0.97</f>
        <v>6807.2395178317684</v>
      </c>
      <c r="AI84" s="11">
        <f t="shared" ref="AI84" si="28">AH84*0.97</f>
        <v>6603.022332296815</v>
      </c>
      <c r="AJ84" s="11">
        <f t="shared" ref="AJ84" si="29">AI84*0.97</f>
        <v>6404.9316623279101</v>
      </c>
      <c r="AK84" s="11">
        <f t="shared" ref="AK84" si="30">AJ84*0.97</f>
        <v>6212.7837124580728</v>
      </c>
      <c r="AL84" s="11">
        <f t="shared" ref="AL84" si="31">AK84*0.97</f>
        <v>6026.4002010843305</v>
      </c>
      <c r="AM84" s="11">
        <f t="shared" ref="AM84" si="32">AL84*0.97</f>
        <v>5845.6081950518001</v>
      </c>
      <c r="AN84" s="11">
        <f t="shared" ref="AN84" si="33">AM84*0.97</f>
        <v>5670.239949200246</v>
      </c>
      <c r="AO84" s="11">
        <f t="shared" ref="AO84" si="34">AN84*0.97</f>
        <v>5500.1327507242386</v>
      </c>
      <c r="AP84" s="70">
        <f t="shared" ref="AP84" si="35">AO84*0.97</f>
        <v>5335.1287682025113</v>
      </c>
      <c r="AQ84" s="5"/>
      <c r="AR84" s="5"/>
    </row>
    <row r="85" spans="1:44" ht="14.25" hidden="1" customHeight="1" x14ac:dyDescent="0.45">
      <c r="A85" s="68">
        <v>17</v>
      </c>
      <c r="B85" s="5" t="s">
        <v>301</v>
      </c>
      <c r="C85" s="5" t="s">
        <v>307</v>
      </c>
      <c r="D85" s="5">
        <v>4</v>
      </c>
      <c r="E85" s="5" t="s">
        <v>231</v>
      </c>
      <c r="F85" s="5"/>
      <c r="G85" s="5"/>
      <c r="H85" s="5"/>
      <c r="I85" s="5">
        <v>0</v>
      </c>
      <c r="J85" s="5"/>
      <c r="K85" s="39"/>
      <c r="L85" s="48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ht="14.25" hidden="1" customHeight="1" x14ac:dyDescent="0.45">
      <c r="A86" s="68">
        <v>17</v>
      </c>
      <c r="B86" s="5" t="s">
        <v>301</v>
      </c>
      <c r="C86" s="5" t="s">
        <v>307</v>
      </c>
      <c r="D86" s="5">
        <v>5</v>
      </c>
      <c r="E86" s="5" t="s">
        <v>233</v>
      </c>
      <c r="F86" s="5"/>
      <c r="G86" s="5"/>
      <c r="H86" s="5"/>
      <c r="I86" s="5">
        <v>0</v>
      </c>
      <c r="J86" s="5"/>
      <c r="K86" s="39"/>
      <c r="L86" s="48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ht="14.25" hidden="1" customHeight="1" x14ac:dyDescent="0.45">
      <c r="A87" s="68">
        <v>18</v>
      </c>
      <c r="B87" s="5" t="s">
        <v>302</v>
      </c>
      <c r="C87" s="5" t="s">
        <v>308</v>
      </c>
      <c r="D87" s="5">
        <v>1</v>
      </c>
      <c r="E87" s="5" t="s">
        <v>223</v>
      </c>
      <c r="F87" s="5" t="s">
        <v>306</v>
      </c>
      <c r="G87" s="5" t="s">
        <v>255</v>
      </c>
      <c r="H87" s="5" t="s">
        <v>240</v>
      </c>
      <c r="I87" s="5">
        <v>0</v>
      </c>
      <c r="J87" s="5">
        <v>2.0499999999999998</v>
      </c>
      <c r="K87" s="39"/>
      <c r="L87" s="48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ht="14.25" hidden="1" customHeight="1" x14ac:dyDescent="0.45">
      <c r="A88" s="68">
        <v>18</v>
      </c>
      <c r="B88" s="5" t="s">
        <v>302</v>
      </c>
      <c r="C88" s="5" t="s">
        <v>308</v>
      </c>
      <c r="D88" s="5">
        <v>2</v>
      </c>
      <c r="E88" s="5" t="s">
        <v>225</v>
      </c>
      <c r="F88" s="5" t="s">
        <v>256</v>
      </c>
      <c r="G88" s="5" t="s">
        <v>256</v>
      </c>
      <c r="H88" s="5" t="s">
        <v>240</v>
      </c>
      <c r="I88" s="5">
        <v>0</v>
      </c>
      <c r="J88" s="5">
        <v>100.77</v>
      </c>
      <c r="K88" s="39"/>
      <c r="L88" s="48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ht="14.25" hidden="1" customHeight="1" x14ac:dyDescent="0.45">
      <c r="A89" s="68">
        <v>18</v>
      </c>
      <c r="B89" s="5" t="s">
        <v>302</v>
      </c>
      <c r="C89" s="5" t="s">
        <v>308</v>
      </c>
      <c r="D89" s="5">
        <v>3</v>
      </c>
      <c r="E89" s="5" t="s">
        <v>229</v>
      </c>
      <c r="F89" s="5" t="s">
        <v>257</v>
      </c>
      <c r="G89" s="5" t="s">
        <v>258</v>
      </c>
      <c r="H89" s="5" t="s">
        <v>240</v>
      </c>
      <c r="I89" s="5">
        <v>0</v>
      </c>
      <c r="J89" s="5">
        <v>0</v>
      </c>
      <c r="K89" s="39"/>
      <c r="L89" s="48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ht="14.25" hidden="1" customHeight="1" x14ac:dyDescent="0.45">
      <c r="A90" s="68">
        <v>18</v>
      </c>
      <c r="B90" s="5" t="s">
        <v>302</v>
      </c>
      <c r="C90" s="5" t="s">
        <v>308</v>
      </c>
      <c r="D90" s="5">
        <v>4</v>
      </c>
      <c r="E90" s="5" t="s">
        <v>231</v>
      </c>
      <c r="F90" s="5"/>
      <c r="G90" s="5"/>
      <c r="H90" s="5"/>
      <c r="I90" s="5">
        <v>0</v>
      </c>
      <c r="J90" s="5"/>
      <c r="K90" s="39"/>
      <c r="L90" s="48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ht="14.25" hidden="1" customHeight="1" x14ac:dyDescent="0.45">
      <c r="A91" s="68">
        <v>18</v>
      </c>
      <c r="B91" s="5" t="s">
        <v>302</v>
      </c>
      <c r="C91" s="5" t="s">
        <v>308</v>
      </c>
      <c r="D91" s="5">
        <v>5</v>
      </c>
      <c r="E91" s="5" t="s">
        <v>233</v>
      </c>
      <c r="F91" s="5"/>
      <c r="G91" s="5"/>
      <c r="H91" s="5"/>
      <c r="I91" s="5">
        <v>0</v>
      </c>
      <c r="J91" s="5"/>
      <c r="K91" s="39"/>
      <c r="L91" s="48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ht="14.25" hidden="1" customHeight="1" x14ac:dyDescent="0.45">
      <c r="A92" s="68">
        <v>19</v>
      </c>
      <c r="B92" s="5" t="s">
        <v>303</v>
      </c>
      <c r="C92" s="5" t="s">
        <v>309</v>
      </c>
      <c r="D92" s="5">
        <v>1</v>
      </c>
      <c r="E92" s="5" t="s">
        <v>223</v>
      </c>
      <c r="F92" s="5" t="s">
        <v>306</v>
      </c>
      <c r="G92" s="5" t="s">
        <v>255</v>
      </c>
      <c r="H92" s="5" t="s">
        <v>265</v>
      </c>
      <c r="I92" s="5">
        <v>0</v>
      </c>
      <c r="J92" s="5">
        <v>1.92</v>
      </c>
      <c r="K92" s="39">
        <v>0.95550099739143779</v>
      </c>
      <c r="L92" s="48">
        <v>0.91084854994629427</v>
      </c>
      <c r="M92" s="5">
        <v>0.86634954733773206</v>
      </c>
      <c r="N92" s="5">
        <v>0.82185054472916985</v>
      </c>
      <c r="O92" s="5">
        <v>0.80696639558078875</v>
      </c>
      <c r="P92" s="5">
        <v>0.79208224643240754</v>
      </c>
      <c r="Q92" s="5">
        <v>0.7722878625134264</v>
      </c>
      <c r="R92" s="5">
        <v>0.75249347859444526</v>
      </c>
      <c r="S92" s="5">
        <v>0.73269909467546412</v>
      </c>
      <c r="T92" s="5">
        <v>0.7129047107564831</v>
      </c>
      <c r="U92" s="5">
        <v>0.70293079637870182</v>
      </c>
      <c r="V92" s="5">
        <v>0.69311032683750196</v>
      </c>
      <c r="W92" s="5">
        <v>0.69142243363510814</v>
      </c>
      <c r="X92" s="5">
        <v>0.68973454043271443</v>
      </c>
      <c r="Y92" s="5">
        <v>0.68804664723032072</v>
      </c>
      <c r="Z92" s="5">
        <v>0.68635875402792701</v>
      </c>
      <c r="AA92" s="5">
        <v>0.6848243056621145</v>
      </c>
      <c r="AB92" s="5">
        <v>0.68313641245972068</v>
      </c>
      <c r="AC92" s="5">
        <v>0.68144851925732697</v>
      </c>
      <c r="AD92" s="5">
        <v>0.67976062605493326</v>
      </c>
      <c r="AE92" s="5">
        <v>0.67807273285253955</v>
      </c>
      <c r="AF92" s="5">
        <v>0.67638483965014573</v>
      </c>
      <c r="AG92" s="5">
        <v>0.67485039128433333</v>
      </c>
      <c r="AH92" s="5">
        <v>0.67316249808193951</v>
      </c>
      <c r="AI92" s="5">
        <v>0.6714746048795458</v>
      </c>
      <c r="AJ92" s="5">
        <v>0.66978671167715209</v>
      </c>
      <c r="AK92" s="5">
        <v>0.66809881847475827</v>
      </c>
      <c r="AL92" s="5">
        <v>0.66641092527236456</v>
      </c>
      <c r="AM92" s="5">
        <v>0.66487647690655205</v>
      </c>
      <c r="AN92" s="5">
        <v>0.66318858370415834</v>
      </c>
      <c r="AO92" s="5">
        <v>0.66150069050176463</v>
      </c>
      <c r="AP92" s="5">
        <v>0.65981279729937092</v>
      </c>
      <c r="AQ92" s="5"/>
      <c r="AR92" s="5"/>
    </row>
    <row r="93" spans="1:44" ht="14.25" hidden="1" customHeight="1" x14ac:dyDescent="0.45">
      <c r="A93" s="68">
        <v>19</v>
      </c>
      <c r="B93" s="5" t="s">
        <v>303</v>
      </c>
      <c r="C93" s="5" t="s">
        <v>309</v>
      </c>
      <c r="D93" s="5">
        <v>2</v>
      </c>
      <c r="E93" s="5" t="s">
        <v>225</v>
      </c>
      <c r="F93" s="5" t="s">
        <v>256</v>
      </c>
      <c r="G93" s="5" t="s">
        <v>256</v>
      </c>
      <c r="H93" s="5" t="s">
        <v>240</v>
      </c>
      <c r="I93" s="5">
        <v>0</v>
      </c>
      <c r="J93" s="5">
        <v>56.687399999999997</v>
      </c>
      <c r="K93" s="39"/>
      <c r="L93" s="48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ht="14.25" hidden="1" customHeight="1" x14ac:dyDescent="0.45">
      <c r="A94" s="68">
        <v>19</v>
      </c>
      <c r="B94" s="5" t="s">
        <v>303</v>
      </c>
      <c r="C94" s="5" t="s">
        <v>309</v>
      </c>
      <c r="D94" s="5">
        <v>3</v>
      </c>
      <c r="E94" s="5" t="s">
        <v>229</v>
      </c>
      <c r="F94" s="5" t="s">
        <v>257</v>
      </c>
      <c r="G94" s="5" t="s">
        <v>258</v>
      </c>
      <c r="H94" s="5" t="s">
        <v>240</v>
      </c>
      <c r="I94" s="5">
        <v>0</v>
      </c>
      <c r="J94" s="5">
        <v>0</v>
      </c>
      <c r="K94" s="39"/>
      <c r="L94" s="48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ht="14.25" hidden="1" customHeight="1" x14ac:dyDescent="0.45">
      <c r="A95" s="68">
        <v>19</v>
      </c>
      <c r="B95" s="5" t="s">
        <v>303</v>
      </c>
      <c r="C95" s="5" t="s">
        <v>309</v>
      </c>
      <c r="D95" s="5">
        <v>4</v>
      </c>
      <c r="E95" s="5" t="s">
        <v>231</v>
      </c>
      <c r="F95" s="5"/>
      <c r="G95" s="5"/>
      <c r="H95" s="5"/>
      <c r="I95" s="5">
        <v>0</v>
      </c>
      <c r="J95" s="5"/>
      <c r="K95" s="39"/>
      <c r="L95" s="48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ht="14.25" hidden="1" customHeight="1" thickBot="1" x14ac:dyDescent="0.5">
      <c r="A96" s="73">
        <v>19</v>
      </c>
      <c r="B96" s="5" t="s">
        <v>303</v>
      </c>
      <c r="C96" s="5" t="s">
        <v>309</v>
      </c>
      <c r="D96" s="5">
        <v>5</v>
      </c>
      <c r="E96" s="5" t="s">
        <v>233</v>
      </c>
      <c r="F96" s="5"/>
      <c r="G96" s="5"/>
      <c r="H96" s="5"/>
      <c r="I96" s="5">
        <v>0</v>
      </c>
      <c r="J96" s="5"/>
      <c r="K96" s="39"/>
      <c r="L96" s="48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ht="14.25" hidden="1" customHeight="1" x14ac:dyDescent="0.45">
      <c r="A97" s="67">
        <v>20</v>
      </c>
      <c r="B97" s="5" t="s">
        <v>304</v>
      </c>
      <c r="C97" s="5" t="s">
        <v>310</v>
      </c>
      <c r="D97" s="5">
        <v>1</v>
      </c>
      <c r="E97" s="5" t="s">
        <v>223</v>
      </c>
      <c r="F97" s="5" t="s">
        <v>306</v>
      </c>
      <c r="G97" s="5" t="s">
        <v>255</v>
      </c>
      <c r="H97" s="5" t="s">
        <v>265</v>
      </c>
      <c r="I97" s="5">
        <v>0</v>
      </c>
      <c r="J97" s="5">
        <v>3.75</v>
      </c>
      <c r="K97" s="39">
        <v>0.9938024633247039</v>
      </c>
      <c r="L97" s="48">
        <v>0.98752647681807482</v>
      </c>
      <c r="M97" s="5">
        <v>0.98132894014277872</v>
      </c>
      <c r="N97" s="5">
        <v>0.9751314034674825</v>
      </c>
      <c r="O97" s="5">
        <v>0.96885541696085353</v>
      </c>
      <c r="P97" s="5">
        <v>0.96265788028555743</v>
      </c>
      <c r="Q97" s="5">
        <v>0.95638189377892835</v>
      </c>
      <c r="R97" s="5">
        <v>0.95018435710363225</v>
      </c>
      <c r="S97" s="5">
        <v>0.94398682042833604</v>
      </c>
      <c r="T97" s="5">
        <v>0.93771083392170707</v>
      </c>
      <c r="U97" s="5">
        <v>0.93151329724641097</v>
      </c>
      <c r="V97" s="5">
        <v>0.92531576057111475</v>
      </c>
      <c r="W97" s="5">
        <v>0.91903977406448578</v>
      </c>
      <c r="X97" s="5">
        <v>0.91284223738918957</v>
      </c>
      <c r="Y97" s="5">
        <v>0.90664470071389347</v>
      </c>
      <c r="Z97" s="5">
        <v>0.9003687142072645</v>
      </c>
      <c r="AA97" s="5">
        <v>0.89417117753196829</v>
      </c>
      <c r="AB97" s="5">
        <v>0.88797364085667219</v>
      </c>
      <c r="AC97" s="5">
        <v>0.8816976543500431</v>
      </c>
      <c r="AD97" s="5">
        <v>0.875500117674747</v>
      </c>
      <c r="AE97" s="5">
        <v>0.8693025809994509</v>
      </c>
      <c r="AF97" s="5">
        <v>0.86302659449282182</v>
      </c>
      <c r="AG97" s="5">
        <v>0.85682905781752572</v>
      </c>
      <c r="AH97" s="5">
        <v>0.85055307131089664</v>
      </c>
      <c r="AI97" s="5">
        <v>0.84435553463560054</v>
      </c>
      <c r="AJ97" s="5">
        <v>0.83815799796030444</v>
      </c>
      <c r="AK97" s="5">
        <v>0.83188201145367535</v>
      </c>
      <c r="AL97" s="5">
        <v>0.82568447477837925</v>
      </c>
      <c r="AM97" s="5">
        <v>0.81948693810308304</v>
      </c>
      <c r="AN97" s="5">
        <v>0.81321095159645407</v>
      </c>
      <c r="AO97" s="5">
        <v>0.80701341492115797</v>
      </c>
      <c r="AP97" s="5">
        <v>0.80081587824586176</v>
      </c>
      <c r="AQ97" s="5"/>
      <c r="AR97" s="5"/>
    </row>
    <row r="98" spans="1:44" ht="14.25" hidden="1" customHeight="1" x14ac:dyDescent="0.45">
      <c r="A98" s="68">
        <v>20</v>
      </c>
      <c r="B98" s="5" t="s">
        <v>304</v>
      </c>
      <c r="C98" s="5" t="s">
        <v>310</v>
      </c>
      <c r="D98" s="5">
        <v>2</v>
      </c>
      <c r="E98" s="5" t="s">
        <v>225</v>
      </c>
      <c r="F98" s="5" t="s">
        <v>256</v>
      </c>
      <c r="G98" s="5" t="s">
        <v>256</v>
      </c>
      <c r="H98" s="5" t="s">
        <v>240</v>
      </c>
      <c r="I98" s="5">
        <v>0</v>
      </c>
      <c r="J98" s="5">
        <v>56.687399999999997</v>
      </c>
      <c r="K98" s="39"/>
      <c r="L98" s="48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ht="14.25" hidden="1" customHeight="1" x14ac:dyDescent="0.45">
      <c r="A99" s="68">
        <v>20</v>
      </c>
      <c r="B99" s="5" t="s">
        <v>304</v>
      </c>
      <c r="C99" s="5" t="s">
        <v>310</v>
      </c>
      <c r="D99" s="5">
        <v>3</v>
      </c>
      <c r="E99" s="5" t="s">
        <v>229</v>
      </c>
      <c r="F99" s="5" t="s">
        <v>257</v>
      </c>
      <c r="G99" s="5" t="s">
        <v>258</v>
      </c>
      <c r="H99" s="5" t="s">
        <v>240</v>
      </c>
      <c r="I99" s="5">
        <v>0</v>
      </c>
      <c r="J99" s="5">
        <v>0</v>
      </c>
      <c r="K99" s="39"/>
      <c r="L99" s="48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ht="14.25" hidden="1" customHeight="1" x14ac:dyDescent="0.45">
      <c r="A100" s="68">
        <v>20</v>
      </c>
      <c r="B100" s="5" t="s">
        <v>304</v>
      </c>
      <c r="C100" s="5" t="s">
        <v>310</v>
      </c>
      <c r="D100" s="5">
        <v>4</v>
      </c>
      <c r="E100" s="5" t="s">
        <v>231</v>
      </c>
      <c r="F100" s="5"/>
      <c r="G100" s="5"/>
      <c r="H100" s="5"/>
      <c r="I100" s="5">
        <v>0</v>
      </c>
      <c r="J100" s="5"/>
      <c r="K100" s="39"/>
      <c r="L100" s="48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ht="14.25" hidden="1" customHeight="1" x14ac:dyDescent="0.45">
      <c r="A101" s="68">
        <v>20</v>
      </c>
      <c r="B101" s="5" t="s">
        <v>304</v>
      </c>
      <c r="C101" s="5" t="s">
        <v>310</v>
      </c>
      <c r="D101" s="5">
        <v>5</v>
      </c>
      <c r="E101" s="5" t="s">
        <v>233</v>
      </c>
      <c r="F101" s="5"/>
      <c r="G101" s="5"/>
      <c r="H101" s="5"/>
      <c r="I101" s="5">
        <v>0</v>
      </c>
      <c r="J101" s="5"/>
      <c r="K101" s="39"/>
      <c r="L101" s="48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ht="14.25" hidden="1" customHeight="1" x14ac:dyDescent="0.45">
      <c r="A102" s="94">
        <v>21</v>
      </c>
      <c r="B102" s="5" t="s">
        <v>305</v>
      </c>
      <c r="C102" s="5" t="s">
        <v>311</v>
      </c>
      <c r="D102" s="5">
        <v>1</v>
      </c>
      <c r="E102" s="5" t="s">
        <v>223</v>
      </c>
      <c r="F102" s="5" t="s">
        <v>306</v>
      </c>
      <c r="G102" s="5" t="s">
        <v>255</v>
      </c>
      <c r="H102" s="5" t="s">
        <v>265</v>
      </c>
      <c r="I102" s="5">
        <v>0</v>
      </c>
      <c r="J102" s="5">
        <v>1.62</v>
      </c>
      <c r="K102" s="39">
        <v>0.9555012447077208</v>
      </c>
      <c r="L102" s="48">
        <v>0.91084803663256586</v>
      </c>
      <c r="M102" s="5">
        <v>0.86634928134028666</v>
      </c>
      <c r="N102" s="5">
        <v>0.82185052604800757</v>
      </c>
      <c r="O102" s="5">
        <v>0.80696672905347688</v>
      </c>
      <c r="P102" s="5">
        <v>0.79208293205894642</v>
      </c>
      <c r="Q102" s="5">
        <v>0.77228753656896776</v>
      </c>
      <c r="R102" s="5">
        <v>0.7524939581705522</v>
      </c>
      <c r="S102" s="5">
        <v>0.73269856268057354</v>
      </c>
      <c r="T102" s="5">
        <v>0.71290498428215798</v>
      </c>
      <c r="U102" s="5">
        <v>0.70293096869151239</v>
      </c>
      <c r="V102" s="5">
        <v>0.69310958879217921</v>
      </c>
      <c r="W102" s="5">
        <v>0.69142151072992564</v>
      </c>
      <c r="X102" s="5">
        <v>0.68973524975923539</v>
      </c>
      <c r="Y102" s="5">
        <v>0.68804717169698182</v>
      </c>
      <c r="Z102" s="5">
        <v>0.68635909363472825</v>
      </c>
      <c r="AA102" s="5">
        <v>0.68482365126378719</v>
      </c>
      <c r="AB102" s="5">
        <v>0.68313557320153362</v>
      </c>
      <c r="AC102" s="5">
        <v>0.68144931223084326</v>
      </c>
      <c r="AD102" s="5">
        <v>0.67976123416858969</v>
      </c>
      <c r="AE102" s="5">
        <v>0.67807315610633612</v>
      </c>
      <c r="AF102" s="5">
        <v>0.67638507804408265</v>
      </c>
      <c r="AG102" s="5">
        <v>0.6748496356731416</v>
      </c>
      <c r="AH102" s="5">
        <v>0.67316155761088803</v>
      </c>
      <c r="AI102" s="5">
        <v>0.67147529664019767</v>
      </c>
      <c r="AJ102" s="5">
        <v>0.6697872185779441</v>
      </c>
      <c r="AK102" s="5">
        <v>0.66809914051569053</v>
      </c>
      <c r="AL102" s="5">
        <v>0.66641106245343706</v>
      </c>
      <c r="AM102" s="5">
        <v>0.66487562008249601</v>
      </c>
      <c r="AN102" s="5">
        <v>0.66318935911180565</v>
      </c>
      <c r="AO102" s="5">
        <v>0.66150128104955208</v>
      </c>
      <c r="AP102" s="5">
        <v>0.65981320298729851</v>
      </c>
      <c r="AQ102" s="5"/>
      <c r="AR102" s="5"/>
    </row>
    <row r="103" spans="1:44" ht="14.25" hidden="1" customHeight="1" x14ac:dyDescent="0.45">
      <c r="A103" s="68">
        <v>21</v>
      </c>
      <c r="B103" s="5" t="s">
        <v>305</v>
      </c>
      <c r="C103" s="5" t="s">
        <v>311</v>
      </c>
      <c r="D103" s="5">
        <v>2</v>
      </c>
      <c r="E103" s="5" t="s">
        <v>225</v>
      </c>
      <c r="F103" s="5" t="s">
        <v>256</v>
      </c>
      <c r="G103" s="5" t="s">
        <v>256</v>
      </c>
      <c r="H103" s="5" t="s">
        <v>240</v>
      </c>
      <c r="I103" s="5">
        <v>0</v>
      </c>
      <c r="J103" s="5">
        <v>85.89</v>
      </c>
      <c r="K103" s="39"/>
      <c r="L103" s="48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ht="14.25" hidden="1" customHeight="1" x14ac:dyDescent="0.45">
      <c r="A104" s="68">
        <v>21</v>
      </c>
      <c r="B104" s="5" t="s">
        <v>305</v>
      </c>
      <c r="C104" s="5" t="s">
        <v>311</v>
      </c>
      <c r="D104" s="5">
        <v>3</v>
      </c>
      <c r="E104" s="5" t="s">
        <v>229</v>
      </c>
      <c r="F104" s="5" t="s">
        <v>257</v>
      </c>
      <c r="G104" s="5" t="s">
        <v>258</v>
      </c>
      <c r="H104" s="5" t="s">
        <v>240</v>
      </c>
      <c r="I104" s="5">
        <v>0</v>
      </c>
      <c r="J104" s="5">
        <v>0</v>
      </c>
      <c r="K104" s="39"/>
      <c r="L104" s="48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ht="14.25" hidden="1" customHeight="1" x14ac:dyDescent="0.45">
      <c r="A105" s="68">
        <v>21</v>
      </c>
      <c r="B105" s="5" t="s">
        <v>305</v>
      </c>
      <c r="C105" s="5" t="s">
        <v>311</v>
      </c>
      <c r="D105" s="5">
        <v>4</v>
      </c>
      <c r="E105" s="5" t="s">
        <v>231</v>
      </c>
      <c r="F105" s="5"/>
      <c r="G105" s="5"/>
      <c r="H105" s="5"/>
      <c r="I105" s="5">
        <v>0</v>
      </c>
      <c r="J105" s="5"/>
      <c r="K105" s="39"/>
      <c r="L105" s="48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ht="14.25" hidden="1" customHeight="1" thickBot="1" x14ac:dyDescent="0.5">
      <c r="A106" s="68">
        <v>21</v>
      </c>
      <c r="B106" s="31" t="s">
        <v>305</v>
      </c>
      <c r="C106" s="31" t="s">
        <v>311</v>
      </c>
      <c r="D106" s="31">
        <v>5</v>
      </c>
      <c r="E106" s="31" t="s">
        <v>233</v>
      </c>
      <c r="F106" s="31"/>
      <c r="G106" s="31"/>
      <c r="H106" s="31"/>
      <c r="I106" s="31">
        <v>0</v>
      </c>
      <c r="J106" s="31"/>
      <c r="K106" s="74"/>
      <c r="L106" s="75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5"/>
      <c r="AR106" s="5"/>
    </row>
    <row r="107" spans="1:44" s="91" customFormat="1" ht="14.25" hidden="1" customHeight="1" x14ac:dyDescent="0.45">
      <c r="A107" s="68">
        <v>22</v>
      </c>
      <c r="B107" s="95" t="s">
        <v>312</v>
      </c>
      <c r="C107" s="95" t="s">
        <v>318</v>
      </c>
      <c r="D107" s="95">
        <v>1</v>
      </c>
      <c r="E107" s="95" t="s">
        <v>223</v>
      </c>
      <c r="F107" s="95" t="s">
        <v>254</v>
      </c>
      <c r="G107" s="95" t="s">
        <v>255</v>
      </c>
      <c r="H107" s="95" t="s">
        <v>240</v>
      </c>
      <c r="I107" s="95">
        <v>0</v>
      </c>
      <c r="J107" s="95">
        <v>110265.36</v>
      </c>
      <c r="K107" s="96"/>
      <c r="L107" s="97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8"/>
      <c r="AQ107" s="99"/>
      <c r="AR107" s="16"/>
    </row>
    <row r="108" spans="1:44" ht="14.25" hidden="1" customHeight="1" x14ac:dyDescent="0.45">
      <c r="A108" s="68">
        <v>22</v>
      </c>
      <c r="B108" s="5" t="s">
        <v>312</v>
      </c>
      <c r="C108" s="5" t="s">
        <v>318</v>
      </c>
      <c r="D108" s="5">
        <v>2</v>
      </c>
      <c r="E108" s="5" t="s">
        <v>225</v>
      </c>
      <c r="F108" s="5" t="s">
        <v>256</v>
      </c>
      <c r="G108" s="5" t="s">
        <v>256</v>
      </c>
      <c r="H108" s="5" t="s">
        <v>240</v>
      </c>
      <c r="I108" s="5">
        <v>0</v>
      </c>
      <c r="J108" s="5">
        <v>171.78</v>
      </c>
      <c r="K108" s="39"/>
      <c r="L108" s="48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39"/>
      <c r="AQ108" s="48"/>
      <c r="AR108" s="5"/>
    </row>
    <row r="109" spans="1:44" ht="14.25" hidden="1" customHeight="1" x14ac:dyDescent="0.45">
      <c r="A109" s="68">
        <v>22</v>
      </c>
      <c r="B109" s="5" t="s">
        <v>312</v>
      </c>
      <c r="C109" s="5" t="s">
        <v>318</v>
      </c>
      <c r="D109" s="5">
        <v>3</v>
      </c>
      <c r="E109" s="5" t="s">
        <v>229</v>
      </c>
      <c r="F109" s="5" t="s">
        <v>257</v>
      </c>
      <c r="G109" s="5" t="s">
        <v>258</v>
      </c>
      <c r="H109" s="5" t="s">
        <v>237</v>
      </c>
      <c r="I109" s="5">
        <v>0</v>
      </c>
      <c r="J109" s="11">
        <v>16400</v>
      </c>
      <c r="K109" s="70">
        <v>17005.417897480453</v>
      </c>
      <c r="L109" s="64">
        <v>17225.047756609532</v>
      </c>
      <c r="M109" s="11">
        <v>17338.920727415356</v>
      </c>
      <c r="N109" s="11">
        <v>17459.351291083014</v>
      </c>
      <c r="O109" s="11">
        <v>17580.61832669107</v>
      </c>
      <c r="P109" s="11">
        <v>17702.727644104449</v>
      </c>
      <c r="Q109" s="11">
        <f>P109*0.97</f>
        <v>17171.645814781314</v>
      </c>
      <c r="R109" s="11">
        <f t="shared" ref="R109:AP109" si="36">Q109*0.97</f>
        <v>16656.496440337873</v>
      </c>
      <c r="S109" s="11">
        <f t="shared" si="36"/>
        <v>16156.801547127736</v>
      </c>
      <c r="T109" s="11">
        <f t="shared" si="36"/>
        <v>15672.097500713904</v>
      </c>
      <c r="U109" s="11">
        <f t="shared" si="36"/>
        <v>15201.934575692487</v>
      </c>
      <c r="V109" s="11">
        <f t="shared" si="36"/>
        <v>14745.876538421711</v>
      </c>
      <c r="W109" s="11">
        <f t="shared" si="36"/>
        <v>14303.50024226906</v>
      </c>
      <c r="X109" s="11">
        <f t="shared" si="36"/>
        <v>13874.395235000988</v>
      </c>
      <c r="Y109" s="11">
        <f t="shared" si="36"/>
        <v>13458.163377950958</v>
      </c>
      <c r="Z109" s="11">
        <f t="shared" si="36"/>
        <v>13054.418476612429</v>
      </c>
      <c r="AA109" s="11">
        <f t="shared" si="36"/>
        <v>12662.785922314055</v>
      </c>
      <c r="AB109" s="11">
        <f t="shared" si="36"/>
        <v>12282.902344644634</v>
      </c>
      <c r="AC109" s="11">
        <f t="shared" si="36"/>
        <v>11914.415274305295</v>
      </c>
      <c r="AD109" s="11">
        <f t="shared" si="36"/>
        <v>11556.982816076135</v>
      </c>
      <c r="AE109" s="11">
        <f t="shared" si="36"/>
        <v>11210.273331593851</v>
      </c>
      <c r="AF109" s="11">
        <f t="shared" si="36"/>
        <v>10873.965131646035</v>
      </c>
      <c r="AG109" s="11">
        <f t="shared" si="36"/>
        <v>10547.746177696654</v>
      </c>
      <c r="AH109" s="11">
        <f t="shared" si="36"/>
        <v>10231.313792365754</v>
      </c>
      <c r="AI109" s="11">
        <f t="shared" si="36"/>
        <v>9924.3743785947809</v>
      </c>
      <c r="AJ109" s="11">
        <f t="shared" si="36"/>
        <v>9626.6431472369368</v>
      </c>
      <c r="AK109" s="11">
        <f t="shared" si="36"/>
        <v>9337.8438528198276</v>
      </c>
      <c r="AL109" s="11">
        <f t="shared" si="36"/>
        <v>9057.7085372352321</v>
      </c>
      <c r="AM109" s="11">
        <f t="shared" si="36"/>
        <v>8785.9772811181756</v>
      </c>
      <c r="AN109" s="11">
        <f t="shared" si="36"/>
        <v>8522.3979626846303</v>
      </c>
      <c r="AO109" s="11">
        <f t="shared" si="36"/>
        <v>8266.7260238040908</v>
      </c>
      <c r="AP109" s="11">
        <f t="shared" si="36"/>
        <v>8018.7242430899678</v>
      </c>
      <c r="AQ109" s="64"/>
      <c r="AR109" s="5"/>
    </row>
    <row r="110" spans="1:44" ht="14.25" hidden="1" customHeight="1" x14ac:dyDescent="0.45">
      <c r="A110" s="68">
        <v>22</v>
      </c>
      <c r="B110" s="5" t="s">
        <v>312</v>
      </c>
      <c r="C110" s="5" t="s">
        <v>318</v>
      </c>
      <c r="D110" s="5">
        <v>4</v>
      </c>
      <c r="E110" s="5" t="s">
        <v>231</v>
      </c>
      <c r="F110" s="5"/>
      <c r="G110" s="5"/>
      <c r="H110" s="5"/>
      <c r="I110" s="5">
        <v>0</v>
      </c>
      <c r="J110" s="5"/>
      <c r="K110" s="39"/>
      <c r="L110" s="48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39"/>
      <c r="AQ110" s="48"/>
      <c r="AR110" s="5"/>
    </row>
    <row r="111" spans="1:44" ht="14.25" hidden="1" customHeight="1" x14ac:dyDescent="0.45">
      <c r="A111" s="68">
        <v>22</v>
      </c>
      <c r="B111" s="5" t="s">
        <v>312</v>
      </c>
      <c r="C111" s="5" t="s">
        <v>318</v>
      </c>
      <c r="D111" s="5">
        <v>5</v>
      </c>
      <c r="E111" s="5" t="s">
        <v>233</v>
      </c>
      <c r="F111" s="5"/>
      <c r="G111" s="5"/>
      <c r="H111" s="5"/>
      <c r="I111" s="5">
        <v>0</v>
      </c>
      <c r="J111" s="5"/>
      <c r="K111" s="39"/>
      <c r="L111" s="48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39"/>
      <c r="AQ111" s="48"/>
      <c r="AR111" s="5"/>
    </row>
    <row r="112" spans="1:44" ht="14.25" hidden="1" customHeight="1" x14ac:dyDescent="0.45">
      <c r="A112" s="68">
        <v>23</v>
      </c>
      <c r="B112" s="5" t="s">
        <v>313</v>
      </c>
      <c r="C112" s="5" t="s">
        <v>319</v>
      </c>
      <c r="D112" s="5">
        <v>1</v>
      </c>
      <c r="E112" s="5" t="s">
        <v>223</v>
      </c>
      <c r="F112" s="5" t="s">
        <v>317</v>
      </c>
      <c r="G112" s="5" t="s">
        <v>255</v>
      </c>
      <c r="H112" s="5" t="s">
        <v>240</v>
      </c>
      <c r="I112" s="5">
        <v>0</v>
      </c>
      <c r="J112" s="5">
        <v>2.0499999999999998</v>
      </c>
      <c r="K112" s="69"/>
      <c r="L112" s="48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39"/>
      <c r="AQ112" s="48"/>
      <c r="AR112" s="5"/>
    </row>
    <row r="113" spans="1:44" ht="14.25" hidden="1" customHeight="1" x14ac:dyDescent="0.45">
      <c r="A113" s="68">
        <v>23</v>
      </c>
      <c r="B113" s="5" t="s">
        <v>313</v>
      </c>
      <c r="C113" s="5" t="s">
        <v>319</v>
      </c>
      <c r="D113" s="5">
        <v>2</v>
      </c>
      <c r="E113" s="5" t="s">
        <v>225</v>
      </c>
      <c r="F113" s="5" t="s">
        <v>256</v>
      </c>
      <c r="G113" s="5" t="s">
        <v>256</v>
      </c>
      <c r="H113" s="5" t="s">
        <v>240</v>
      </c>
      <c r="I113" s="5">
        <v>0</v>
      </c>
      <c r="J113" s="5">
        <v>100.77</v>
      </c>
      <c r="K113" s="39"/>
      <c r="L113" s="48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39"/>
      <c r="AQ113" s="48"/>
      <c r="AR113" s="5"/>
    </row>
    <row r="114" spans="1:44" ht="14.25" hidden="1" customHeight="1" x14ac:dyDescent="0.45">
      <c r="A114" s="68">
        <v>23</v>
      </c>
      <c r="B114" s="5" t="s">
        <v>313</v>
      </c>
      <c r="C114" s="5" t="s">
        <v>319</v>
      </c>
      <c r="D114" s="5">
        <v>3</v>
      </c>
      <c r="E114" s="5" t="s">
        <v>229</v>
      </c>
      <c r="F114" s="5" t="s">
        <v>257</v>
      </c>
      <c r="G114" s="5" t="s">
        <v>258</v>
      </c>
      <c r="H114" s="5" t="s">
        <v>240</v>
      </c>
      <c r="I114" s="5">
        <v>0</v>
      </c>
      <c r="J114" s="5">
        <v>0</v>
      </c>
      <c r="K114" s="70"/>
      <c r="L114" s="64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70"/>
      <c r="AQ114" s="64"/>
      <c r="AR114" s="5"/>
    </row>
    <row r="115" spans="1:44" ht="14.25" hidden="1" customHeight="1" x14ac:dyDescent="0.45">
      <c r="A115" s="68">
        <v>23</v>
      </c>
      <c r="B115" s="5" t="s">
        <v>313</v>
      </c>
      <c r="C115" s="5" t="s">
        <v>319</v>
      </c>
      <c r="D115" s="5">
        <v>4</v>
      </c>
      <c r="E115" s="5" t="s">
        <v>231</v>
      </c>
      <c r="F115" s="5"/>
      <c r="G115" s="5"/>
      <c r="H115" s="5"/>
      <c r="I115" s="5">
        <v>0</v>
      </c>
      <c r="J115" s="5"/>
      <c r="K115" s="39"/>
      <c r="L115" s="48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39"/>
      <c r="AQ115" s="48"/>
      <c r="AR115" s="5"/>
    </row>
    <row r="116" spans="1:44" ht="14.25" hidden="1" customHeight="1" x14ac:dyDescent="0.45">
      <c r="A116" s="68">
        <v>23</v>
      </c>
      <c r="B116" s="5" t="s">
        <v>313</v>
      </c>
      <c r="C116" s="5" t="s">
        <v>319</v>
      </c>
      <c r="D116" s="5">
        <v>5</v>
      </c>
      <c r="E116" s="5" t="s">
        <v>233</v>
      </c>
      <c r="F116" s="5"/>
      <c r="G116" s="5"/>
      <c r="H116" s="5"/>
      <c r="I116" s="5">
        <v>0</v>
      </c>
      <c r="J116" s="5"/>
      <c r="K116" s="39"/>
      <c r="L116" s="48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39"/>
      <c r="AQ116" s="48"/>
      <c r="AR116" s="5"/>
    </row>
    <row r="117" spans="1:44" ht="14.25" hidden="1" customHeight="1" x14ac:dyDescent="0.45">
      <c r="A117" s="68">
        <v>24</v>
      </c>
      <c r="B117" s="5" t="s">
        <v>314</v>
      </c>
      <c r="C117" s="5" t="s">
        <v>320</v>
      </c>
      <c r="D117" s="5">
        <v>1</v>
      </c>
      <c r="E117" s="5" t="s">
        <v>223</v>
      </c>
      <c r="F117" s="5" t="s">
        <v>317</v>
      </c>
      <c r="G117" s="5" t="s">
        <v>255</v>
      </c>
      <c r="H117" s="5" t="s">
        <v>265</v>
      </c>
      <c r="I117" s="5">
        <v>0</v>
      </c>
      <c r="J117" s="5">
        <v>1.92</v>
      </c>
      <c r="K117" s="71">
        <v>0.95550099739143779</v>
      </c>
      <c r="L117" s="65">
        <v>0.91084854994629427</v>
      </c>
      <c r="M117" s="18">
        <v>0.86634954733773206</v>
      </c>
      <c r="N117" s="18">
        <v>0.82185054472916985</v>
      </c>
      <c r="O117" s="18">
        <v>0.80696639558078875</v>
      </c>
      <c r="P117" s="18">
        <v>0.79208224643240754</v>
      </c>
      <c r="Q117" s="18">
        <v>0.7722878625134264</v>
      </c>
      <c r="R117" s="18">
        <v>0.75249347859444526</v>
      </c>
      <c r="S117" s="18">
        <v>0.73269909467546412</v>
      </c>
      <c r="T117" s="18">
        <v>0.7129047107564831</v>
      </c>
      <c r="U117" s="18">
        <v>0.70293079637870182</v>
      </c>
      <c r="V117" s="18">
        <v>0.69311032683750196</v>
      </c>
      <c r="W117" s="18">
        <v>0.69142243363510814</v>
      </c>
      <c r="X117" s="18">
        <v>0.68973454043271443</v>
      </c>
      <c r="Y117" s="18">
        <v>0.68804664723032072</v>
      </c>
      <c r="Z117" s="18">
        <v>0.68635875402792701</v>
      </c>
      <c r="AA117" s="18">
        <v>0.6848243056621145</v>
      </c>
      <c r="AB117" s="18">
        <v>0.68313641245972068</v>
      </c>
      <c r="AC117" s="18">
        <v>0.68144851925732697</v>
      </c>
      <c r="AD117" s="18">
        <v>0.67976062605493326</v>
      </c>
      <c r="AE117" s="18">
        <v>0.67807273285253955</v>
      </c>
      <c r="AF117" s="18">
        <v>0.67638483965014573</v>
      </c>
      <c r="AG117" s="18">
        <v>0.67485039128433333</v>
      </c>
      <c r="AH117" s="18">
        <v>0.67316249808193951</v>
      </c>
      <c r="AI117" s="18">
        <v>0.6714746048795458</v>
      </c>
      <c r="AJ117" s="18">
        <v>0.66978671167715209</v>
      </c>
      <c r="AK117" s="18">
        <v>0.66809881847475827</v>
      </c>
      <c r="AL117" s="18">
        <v>0.66641092527236456</v>
      </c>
      <c r="AM117" s="18">
        <v>0.66487647690655205</v>
      </c>
      <c r="AN117" s="18">
        <v>0.66318858370415834</v>
      </c>
      <c r="AO117" s="18">
        <v>0.66150069050176463</v>
      </c>
      <c r="AP117" s="71">
        <v>0.65981279729937092</v>
      </c>
      <c r="AQ117" s="48"/>
      <c r="AR117" s="5"/>
    </row>
    <row r="118" spans="1:44" ht="14.25" hidden="1" customHeight="1" x14ac:dyDescent="0.45">
      <c r="A118" s="68">
        <v>24</v>
      </c>
      <c r="B118" s="5" t="s">
        <v>314</v>
      </c>
      <c r="C118" s="5" t="s">
        <v>320</v>
      </c>
      <c r="D118" s="5">
        <v>2</v>
      </c>
      <c r="E118" s="5" t="s">
        <v>225</v>
      </c>
      <c r="F118" s="5" t="s">
        <v>256</v>
      </c>
      <c r="G118" s="5" t="s">
        <v>256</v>
      </c>
      <c r="H118" s="5" t="s">
        <v>240</v>
      </c>
      <c r="I118" s="5">
        <v>0</v>
      </c>
      <c r="J118" s="5">
        <v>56.687399999999997</v>
      </c>
      <c r="K118" s="39"/>
      <c r="L118" s="48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39"/>
      <c r="AQ118" s="48"/>
      <c r="AR118" s="5"/>
    </row>
    <row r="119" spans="1:44" ht="14.25" hidden="1" customHeight="1" x14ac:dyDescent="0.45">
      <c r="A119" s="68">
        <v>24</v>
      </c>
      <c r="B119" s="5" t="s">
        <v>314</v>
      </c>
      <c r="C119" s="5" t="s">
        <v>320</v>
      </c>
      <c r="D119" s="5">
        <v>3</v>
      </c>
      <c r="E119" s="5" t="s">
        <v>229</v>
      </c>
      <c r="F119" s="5" t="s">
        <v>257</v>
      </c>
      <c r="G119" s="5" t="s">
        <v>258</v>
      </c>
      <c r="H119" s="5" t="s">
        <v>240</v>
      </c>
      <c r="I119" s="5">
        <v>0</v>
      </c>
      <c r="J119" s="5">
        <v>0</v>
      </c>
      <c r="K119" s="70"/>
      <c r="L119" s="64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70"/>
      <c r="AQ119" s="64"/>
      <c r="AR119" s="5"/>
    </row>
    <row r="120" spans="1:44" ht="14.25" hidden="1" customHeight="1" x14ac:dyDescent="0.45">
      <c r="A120" s="68">
        <v>24</v>
      </c>
      <c r="B120" s="5" t="s">
        <v>314</v>
      </c>
      <c r="C120" s="5" t="s">
        <v>320</v>
      </c>
      <c r="D120" s="5">
        <v>4</v>
      </c>
      <c r="E120" s="5" t="s">
        <v>231</v>
      </c>
      <c r="F120" s="5"/>
      <c r="G120" s="5"/>
      <c r="H120" s="5"/>
      <c r="I120" s="5">
        <v>0</v>
      </c>
      <c r="J120" s="5"/>
      <c r="K120" s="39"/>
      <c r="L120" s="48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39"/>
      <c r="AQ120" s="48"/>
      <c r="AR120" s="5"/>
    </row>
    <row r="121" spans="1:44" ht="14.25" hidden="1" customHeight="1" thickBot="1" x14ac:dyDescent="0.5">
      <c r="A121" s="72">
        <v>24</v>
      </c>
      <c r="B121" s="5" t="s">
        <v>314</v>
      </c>
      <c r="C121" s="5" t="s">
        <v>320</v>
      </c>
      <c r="D121" s="5">
        <v>5</v>
      </c>
      <c r="E121" s="5" t="s">
        <v>233</v>
      </c>
      <c r="F121" s="5"/>
      <c r="G121" s="5"/>
      <c r="H121" s="5"/>
      <c r="I121" s="5">
        <v>0</v>
      </c>
      <c r="J121" s="5"/>
      <c r="K121" s="39"/>
      <c r="L121" s="48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39"/>
      <c r="AQ121" s="48"/>
      <c r="AR121" s="5"/>
    </row>
    <row r="122" spans="1:44" ht="14.25" hidden="1" customHeight="1" x14ac:dyDescent="0.45">
      <c r="A122" s="32">
        <v>25</v>
      </c>
      <c r="B122" s="5" t="s">
        <v>315</v>
      </c>
      <c r="C122" s="5" t="s">
        <v>321</v>
      </c>
      <c r="D122" s="5">
        <v>1</v>
      </c>
      <c r="E122" s="5" t="s">
        <v>223</v>
      </c>
      <c r="F122" s="5" t="s">
        <v>317</v>
      </c>
      <c r="G122" s="5" t="s">
        <v>255</v>
      </c>
      <c r="H122" s="5" t="s">
        <v>265</v>
      </c>
      <c r="I122" s="5">
        <v>0</v>
      </c>
      <c r="J122" s="63">
        <v>3.75</v>
      </c>
      <c r="K122" s="71">
        <v>0.9938024633247039</v>
      </c>
      <c r="L122" s="65">
        <v>0.98752647681807482</v>
      </c>
      <c r="M122" s="18">
        <v>0.98132894014277872</v>
      </c>
      <c r="N122" s="18">
        <v>0.9751314034674825</v>
      </c>
      <c r="O122" s="18">
        <v>0.96885541696085353</v>
      </c>
      <c r="P122" s="18">
        <v>0.96265788028555743</v>
      </c>
      <c r="Q122" s="18">
        <v>0.95638189377892835</v>
      </c>
      <c r="R122" s="18">
        <v>0.95018435710363225</v>
      </c>
      <c r="S122" s="18">
        <v>0.94398682042833604</v>
      </c>
      <c r="T122" s="18">
        <v>0.93771083392170707</v>
      </c>
      <c r="U122" s="18">
        <v>0.93151329724641097</v>
      </c>
      <c r="V122" s="18">
        <v>0.92531576057111475</v>
      </c>
      <c r="W122" s="18">
        <v>0.91903977406448578</v>
      </c>
      <c r="X122" s="18">
        <v>0.91284223738918957</v>
      </c>
      <c r="Y122" s="18">
        <v>0.90664470071389347</v>
      </c>
      <c r="Z122" s="18">
        <v>0.9003687142072645</v>
      </c>
      <c r="AA122" s="18">
        <v>0.89417117753196829</v>
      </c>
      <c r="AB122" s="18">
        <v>0.88797364085667219</v>
      </c>
      <c r="AC122" s="18">
        <v>0.8816976543500431</v>
      </c>
      <c r="AD122" s="18">
        <v>0.875500117674747</v>
      </c>
      <c r="AE122" s="18">
        <v>0.8693025809994509</v>
      </c>
      <c r="AF122" s="18">
        <v>0.86302659449282182</v>
      </c>
      <c r="AG122" s="18">
        <v>0.85682905781752572</v>
      </c>
      <c r="AH122" s="18">
        <v>0.85055307131089664</v>
      </c>
      <c r="AI122" s="18">
        <v>0.84435553463560054</v>
      </c>
      <c r="AJ122" s="18">
        <v>0.83815799796030444</v>
      </c>
      <c r="AK122" s="18">
        <v>0.83188201145367535</v>
      </c>
      <c r="AL122" s="18">
        <v>0.82568447477837925</v>
      </c>
      <c r="AM122" s="18">
        <v>0.81948693810308304</v>
      </c>
      <c r="AN122" s="18">
        <v>0.81321095159645407</v>
      </c>
      <c r="AO122" s="18">
        <v>0.80701341492115797</v>
      </c>
      <c r="AP122" s="71">
        <v>0.80081587824586176</v>
      </c>
      <c r="AQ122" s="48"/>
      <c r="AR122" s="5"/>
    </row>
    <row r="123" spans="1:44" ht="14.25" hidden="1" customHeight="1" x14ac:dyDescent="0.45">
      <c r="A123" s="4">
        <v>25</v>
      </c>
      <c r="B123" s="5" t="s">
        <v>315</v>
      </c>
      <c r="C123" s="5" t="s">
        <v>321</v>
      </c>
      <c r="D123" s="5">
        <v>2</v>
      </c>
      <c r="E123" s="5" t="s">
        <v>225</v>
      </c>
      <c r="F123" s="5" t="s">
        <v>256</v>
      </c>
      <c r="G123" s="5" t="s">
        <v>256</v>
      </c>
      <c r="H123" s="5" t="s">
        <v>240</v>
      </c>
      <c r="I123" s="5">
        <v>0</v>
      </c>
      <c r="J123" s="5">
        <v>56.687399999999997</v>
      </c>
      <c r="K123" s="39"/>
      <c r="L123" s="48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39"/>
      <c r="AQ123" s="48"/>
      <c r="AR123" s="5"/>
    </row>
    <row r="124" spans="1:44" ht="14.25" hidden="1" customHeight="1" x14ac:dyDescent="0.45">
      <c r="A124" s="4">
        <v>25</v>
      </c>
      <c r="B124" s="5" t="s">
        <v>315</v>
      </c>
      <c r="C124" s="5" t="s">
        <v>321</v>
      </c>
      <c r="D124" s="5">
        <v>3</v>
      </c>
      <c r="E124" s="5" t="s">
        <v>229</v>
      </c>
      <c r="F124" s="5" t="s">
        <v>257</v>
      </c>
      <c r="G124" s="5" t="s">
        <v>258</v>
      </c>
      <c r="H124" s="5" t="s">
        <v>240</v>
      </c>
      <c r="I124" s="5">
        <v>0</v>
      </c>
      <c r="J124" s="5">
        <v>0</v>
      </c>
      <c r="K124" s="70"/>
      <c r="L124" s="64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70"/>
      <c r="AQ124" s="64"/>
      <c r="AR124" s="5"/>
    </row>
    <row r="125" spans="1:44" ht="14.25" hidden="1" customHeight="1" x14ac:dyDescent="0.45">
      <c r="A125" s="4">
        <v>25</v>
      </c>
      <c r="B125" s="5" t="s">
        <v>315</v>
      </c>
      <c r="C125" s="5" t="s">
        <v>321</v>
      </c>
      <c r="D125" s="5">
        <v>4</v>
      </c>
      <c r="E125" s="5" t="s">
        <v>231</v>
      </c>
      <c r="F125" s="5"/>
      <c r="G125" s="5"/>
      <c r="H125" s="5"/>
      <c r="I125" s="5">
        <v>0</v>
      </c>
      <c r="J125" s="5"/>
      <c r="K125" s="39"/>
      <c r="L125" s="48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39"/>
      <c r="AQ125" s="48"/>
      <c r="AR125" s="5"/>
    </row>
    <row r="126" spans="1:44" ht="14.25" hidden="1" customHeight="1" x14ac:dyDescent="0.45">
      <c r="A126" s="4">
        <v>25</v>
      </c>
      <c r="B126" s="5" t="s">
        <v>315</v>
      </c>
      <c r="C126" s="5" t="s">
        <v>321</v>
      </c>
      <c r="D126" s="5">
        <v>5</v>
      </c>
      <c r="E126" s="5" t="s">
        <v>233</v>
      </c>
      <c r="F126" s="5"/>
      <c r="G126" s="5"/>
      <c r="H126" s="5"/>
      <c r="I126" s="5">
        <v>0</v>
      </c>
      <c r="J126" s="5"/>
      <c r="K126" s="39"/>
      <c r="L126" s="48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39"/>
      <c r="AQ126" s="48"/>
      <c r="AR126" s="5"/>
    </row>
    <row r="127" spans="1:44" ht="14.25" hidden="1" customHeight="1" x14ac:dyDescent="0.45">
      <c r="A127" s="3">
        <v>26</v>
      </c>
      <c r="B127" s="5" t="s">
        <v>316</v>
      </c>
      <c r="C127" s="5" t="s">
        <v>322</v>
      </c>
      <c r="D127" s="5">
        <v>1</v>
      </c>
      <c r="E127" s="5" t="s">
        <v>223</v>
      </c>
      <c r="F127" s="5" t="s">
        <v>317</v>
      </c>
      <c r="G127" s="5" t="s">
        <v>255</v>
      </c>
      <c r="H127" s="5" t="s">
        <v>265</v>
      </c>
      <c r="I127" s="5">
        <v>0</v>
      </c>
      <c r="J127" s="5">
        <v>1.62</v>
      </c>
      <c r="K127" s="71">
        <v>0.9555012447077208</v>
      </c>
      <c r="L127" s="65">
        <v>0.91084803663256586</v>
      </c>
      <c r="M127" s="18">
        <v>0.86634928134028666</v>
      </c>
      <c r="N127" s="18">
        <v>0.82185052604800757</v>
      </c>
      <c r="O127" s="18">
        <v>0.80696672905347688</v>
      </c>
      <c r="P127" s="18">
        <v>0.79208293205894642</v>
      </c>
      <c r="Q127" s="18">
        <v>0.77228753656896776</v>
      </c>
      <c r="R127" s="18">
        <v>0.7524939581705522</v>
      </c>
      <c r="S127" s="18">
        <v>0.73269856268057354</v>
      </c>
      <c r="T127" s="18">
        <v>0.71290498428215798</v>
      </c>
      <c r="U127" s="18">
        <v>0.70293096869151239</v>
      </c>
      <c r="V127" s="18">
        <v>0.69310958879217921</v>
      </c>
      <c r="W127" s="18">
        <v>0.69142151072992564</v>
      </c>
      <c r="X127" s="18">
        <v>0.68973524975923539</v>
      </c>
      <c r="Y127" s="18">
        <v>0.68804717169698182</v>
      </c>
      <c r="Z127" s="18">
        <v>0.68635909363472825</v>
      </c>
      <c r="AA127" s="18">
        <v>0.68482365126378719</v>
      </c>
      <c r="AB127" s="18">
        <v>0.68313557320153362</v>
      </c>
      <c r="AC127" s="18">
        <v>0.68144931223084326</v>
      </c>
      <c r="AD127" s="18">
        <v>0.67976123416858969</v>
      </c>
      <c r="AE127" s="18">
        <v>0.67807315610633612</v>
      </c>
      <c r="AF127" s="18">
        <v>0.67638507804408265</v>
      </c>
      <c r="AG127" s="18">
        <v>0.6748496356731416</v>
      </c>
      <c r="AH127" s="18">
        <v>0.67316155761088803</v>
      </c>
      <c r="AI127" s="18">
        <v>0.67147529664019767</v>
      </c>
      <c r="AJ127" s="18">
        <v>0.6697872185779441</v>
      </c>
      <c r="AK127" s="18">
        <v>0.66809914051569053</v>
      </c>
      <c r="AL127" s="18">
        <v>0.66641106245343706</v>
      </c>
      <c r="AM127" s="18">
        <v>0.66487562008249601</v>
      </c>
      <c r="AN127" s="18">
        <v>0.66318935911180565</v>
      </c>
      <c r="AO127" s="18">
        <v>0.66150128104955208</v>
      </c>
      <c r="AP127" s="71">
        <v>0.65981320298729851</v>
      </c>
      <c r="AQ127" s="48"/>
      <c r="AR127" s="5"/>
    </row>
    <row r="128" spans="1:44" ht="14.25" hidden="1" customHeight="1" x14ac:dyDescent="0.45">
      <c r="A128" s="3">
        <v>26</v>
      </c>
      <c r="B128" s="5" t="s">
        <v>316</v>
      </c>
      <c r="C128" s="5" t="s">
        <v>322</v>
      </c>
      <c r="D128" s="5">
        <v>2</v>
      </c>
      <c r="E128" s="5" t="s">
        <v>225</v>
      </c>
      <c r="F128" s="5" t="s">
        <v>256</v>
      </c>
      <c r="G128" s="5" t="s">
        <v>256</v>
      </c>
      <c r="H128" s="5" t="s">
        <v>240</v>
      </c>
      <c r="I128" s="5">
        <v>0</v>
      </c>
      <c r="J128" s="5">
        <v>85.89</v>
      </c>
      <c r="K128" s="39"/>
      <c r="L128" s="48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39"/>
      <c r="AQ128" s="48"/>
      <c r="AR128" s="5"/>
    </row>
    <row r="129" spans="1:44" ht="14.25" hidden="1" customHeight="1" x14ac:dyDescent="0.45">
      <c r="A129" s="3">
        <v>26</v>
      </c>
      <c r="B129" s="5" t="s">
        <v>316</v>
      </c>
      <c r="C129" s="5" t="s">
        <v>322</v>
      </c>
      <c r="D129" s="5">
        <v>3</v>
      </c>
      <c r="E129" s="5" t="s">
        <v>229</v>
      </c>
      <c r="F129" s="5" t="s">
        <v>257</v>
      </c>
      <c r="G129" s="5" t="s">
        <v>258</v>
      </c>
      <c r="H129" s="5" t="s">
        <v>240</v>
      </c>
      <c r="I129" s="5">
        <v>0</v>
      </c>
      <c r="J129" s="5">
        <v>0</v>
      </c>
      <c r="K129" s="70"/>
      <c r="L129" s="64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70"/>
      <c r="AQ129" s="64"/>
      <c r="AR129" s="5"/>
    </row>
    <row r="130" spans="1:44" ht="14.25" hidden="1" customHeight="1" x14ac:dyDescent="0.45">
      <c r="A130" s="3">
        <v>26</v>
      </c>
      <c r="B130" s="5" t="s">
        <v>316</v>
      </c>
      <c r="C130" s="5" t="s">
        <v>322</v>
      </c>
      <c r="D130" s="5">
        <v>4</v>
      </c>
      <c r="E130" s="5" t="s">
        <v>231</v>
      </c>
      <c r="F130" s="5"/>
      <c r="G130" s="5"/>
      <c r="H130" s="5"/>
      <c r="I130" s="5">
        <v>0</v>
      </c>
      <c r="J130" s="5"/>
      <c r="K130" s="39"/>
      <c r="L130" s="48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39"/>
      <c r="AQ130" s="48"/>
      <c r="AR130" s="5"/>
    </row>
    <row r="131" spans="1:44" ht="14.25" hidden="1" customHeight="1" thickBot="1" x14ac:dyDescent="0.5">
      <c r="A131" s="3">
        <v>26</v>
      </c>
      <c r="B131" s="42" t="s">
        <v>316</v>
      </c>
      <c r="C131" s="42" t="s">
        <v>322</v>
      </c>
      <c r="D131" s="42">
        <v>5</v>
      </c>
      <c r="E131" s="42" t="s">
        <v>233</v>
      </c>
      <c r="F131" s="42"/>
      <c r="G131" s="42"/>
      <c r="H131" s="42"/>
      <c r="I131" s="42">
        <v>0</v>
      </c>
      <c r="J131" s="42"/>
      <c r="K131" s="43"/>
      <c r="L131" s="76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3"/>
      <c r="AQ131" s="48"/>
      <c r="AR131" s="5"/>
    </row>
    <row r="132" spans="1:44" ht="14.25" hidden="1" customHeight="1" x14ac:dyDescent="0.45">
      <c r="A132" s="4">
        <v>27</v>
      </c>
      <c r="B132" s="32" t="s">
        <v>176</v>
      </c>
      <c r="C132" s="32" t="s">
        <v>177</v>
      </c>
      <c r="D132" s="32">
        <v>1</v>
      </c>
      <c r="E132" s="32" t="s">
        <v>223</v>
      </c>
      <c r="F132" s="32" t="s">
        <v>254</v>
      </c>
      <c r="G132" s="32" t="s">
        <v>255</v>
      </c>
      <c r="H132" s="32" t="s">
        <v>240</v>
      </c>
      <c r="I132" s="32">
        <v>0</v>
      </c>
      <c r="J132" s="32">
        <v>0</v>
      </c>
      <c r="K132" s="66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5"/>
      <c r="AR132" s="5"/>
    </row>
    <row r="133" spans="1:44" ht="14.25" hidden="1" customHeight="1" x14ac:dyDescent="0.45">
      <c r="A133" s="4">
        <v>27</v>
      </c>
      <c r="B133" s="4" t="s">
        <v>176</v>
      </c>
      <c r="C133" s="4" t="s">
        <v>177</v>
      </c>
      <c r="D133" s="4">
        <v>2</v>
      </c>
      <c r="E133" s="4" t="s">
        <v>225</v>
      </c>
      <c r="F133" s="4" t="s">
        <v>256</v>
      </c>
      <c r="G133" s="4" t="s">
        <v>256</v>
      </c>
      <c r="H133" s="4" t="s">
        <v>240</v>
      </c>
      <c r="I133" s="4">
        <v>0</v>
      </c>
      <c r="J133" s="4">
        <v>0</v>
      </c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ht="14.25" hidden="1" customHeight="1" x14ac:dyDescent="0.45">
      <c r="A134" s="4">
        <v>27</v>
      </c>
      <c r="B134" s="4" t="s">
        <v>176</v>
      </c>
      <c r="C134" s="4" t="s">
        <v>177</v>
      </c>
      <c r="D134" s="4">
        <v>3</v>
      </c>
      <c r="E134" s="4" t="s">
        <v>229</v>
      </c>
      <c r="F134" s="4" t="s">
        <v>257</v>
      </c>
      <c r="G134" s="4" t="s">
        <v>258</v>
      </c>
      <c r="H134" s="4" t="s">
        <v>240</v>
      </c>
      <c r="I134" s="4">
        <v>0</v>
      </c>
      <c r="J134" s="4">
        <v>0</v>
      </c>
      <c r="K134" s="13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5"/>
    </row>
    <row r="135" spans="1:44" ht="14.25" hidden="1" customHeight="1" x14ac:dyDescent="0.45">
      <c r="A135" s="4">
        <v>27</v>
      </c>
      <c r="B135" s="4" t="s">
        <v>176</v>
      </c>
      <c r="C135" s="4" t="s">
        <v>177</v>
      </c>
      <c r="D135" s="4">
        <v>4</v>
      </c>
      <c r="E135" s="4" t="s">
        <v>231</v>
      </c>
      <c r="F135" s="4"/>
      <c r="G135" s="4"/>
      <c r="H135" s="4"/>
      <c r="I135" s="4">
        <v>0</v>
      </c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ht="14.25" hidden="1" customHeight="1" x14ac:dyDescent="0.45">
      <c r="A136" s="4">
        <v>27</v>
      </c>
      <c r="B136" s="4" t="s">
        <v>176</v>
      </c>
      <c r="C136" s="4" t="s">
        <v>177</v>
      </c>
      <c r="D136" s="4">
        <v>5</v>
      </c>
      <c r="E136" s="4" t="s">
        <v>233</v>
      </c>
      <c r="F136" s="4"/>
      <c r="G136" s="4"/>
      <c r="H136" s="4"/>
      <c r="I136" s="4">
        <v>0</v>
      </c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ht="14.25" hidden="1" customHeight="1" x14ac:dyDescent="0.45">
      <c r="A137" s="3">
        <v>28</v>
      </c>
      <c r="B137" s="3" t="s">
        <v>178</v>
      </c>
      <c r="C137" s="3" t="s">
        <v>179</v>
      </c>
      <c r="D137" s="3">
        <v>1</v>
      </c>
      <c r="E137" s="3" t="s">
        <v>223</v>
      </c>
      <c r="F137" s="3" t="s">
        <v>254</v>
      </c>
      <c r="G137" s="3" t="s">
        <v>255</v>
      </c>
      <c r="H137" s="3" t="s">
        <v>240</v>
      </c>
      <c r="I137" s="3">
        <v>0</v>
      </c>
      <c r="J137" s="3">
        <v>0</v>
      </c>
      <c r="K137" s="9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ht="14.25" hidden="1" customHeight="1" x14ac:dyDescent="0.45">
      <c r="A138" s="3">
        <v>28</v>
      </c>
      <c r="B138" s="3" t="s">
        <v>178</v>
      </c>
      <c r="C138" s="3" t="s">
        <v>179</v>
      </c>
      <c r="D138" s="3">
        <v>2</v>
      </c>
      <c r="E138" s="3" t="s">
        <v>225</v>
      </c>
      <c r="F138" s="3" t="s">
        <v>256</v>
      </c>
      <c r="G138" s="3" t="s">
        <v>256</v>
      </c>
      <c r="H138" s="3" t="s">
        <v>240</v>
      </c>
      <c r="I138" s="3">
        <v>0</v>
      </c>
      <c r="J138" s="3">
        <v>0</v>
      </c>
      <c r="K138" s="3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ht="14.25" hidden="1" customHeight="1" x14ac:dyDescent="0.45">
      <c r="A139" s="3">
        <v>28</v>
      </c>
      <c r="B139" s="3" t="s">
        <v>178</v>
      </c>
      <c r="C139" s="3" t="s">
        <v>179</v>
      </c>
      <c r="D139" s="3">
        <v>3</v>
      </c>
      <c r="E139" s="3" t="s">
        <v>229</v>
      </c>
      <c r="F139" s="3" t="s">
        <v>257</v>
      </c>
      <c r="G139" s="3" t="s">
        <v>258</v>
      </c>
      <c r="H139" s="3" t="s">
        <v>240</v>
      </c>
      <c r="I139" s="3">
        <v>0</v>
      </c>
      <c r="J139" s="3">
        <v>0</v>
      </c>
      <c r="K139" s="10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5"/>
    </row>
    <row r="140" spans="1:44" ht="14.25" hidden="1" customHeight="1" x14ac:dyDescent="0.45">
      <c r="A140" s="3">
        <v>28</v>
      </c>
      <c r="B140" s="3" t="s">
        <v>178</v>
      </c>
      <c r="C140" s="3" t="s">
        <v>179</v>
      </c>
      <c r="D140" s="3">
        <v>4</v>
      </c>
      <c r="E140" s="3" t="s">
        <v>231</v>
      </c>
      <c r="F140" s="3"/>
      <c r="G140" s="3"/>
      <c r="H140" s="3"/>
      <c r="I140" s="3">
        <v>0</v>
      </c>
      <c r="J140" s="3"/>
      <c r="K140" s="3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ht="14.25" hidden="1" customHeight="1" x14ac:dyDescent="0.45">
      <c r="A141" s="3">
        <v>28</v>
      </c>
      <c r="B141" s="3" t="s">
        <v>178</v>
      </c>
      <c r="C141" s="3" t="s">
        <v>179</v>
      </c>
      <c r="D141" s="3">
        <v>5</v>
      </c>
      <c r="E141" s="3" t="s">
        <v>233</v>
      </c>
      <c r="F141" s="3"/>
      <c r="G141" s="3"/>
      <c r="H141" s="3"/>
      <c r="I141" s="3">
        <v>0</v>
      </c>
      <c r="J141" s="3"/>
      <c r="K141" s="3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ht="14.25" hidden="1" customHeight="1" x14ac:dyDescent="0.45">
      <c r="A142" s="92">
        <v>29</v>
      </c>
      <c r="B142" s="4" t="s">
        <v>180</v>
      </c>
      <c r="C142" s="4" t="s">
        <v>181</v>
      </c>
      <c r="D142" s="4">
        <v>1</v>
      </c>
      <c r="E142" s="4" t="s">
        <v>223</v>
      </c>
      <c r="F142" s="4" t="s">
        <v>254</v>
      </c>
      <c r="G142" s="4" t="s">
        <v>255</v>
      </c>
      <c r="H142" s="4" t="s">
        <v>240</v>
      </c>
      <c r="I142" s="4">
        <v>0</v>
      </c>
      <c r="J142" s="4">
        <v>0</v>
      </c>
      <c r="K142" s="12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ht="14.25" hidden="1" customHeight="1" x14ac:dyDescent="0.45">
      <c r="A143" s="4">
        <v>29</v>
      </c>
      <c r="B143" s="4" t="s">
        <v>180</v>
      </c>
      <c r="C143" s="4" t="s">
        <v>181</v>
      </c>
      <c r="D143" s="4">
        <v>2</v>
      </c>
      <c r="E143" s="4" t="s">
        <v>225</v>
      </c>
      <c r="F143" s="4" t="s">
        <v>256</v>
      </c>
      <c r="G143" s="4" t="s">
        <v>256</v>
      </c>
      <c r="H143" s="4" t="s">
        <v>240</v>
      </c>
      <c r="I143" s="4">
        <v>0</v>
      </c>
      <c r="J143" s="4">
        <v>0</v>
      </c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ht="14.25" hidden="1" customHeight="1" x14ac:dyDescent="0.45">
      <c r="A144" s="4">
        <v>29</v>
      </c>
      <c r="B144" s="4" t="s">
        <v>180</v>
      </c>
      <c r="C144" s="4" t="s">
        <v>181</v>
      </c>
      <c r="D144" s="4">
        <v>3</v>
      </c>
      <c r="E144" s="4" t="s">
        <v>229</v>
      </c>
      <c r="F144" s="4" t="s">
        <v>257</v>
      </c>
      <c r="G144" s="4" t="s">
        <v>258</v>
      </c>
      <c r="H144" s="4" t="s">
        <v>240</v>
      </c>
      <c r="I144" s="4">
        <v>0</v>
      </c>
      <c r="J144" s="4">
        <v>0</v>
      </c>
      <c r="K144" s="13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5"/>
    </row>
    <row r="145" spans="1:44" ht="14.25" hidden="1" customHeight="1" x14ac:dyDescent="0.45">
      <c r="A145" s="4">
        <v>29</v>
      </c>
      <c r="B145" s="4" t="s">
        <v>180</v>
      </c>
      <c r="C145" s="4" t="s">
        <v>181</v>
      </c>
      <c r="D145" s="4">
        <v>4</v>
      </c>
      <c r="E145" s="4" t="s">
        <v>231</v>
      </c>
      <c r="F145" s="4"/>
      <c r="G145" s="4"/>
      <c r="H145" s="4"/>
      <c r="I145" s="4">
        <v>0</v>
      </c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ht="14.25" hidden="1" customHeight="1" x14ac:dyDescent="0.45">
      <c r="A146" s="4">
        <v>29</v>
      </c>
      <c r="B146" s="4" t="s">
        <v>180</v>
      </c>
      <c r="C146" s="4" t="s">
        <v>181</v>
      </c>
      <c r="D146" s="4">
        <v>5</v>
      </c>
      <c r="E146" s="4" t="s">
        <v>233</v>
      </c>
      <c r="F146" s="4"/>
      <c r="G146" s="4"/>
      <c r="H146" s="4"/>
      <c r="I146" s="4">
        <v>0</v>
      </c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s="91" customFormat="1" ht="14.25" hidden="1" customHeight="1" x14ac:dyDescent="0.45">
      <c r="A147" s="3">
        <v>30</v>
      </c>
      <c r="B147" s="89" t="s">
        <v>182</v>
      </c>
      <c r="C147" s="89" t="s">
        <v>183</v>
      </c>
      <c r="D147" s="89">
        <v>1</v>
      </c>
      <c r="E147" s="89" t="s">
        <v>223</v>
      </c>
      <c r="F147" s="89" t="s">
        <v>254</v>
      </c>
      <c r="G147" s="89" t="s">
        <v>255</v>
      </c>
      <c r="H147" s="89" t="s">
        <v>240</v>
      </c>
      <c r="I147" s="89">
        <v>0</v>
      </c>
      <c r="J147" s="115">
        <v>39696.101552848661</v>
      </c>
      <c r="K147" s="90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</row>
    <row r="148" spans="1:44" ht="14.25" hidden="1" customHeight="1" x14ac:dyDescent="0.45">
      <c r="A148" s="3">
        <v>30</v>
      </c>
      <c r="B148" s="3" t="s">
        <v>182</v>
      </c>
      <c r="C148" s="3" t="s">
        <v>183</v>
      </c>
      <c r="D148" s="3">
        <v>2</v>
      </c>
      <c r="E148" s="3" t="s">
        <v>225</v>
      </c>
      <c r="F148" s="3" t="s">
        <v>256</v>
      </c>
      <c r="G148" s="3" t="s">
        <v>256</v>
      </c>
      <c r="H148" s="3" t="s">
        <v>240</v>
      </c>
      <c r="I148" s="3">
        <v>0</v>
      </c>
      <c r="J148" s="3">
        <v>464.79</v>
      </c>
      <c r="K148" s="3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ht="14.25" hidden="1" customHeight="1" x14ac:dyDescent="0.45">
      <c r="A149" s="3">
        <v>30</v>
      </c>
      <c r="B149" s="3" t="s">
        <v>182</v>
      </c>
      <c r="C149" s="3" t="s">
        <v>183</v>
      </c>
      <c r="D149" s="3">
        <v>3</v>
      </c>
      <c r="E149" s="3" t="s">
        <v>229</v>
      </c>
      <c r="F149" s="3" t="s">
        <v>257</v>
      </c>
      <c r="G149" s="3" t="s">
        <v>258</v>
      </c>
      <c r="H149" s="3" t="s">
        <v>237</v>
      </c>
      <c r="I149" s="3">
        <v>0</v>
      </c>
      <c r="J149" s="10">
        <f>172885</f>
        <v>172885</v>
      </c>
      <c r="K149" s="162">
        <f>J149*1.02</f>
        <v>176342.7</v>
      </c>
      <c r="L149" s="162">
        <f t="shared" ref="L149:P149" si="37">K149*1.02</f>
        <v>179869.554</v>
      </c>
      <c r="M149" s="162">
        <f t="shared" si="37"/>
        <v>183466.94508</v>
      </c>
      <c r="N149" s="162">
        <f t="shared" si="37"/>
        <v>187136.28398160002</v>
      </c>
      <c r="O149" s="162">
        <f t="shared" si="37"/>
        <v>190879.00966123203</v>
      </c>
      <c r="P149" s="162">
        <f t="shared" si="37"/>
        <v>194696.58985445669</v>
      </c>
      <c r="Q149" s="11">
        <f t="shared" ref="Q149:AP149" si="38">P149*0.97</f>
        <v>188855.69215882299</v>
      </c>
      <c r="R149" s="11">
        <f t="shared" si="38"/>
        <v>183190.02139405831</v>
      </c>
      <c r="S149" s="11">
        <f t="shared" si="38"/>
        <v>177694.32075223656</v>
      </c>
      <c r="T149" s="11">
        <f t="shared" si="38"/>
        <v>172363.49112966945</v>
      </c>
      <c r="U149" s="11">
        <f t="shared" si="38"/>
        <v>167192.58639577936</v>
      </c>
      <c r="V149" s="11">
        <f t="shared" si="38"/>
        <v>162176.80880390597</v>
      </c>
      <c r="W149" s="11">
        <f t="shared" si="38"/>
        <v>157311.50453978879</v>
      </c>
      <c r="X149" s="11">
        <f t="shared" si="38"/>
        <v>152592.15940359511</v>
      </c>
      <c r="Y149" s="11">
        <f t="shared" si="38"/>
        <v>148014.39462148724</v>
      </c>
      <c r="Z149" s="11">
        <f t="shared" si="38"/>
        <v>143573.96278284263</v>
      </c>
      <c r="AA149" s="11">
        <f t="shared" si="38"/>
        <v>139266.74389935736</v>
      </c>
      <c r="AB149" s="11">
        <f t="shared" si="38"/>
        <v>135088.74158237665</v>
      </c>
      <c r="AC149" s="11">
        <f t="shared" si="38"/>
        <v>131036.07933490534</v>
      </c>
      <c r="AD149" s="11">
        <f t="shared" si="38"/>
        <v>127104.99695485817</v>
      </c>
      <c r="AE149" s="11">
        <f t="shared" si="38"/>
        <v>123291.84704621242</v>
      </c>
      <c r="AF149" s="11">
        <f t="shared" si="38"/>
        <v>119593.09163482605</v>
      </c>
      <c r="AG149" s="11">
        <f t="shared" si="38"/>
        <v>116005.29888578126</v>
      </c>
      <c r="AH149" s="11">
        <f t="shared" si="38"/>
        <v>112525.13991920782</v>
      </c>
      <c r="AI149" s="11">
        <f t="shared" si="38"/>
        <v>109149.38572163158</v>
      </c>
      <c r="AJ149" s="11">
        <f t="shared" si="38"/>
        <v>105874.90414998263</v>
      </c>
      <c r="AK149" s="11">
        <f t="shared" si="38"/>
        <v>102698.65702548315</v>
      </c>
      <c r="AL149" s="11">
        <f t="shared" si="38"/>
        <v>99617.697314718651</v>
      </c>
      <c r="AM149" s="11">
        <f t="shared" si="38"/>
        <v>96629.16639527709</v>
      </c>
      <c r="AN149" s="11">
        <f t="shared" si="38"/>
        <v>93730.291403418771</v>
      </c>
      <c r="AO149" s="11">
        <f t="shared" si="38"/>
        <v>90918.382661316209</v>
      </c>
      <c r="AP149" s="11">
        <f t="shared" si="38"/>
        <v>88190.831181476722</v>
      </c>
      <c r="AQ149" s="11"/>
      <c r="AR149" s="5"/>
    </row>
    <row r="150" spans="1:44" ht="14.25" hidden="1" customHeight="1" x14ac:dyDescent="0.45">
      <c r="A150" s="3">
        <v>30</v>
      </c>
      <c r="B150" s="3" t="s">
        <v>182</v>
      </c>
      <c r="C150" s="3" t="s">
        <v>183</v>
      </c>
      <c r="D150" s="3">
        <v>4</v>
      </c>
      <c r="E150" s="3" t="s">
        <v>231</v>
      </c>
      <c r="F150" s="3"/>
      <c r="G150" s="3"/>
      <c r="H150" s="3"/>
      <c r="I150" s="3">
        <v>0</v>
      </c>
      <c r="J150" s="3"/>
      <c r="K150" s="3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ht="14.25" hidden="1" customHeight="1" x14ac:dyDescent="0.45">
      <c r="A151" s="3">
        <v>30</v>
      </c>
      <c r="B151" s="3" t="s">
        <v>182</v>
      </c>
      <c r="C151" s="3" t="s">
        <v>183</v>
      </c>
      <c r="D151" s="3">
        <v>5</v>
      </c>
      <c r="E151" s="3" t="s">
        <v>233</v>
      </c>
      <c r="F151" s="3"/>
      <c r="G151" s="3"/>
      <c r="H151" s="3"/>
      <c r="I151" s="3">
        <v>0</v>
      </c>
      <c r="J151" s="3"/>
      <c r="K151" s="3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ht="14.25" hidden="1" customHeight="1" x14ac:dyDescent="0.45">
      <c r="A152" s="14">
        <v>31</v>
      </c>
      <c r="B152" s="4" t="s">
        <v>184</v>
      </c>
      <c r="C152" s="4" t="s">
        <v>185</v>
      </c>
      <c r="D152" s="4">
        <v>1</v>
      </c>
      <c r="E152" s="4" t="s">
        <v>223</v>
      </c>
      <c r="F152" s="4" t="s">
        <v>263</v>
      </c>
      <c r="G152" s="4" t="s">
        <v>255</v>
      </c>
      <c r="H152" s="4" t="s">
        <v>240</v>
      </c>
      <c r="I152" s="4">
        <v>0</v>
      </c>
      <c r="J152" s="4">
        <v>1.4</v>
      </c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ht="14.25" hidden="1" customHeight="1" x14ac:dyDescent="0.45">
      <c r="A153" s="14">
        <v>31</v>
      </c>
      <c r="B153" s="4" t="s">
        <v>184</v>
      </c>
      <c r="C153" s="4" t="s">
        <v>185</v>
      </c>
      <c r="D153" s="4">
        <v>2</v>
      </c>
      <c r="E153" s="4" t="s">
        <v>225</v>
      </c>
      <c r="F153" s="4" t="s">
        <v>256</v>
      </c>
      <c r="G153" s="4" t="s">
        <v>256</v>
      </c>
      <c r="H153" s="4" t="s">
        <v>240</v>
      </c>
      <c r="I153" s="4">
        <v>0</v>
      </c>
      <c r="J153" s="4">
        <v>387.84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ht="14.25" hidden="1" customHeight="1" x14ac:dyDescent="0.45">
      <c r="A154" s="14">
        <v>31</v>
      </c>
      <c r="B154" s="4" t="s">
        <v>184</v>
      </c>
      <c r="C154" s="4" t="s">
        <v>185</v>
      </c>
      <c r="D154" s="4">
        <v>3</v>
      </c>
      <c r="E154" s="4" t="s">
        <v>229</v>
      </c>
      <c r="F154" s="4" t="s">
        <v>257</v>
      </c>
      <c r="G154" s="4" t="s">
        <v>258</v>
      </c>
      <c r="H154" s="4" t="s">
        <v>240</v>
      </c>
      <c r="I154" s="4">
        <v>0</v>
      </c>
      <c r="J154" s="4">
        <v>0</v>
      </c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5"/>
    </row>
    <row r="155" spans="1:44" ht="14.25" hidden="1" customHeight="1" x14ac:dyDescent="0.45">
      <c r="A155" s="14">
        <v>31</v>
      </c>
      <c r="B155" s="4" t="s">
        <v>184</v>
      </c>
      <c r="C155" s="4" t="s">
        <v>185</v>
      </c>
      <c r="D155" s="4">
        <v>4</v>
      </c>
      <c r="E155" s="4" t="s">
        <v>231</v>
      </c>
      <c r="F155" s="4"/>
      <c r="G155" s="4"/>
      <c r="H155" s="4"/>
      <c r="I155" s="4">
        <v>0</v>
      </c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ht="14.25" hidden="1" customHeight="1" x14ac:dyDescent="0.45">
      <c r="A156" s="14">
        <v>31</v>
      </c>
      <c r="B156" s="4" t="s">
        <v>184</v>
      </c>
      <c r="C156" s="4" t="s">
        <v>185</v>
      </c>
      <c r="D156" s="4">
        <v>5</v>
      </c>
      <c r="E156" s="4" t="s">
        <v>233</v>
      </c>
      <c r="F156" s="4"/>
      <c r="G156" s="4"/>
      <c r="H156" s="4"/>
      <c r="I156" s="4">
        <v>0</v>
      </c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ht="14.25" hidden="1" customHeight="1" x14ac:dyDescent="0.45">
      <c r="A157" s="4">
        <v>32</v>
      </c>
      <c r="B157" s="3" t="s">
        <v>186</v>
      </c>
      <c r="C157" s="3" t="s">
        <v>187</v>
      </c>
      <c r="D157" s="3">
        <v>1</v>
      </c>
      <c r="E157" s="3" t="s">
        <v>223</v>
      </c>
      <c r="F157" s="3" t="s">
        <v>263</v>
      </c>
      <c r="G157" s="3" t="s">
        <v>255</v>
      </c>
      <c r="H157" s="3" t="s">
        <v>265</v>
      </c>
      <c r="I157" s="3">
        <v>0</v>
      </c>
      <c r="J157" s="3">
        <v>2.0099999999999998</v>
      </c>
      <c r="K157" s="9">
        <v>0.99709497206703912</v>
      </c>
      <c r="L157" s="5">
        <v>0.994413407821229</v>
      </c>
      <c r="M157" s="5">
        <v>0.99150837988826812</v>
      </c>
      <c r="N157" s="5">
        <v>0.98882681564245811</v>
      </c>
      <c r="O157" s="5">
        <v>0.98592178770949723</v>
      </c>
      <c r="P157" s="5">
        <v>0.98324022346368711</v>
      </c>
      <c r="Q157" s="5">
        <v>0.98033519553072623</v>
      </c>
      <c r="R157" s="5">
        <v>0.97765363128491622</v>
      </c>
      <c r="S157" s="5">
        <v>0.97474860335195534</v>
      </c>
      <c r="T157" s="5">
        <v>0.97206703910614523</v>
      </c>
      <c r="U157" s="5">
        <v>0.96916201117318435</v>
      </c>
      <c r="V157" s="5">
        <v>0.96648044692737434</v>
      </c>
      <c r="W157" s="5">
        <v>0.96357541899441346</v>
      </c>
      <c r="X157" s="5">
        <v>0.96067039106145247</v>
      </c>
      <c r="Y157" s="5">
        <v>0.95798882681564246</v>
      </c>
      <c r="Z157" s="5">
        <v>0.95508379888268158</v>
      </c>
      <c r="AA157" s="5">
        <v>0.95240223463687146</v>
      </c>
      <c r="AB157" s="5">
        <v>0.94949720670391058</v>
      </c>
      <c r="AC157" s="5">
        <v>0.94681564245810057</v>
      </c>
      <c r="AD157" s="5">
        <v>0.94391061452513969</v>
      </c>
      <c r="AE157" s="5">
        <v>0.94122905027932957</v>
      </c>
      <c r="AF157" s="5">
        <v>0.93832402234636869</v>
      </c>
      <c r="AG157" s="5">
        <v>0.93564245810055868</v>
      </c>
      <c r="AH157" s="5">
        <v>0.9327374301675978</v>
      </c>
      <c r="AI157" s="5">
        <v>0.93005586592178768</v>
      </c>
      <c r="AJ157" s="5">
        <v>0.9271508379888268</v>
      </c>
      <c r="AK157" s="5">
        <v>0.92424581005586592</v>
      </c>
      <c r="AL157" s="5">
        <v>0.92156424581005592</v>
      </c>
      <c r="AM157" s="5">
        <v>0.91865921787709492</v>
      </c>
      <c r="AN157" s="5">
        <v>0.91597765363128492</v>
      </c>
      <c r="AO157" s="5">
        <v>0.91307262569832404</v>
      </c>
      <c r="AP157" s="5">
        <v>0.91039106145251392</v>
      </c>
      <c r="AQ157" s="5"/>
      <c r="AR157" s="5"/>
    </row>
    <row r="158" spans="1:44" ht="14.25" hidden="1" customHeight="1" x14ac:dyDescent="0.45">
      <c r="A158" s="4">
        <v>32</v>
      </c>
      <c r="B158" s="3" t="s">
        <v>186</v>
      </c>
      <c r="C158" s="3" t="s">
        <v>187</v>
      </c>
      <c r="D158" s="3">
        <v>2</v>
      </c>
      <c r="E158" s="3" t="s">
        <v>225</v>
      </c>
      <c r="F158" s="3" t="s">
        <v>256</v>
      </c>
      <c r="G158" s="3" t="s">
        <v>256</v>
      </c>
      <c r="H158" s="3" t="s">
        <v>240</v>
      </c>
      <c r="I158" s="3">
        <v>0</v>
      </c>
      <c r="J158" s="3">
        <v>153.38069999999999</v>
      </c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ht="14.25" hidden="1" customHeight="1" x14ac:dyDescent="0.45">
      <c r="A159" s="4">
        <v>32</v>
      </c>
      <c r="B159" s="3" t="s">
        <v>186</v>
      </c>
      <c r="C159" s="3" t="s">
        <v>187</v>
      </c>
      <c r="D159" s="3">
        <v>3</v>
      </c>
      <c r="E159" s="3" t="s">
        <v>229</v>
      </c>
      <c r="F159" s="3" t="s">
        <v>257</v>
      </c>
      <c r="G159" s="3" t="s">
        <v>258</v>
      </c>
      <c r="H159" s="3" t="s">
        <v>240</v>
      </c>
      <c r="I159" s="3">
        <v>0</v>
      </c>
      <c r="J159" s="3">
        <v>0</v>
      </c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5"/>
    </row>
    <row r="160" spans="1:44" ht="14.25" hidden="1" customHeight="1" x14ac:dyDescent="0.45">
      <c r="A160" s="4">
        <v>32</v>
      </c>
      <c r="B160" s="3" t="s">
        <v>186</v>
      </c>
      <c r="C160" s="3" t="s">
        <v>187</v>
      </c>
      <c r="D160" s="3">
        <v>4</v>
      </c>
      <c r="E160" s="3" t="s">
        <v>231</v>
      </c>
      <c r="F160" s="3"/>
      <c r="G160" s="3"/>
      <c r="H160" s="3"/>
      <c r="I160" s="3">
        <v>0</v>
      </c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ht="14.25" hidden="1" customHeight="1" x14ac:dyDescent="0.45">
      <c r="A161" s="4">
        <v>32</v>
      </c>
      <c r="B161" s="3" t="s">
        <v>186</v>
      </c>
      <c r="C161" s="3" t="s">
        <v>187</v>
      </c>
      <c r="D161" s="3">
        <v>5</v>
      </c>
      <c r="E161" s="3" t="s">
        <v>233</v>
      </c>
      <c r="F161" s="3"/>
      <c r="G161" s="3"/>
      <c r="H161" s="3"/>
      <c r="I161" s="3">
        <v>0</v>
      </c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ht="14.25" hidden="1" customHeight="1" x14ac:dyDescent="0.45">
      <c r="A162" s="3">
        <v>33</v>
      </c>
      <c r="B162" s="14" t="s">
        <v>188</v>
      </c>
      <c r="C162" s="14" t="s">
        <v>189</v>
      </c>
      <c r="D162" s="14">
        <v>1</v>
      </c>
      <c r="E162" s="14" t="s">
        <v>223</v>
      </c>
      <c r="F162" s="17" t="s">
        <v>263</v>
      </c>
      <c r="G162" s="17" t="s">
        <v>255</v>
      </c>
      <c r="H162" s="17" t="s">
        <v>265</v>
      </c>
      <c r="I162" s="17">
        <v>0</v>
      </c>
      <c r="J162" s="23">
        <v>4.7518970058938539</v>
      </c>
      <c r="K162" s="24">
        <v>0.99375705152312899</v>
      </c>
      <c r="L162" s="24">
        <v>0.98751410304625797</v>
      </c>
      <c r="M162" s="24">
        <v>0.98127115456938696</v>
      </c>
      <c r="N162" s="24">
        <v>0.97510342233922531</v>
      </c>
      <c r="O162" s="24">
        <v>0.9688604738623543</v>
      </c>
      <c r="P162" s="24">
        <v>0.96261752538548329</v>
      </c>
      <c r="Q162" s="24">
        <v>0.95637457690861227</v>
      </c>
      <c r="R162" s="24">
        <v>0.95020684467845051</v>
      </c>
      <c r="S162" s="24">
        <v>0.9439638962015795</v>
      </c>
      <c r="T162" s="24">
        <v>0.93772094772470849</v>
      </c>
      <c r="U162" s="24">
        <v>0.93147799924783758</v>
      </c>
      <c r="V162" s="24">
        <v>0.92531026701767582</v>
      </c>
      <c r="W162" s="24">
        <v>0.91906731854080481</v>
      </c>
      <c r="X162" s="24">
        <v>0.9128243700639338</v>
      </c>
      <c r="Y162" s="24">
        <v>0.90658142158706279</v>
      </c>
      <c r="Z162" s="24">
        <v>0.90033847311019177</v>
      </c>
      <c r="AA162" s="24">
        <v>0.89417074088003012</v>
      </c>
      <c r="AB162" s="24">
        <v>0.88792779240315911</v>
      </c>
      <c r="AC162" s="24">
        <v>0.8816848439262881</v>
      </c>
      <c r="AD162" s="24">
        <v>0.87544189544941708</v>
      </c>
      <c r="AE162" s="24">
        <v>0.86927416321925532</v>
      </c>
      <c r="AF162" s="24">
        <v>0.86303121474238431</v>
      </c>
      <c r="AG162" s="24">
        <v>0.8567882662655133</v>
      </c>
      <c r="AH162" s="24">
        <v>0.8505453177886424</v>
      </c>
      <c r="AI162" s="24">
        <v>0.84437758555848064</v>
      </c>
      <c r="AJ162" s="24">
        <v>0.83813463708160962</v>
      </c>
      <c r="AK162" s="24">
        <v>0.83189168860473861</v>
      </c>
      <c r="AL162" s="24">
        <v>0.8256487401278676</v>
      </c>
      <c r="AM162" s="24">
        <v>0.81948100789770595</v>
      </c>
      <c r="AN162" s="24">
        <v>0.81323805942083494</v>
      </c>
      <c r="AO162" s="24">
        <v>0.80699511094396392</v>
      </c>
      <c r="AP162" s="24">
        <v>0.80075216246709291</v>
      </c>
      <c r="AQ162" s="14"/>
      <c r="AR162" s="14"/>
    </row>
    <row r="163" spans="1:44" ht="14.25" hidden="1" customHeight="1" x14ac:dyDescent="0.45">
      <c r="A163" s="3">
        <v>33</v>
      </c>
      <c r="B163" s="14" t="s">
        <v>188</v>
      </c>
      <c r="C163" s="14" t="s">
        <v>189</v>
      </c>
      <c r="D163" s="14">
        <v>2</v>
      </c>
      <c r="E163" s="14" t="s">
        <v>225</v>
      </c>
      <c r="F163" s="17" t="s">
        <v>256</v>
      </c>
      <c r="G163" s="17" t="s">
        <v>256</v>
      </c>
      <c r="H163" s="17" t="s">
        <v>240</v>
      </c>
      <c r="I163" s="17">
        <v>0</v>
      </c>
      <c r="J163" s="17">
        <v>153.38069999999999</v>
      </c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</row>
    <row r="164" spans="1:44" ht="14.25" hidden="1" customHeight="1" x14ac:dyDescent="0.45">
      <c r="A164" s="3">
        <v>33</v>
      </c>
      <c r="B164" s="14" t="s">
        <v>188</v>
      </c>
      <c r="C164" s="14" t="s">
        <v>189</v>
      </c>
      <c r="D164" s="14">
        <v>3</v>
      </c>
      <c r="E164" s="14" t="s">
        <v>229</v>
      </c>
      <c r="F164" s="17" t="s">
        <v>257</v>
      </c>
      <c r="G164" s="17" t="s">
        <v>258</v>
      </c>
      <c r="H164" s="17" t="s">
        <v>240</v>
      </c>
      <c r="I164" s="17">
        <v>0</v>
      </c>
      <c r="J164" s="17">
        <v>0</v>
      </c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</row>
    <row r="165" spans="1:44" ht="14.25" hidden="1" customHeight="1" x14ac:dyDescent="0.45">
      <c r="A165" s="3">
        <v>33</v>
      </c>
      <c r="B165" s="14" t="s">
        <v>188</v>
      </c>
      <c r="C165" s="14" t="s">
        <v>189</v>
      </c>
      <c r="D165" s="14">
        <v>4</v>
      </c>
      <c r="E165" s="14" t="s">
        <v>231</v>
      </c>
      <c r="F165" s="17"/>
      <c r="G165" s="17"/>
      <c r="H165" s="17"/>
      <c r="I165" s="17">
        <v>0</v>
      </c>
      <c r="J165" s="17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</row>
    <row r="166" spans="1:44" ht="14.25" hidden="1" customHeight="1" x14ac:dyDescent="0.45">
      <c r="A166" s="3">
        <v>33</v>
      </c>
      <c r="B166" s="14" t="s">
        <v>188</v>
      </c>
      <c r="C166" s="14" t="s">
        <v>189</v>
      </c>
      <c r="D166" s="14">
        <v>5</v>
      </c>
      <c r="E166" s="14" t="s">
        <v>233</v>
      </c>
      <c r="F166" s="17"/>
      <c r="G166" s="17"/>
      <c r="H166" s="17"/>
      <c r="I166" s="17">
        <v>0</v>
      </c>
      <c r="J166" s="17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</row>
    <row r="167" spans="1:44" ht="14.25" hidden="1" customHeight="1" x14ac:dyDescent="0.45">
      <c r="A167" s="4">
        <v>34</v>
      </c>
      <c r="B167" s="4" t="s">
        <v>190</v>
      </c>
      <c r="C167" s="4" t="s">
        <v>191</v>
      </c>
      <c r="D167" s="4">
        <v>1</v>
      </c>
      <c r="E167" s="4" t="s">
        <v>223</v>
      </c>
      <c r="F167" s="4" t="s">
        <v>263</v>
      </c>
      <c r="G167" s="4" t="s">
        <v>255</v>
      </c>
      <c r="H167" s="4" t="s">
        <v>240</v>
      </c>
      <c r="I167" s="4">
        <v>0</v>
      </c>
      <c r="J167" s="21">
        <v>1.4773345075326985</v>
      </c>
      <c r="K167" s="12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ht="14.25" hidden="1" customHeight="1" x14ac:dyDescent="0.45">
      <c r="A168" s="4">
        <v>34</v>
      </c>
      <c r="B168" s="4" t="s">
        <v>190</v>
      </c>
      <c r="C168" s="4" t="s">
        <v>191</v>
      </c>
      <c r="D168" s="4">
        <v>2</v>
      </c>
      <c r="E168" s="4" t="s">
        <v>225</v>
      </c>
      <c r="F168" s="4" t="s">
        <v>256</v>
      </c>
      <c r="G168" s="4" t="s">
        <v>256</v>
      </c>
      <c r="H168" s="4" t="s">
        <v>240</v>
      </c>
      <c r="I168" s="4">
        <v>0</v>
      </c>
      <c r="J168" s="4">
        <v>232.39500000000001</v>
      </c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ht="14.25" hidden="1" customHeight="1" x14ac:dyDescent="0.45">
      <c r="A169" s="4">
        <v>34</v>
      </c>
      <c r="B169" s="4" t="s">
        <v>190</v>
      </c>
      <c r="C169" s="4" t="s">
        <v>191</v>
      </c>
      <c r="D169" s="4">
        <v>3</v>
      </c>
      <c r="E169" s="4" t="s">
        <v>229</v>
      </c>
      <c r="F169" s="4" t="s">
        <v>257</v>
      </c>
      <c r="G169" s="4" t="s">
        <v>258</v>
      </c>
      <c r="H169" s="4" t="s">
        <v>240</v>
      </c>
      <c r="I169" s="4">
        <v>0</v>
      </c>
      <c r="J169" s="4">
        <v>0</v>
      </c>
      <c r="K169" s="1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5"/>
    </row>
    <row r="170" spans="1:44" ht="14.25" hidden="1" customHeight="1" x14ac:dyDescent="0.45">
      <c r="A170" s="4">
        <v>34</v>
      </c>
      <c r="B170" s="4" t="s">
        <v>190</v>
      </c>
      <c r="C170" s="4" t="s">
        <v>191</v>
      </c>
      <c r="D170" s="4">
        <v>4</v>
      </c>
      <c r="E170" s="4" t="s">
        <v>231</v>
      </c>
      <c r="F170" s="4"/>
      <c r="G170" s="4"/>
      <c r="H170" s="4"/>
      <c r="I170" s="4">
        <v>0</v>
      </c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ht="14.25" hidden="1" customHeight="1" x14ac:dyDescent="0.45">
      <c r="A171" s="4">
        <v>34</v>
      </c>
      <c r="B171" s="4" t="s">
        <v>190</v>
      </c>
      <c r="C171" s="4" t="s">
        <v>191</v>
      </c>
      <c r="D171" s="4">
        <v>5</v>
      </c>
      <c r="E171" s="4" t="s">
        <v>233</v>
      </c>
      <c r="F171" s="4"/>
      <c r="G171" s="4"/>
      <c r="H171" s="4"/>
      <c r="I171" s="4">
        <v>0</v>
      </c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ht="14.25" hidden="1" customHeight="1" x14ac:dyDescent="0.45">
      <c r="A172" s="89">
        <v>35</v>
      </c>
      <c r="B172" s="3" t="s">
        <v>192</v>
      </c>
      <c r="C172" s="3" t="s">
        <v>193</v>
      </c>
      <c r="D172" s="3">
        <v>1</v>
      </c>
      <c r="E172" s="3" t="s">
        <v>223</v>
      </c>
      <c r="F172" s="3" t="s">
        <v>263</v>
      </c>
      <c r="G172" s="3" t="s">
        <v>255</v>
      </c>
      <c r="H172" s="3" t="s">
        <v>240</v>
      </c>
      <c r="I172" s="3">
        <v>0</v>
      </c>
      <c r="J172" s="20">
        <v>1.4773345075326985</v>
      </c>
      <c r="K172" s="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ht="14.25" hidden="1" customHeight="1" x14ac:dyDescent="0.45">
      <c r="A173" s="3">
        <v>35</v>
      </c>
      <c r="B173" s="3" t="s">
        <v>192</v>
      </c>
      <c r="C173" s="3" t="s">
        <v>193</v>
      </c>
      <c r="D173" s="3">
        <v>2</v>
      </c>
      <c r="E173" s="3" t="s">
        <v>225</v>
      </c>
      <c r="F173" s="3" t="s">
        <v>256</v>
      </c>
      <c r="G173" s="3" t="s">
        <v>256</v>
      </c>
      <c r="H173" s="3" t="s">
        <v>240</v>
      </c>
      <c r="I173" s="3">
        <v>0</v>
      </c>
      <c r="J173" s="3">
        <v>232.39500000000001</v>
      </c>
      <c r="K173" s="3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ht="14.25" hidden="1" customHeight="1" x14ac:dyDescent="0.45">
      <c r="A174" s="3">
        <v>35</v>
      </c>
      <c r="B174" s="3" t="s">
        <v>192</v>
      </c>
      <c r="C174" s="3" t="s">
        <v>193</v>
      </c>
      <c r="D174" s="3">
        <v>3</v>
      </c>
      <c r="E174" s="3" t="s">
        <v>229</v>
      </c>
      <c r="F174" s="3" t="s">
        <v>257</v>
      </c>
      <c r="G174" s="3" t="s">
        <v>258</v>
      </c>
      <c r="H174" s="3" t="s">
        <v>240</v>
      </c>
      <c r="I174" s="3">
        <v>0</v>
      </c>
      <c r="J174" s="3">
        <v>0</v>
      </c>
      <c r="K174" s="10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5"/>
    </row>
    <row r="175" spans="1:44" ht="14.25" hidden="1" customHeight="1" x14ac:dyDescent="0.45">
      <c r="A175" s="3">
        <v>35</v>
      </c>
      <c r="B175" s="3" t="s">
        <v>192</v>
      </c>
      <c r="C175" s="3" t="s">
        <v>193</v>
      </c>
      <c r="D175" s="3">
        <v>4</v>
      </c>
      <c r="E175" s="3" t="s">
        <v>231</v>
      </c>
      <c r="F175" s="3"/>
      <c r="G175" s="3"/>
      <c r="H175" s="3"/>
      <c r="I175" s="3">
        <v>0</v>
      </c>
      <c r="J175" s="3"/>
      <c r="K175" s="3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ht="14.25" hidden="1" customHeight="1" x14ac:dyDescent="0.45">
      <c r="A176" s="3">
        <v>35</v>
      </c>
      <c r="B176" s="3" t="s">
        <v>192</v>
      </c>
      <c r="C176" s="3" t="s">
        <v>193</v>
      </c>
      <c r="D176" s="3">
        <v>5</v>
      </c>
      <c r="E176" s="3" t="s">
        <v>233</v>
      </c>
      <c r="F176" s="3"/>
      <c r="G176" s="3"/>
      <c r="H176" s="3"/>
      <c r="I176" s="3">
        <v>0</v>
      </c>
      <c r="J176" s="3"/>
      <c r="K176" s="3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s="91" customFormat="1" ht="14.25" hidden="1" customHeight="1" x14ac:dyDescent="0.45">
      <c r="A177" s="92">
        <v>36</v>
      </c>
      <c r="B177" s="92" t="s">
        <v>194</v>
      </c>
      <c r="C177" s="92" t="s">
        <v>195</v>
      </c>
      <c r="D177" s="92">
        <v>1</v>
      </c>
      <c r="E177" s="92" t="s">
        <v>223</v>
      </c>
      <c r="F177" s="92" t="s">
        <v>254</v>
      </c>
      <c r="G177" s="92" t="s">
        <v>255</v>
      </c>
      <c r="H177" s="92" t="s">
        <v>240</v>
      </c>
      <c r="I177" s="92">
        <v>0</v>
      </c>
      <c r="J177" s="117">
        <v>16527.623414866674</v>
      </c>
      <c r="K177" s="9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</row>
    <row r="178" spans="1:44" ht="14.25" hidden="1" customHeight="1" x14ac:dyDescent="0.45">
      <c r="A178" s="4">
        <v>36</v>
      </c>
      <c r="B178" s="4" t="s">
        <v>194</v>
      </c>
      <c r="C178" s="4" t="s">
        <v>195</v>
      </c>
      <c r="D178" s="4">
        <v>2</v>
      </c>
      <c r="E178" s="4" t="s">
        <v>225</v>
      </c>
      <c r="F178" s="4" t="s">
        <v>256</v>
      </c>
      <c r="G178" s="4" t="s">
        <v>256</v>
      </c>
      <c r="H178" s="4" t="s">
        <v>240</v>
      </c>
      <c r="I178" s="4">
        <v>0</v>
      </c>
      <c r="J178" s="4">
        <v>236.83</v>
      </c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ht="14.25" hidden="1" customHeight="1" x14ac:dyDescent="0.45">
      <c r="A179" s="4">
        <v>36</v>
      </c>
      <c r="B179" s="4" t="s">
        <v>194</v>
      </c>
      <c r="C179" s="4" t="s">
        <v>195</v>
      </c>
      <c r="D179" s="4">
        <v>3</v>
      </c>
      <c r="E179" s="4" t="s">
        <v>229</v>
      </c>
      <c r="F179" s="4" t="s">
        <v>257</v>
      </c>
      <c r="G179" s="4" t="s">
        <v>258</v>
      </c>
      <c r="H179" s="4" t="s">
        <v>237</v>
      </c>
      <c r="I179" s="4">
        <v>0</v>
      </c>
      <c r="J179" s="13">
        <v>127635.15517299116</v>
      </c>
      <c r="K179" s="4">
        <v>136183.14658619105</v>
      </c>
      <c r="L179" s="11">
        <v>143128.17310141816</v>
      </c>
      <c r="M179" s="11">
        <v>153969.87042534933</v>
      </c>
      <c r="N179" s="11">
        <v>164424.68048338802</v>
      </c>
      <c r="O179" s="11">
        <v>175589.38951742579</v>
      </c>
      <c r="P179" s="11">
        <v>187512.20084759252</v>
      </c>
      <c r="Q179" s="11">
        <f>P179*0.97</f>
        <v>181886.83482216473</v>
      </c>
      <c r="R179" s="11">
        <f t="shared" ref="R179:AP179" si="39">Q179*0.97</f>
        <v>176430.22977749977</v>
      </c>
      <c r="S179" s="11">
        <f t="shared" si="39"/>
        <v>171137.32288417476</v>
      </c>
      <c r="T179" s="11">
        <f t="shared" si="39"/>
        <v>166003.20319764951</v>
      </c>
      <c r="U179" s="11">
        <f t="shared" si="39"/>
        <v>161023.10710172003</v>
      </c>
      <c r="V179" s="11">
        <f t="shared" si="39"/>
        <v>156192.41388866844</v>
      </c>
      <c r="W179" s="11">
        <f t="shared" si="39"/>
        <v>151506.64147200837</v>
      </c>
      <c r="X179" s="11">
        <f t="shared" si="39"/>
        <v>146961.44222784811</v>
      </c>
      <c r="Y179" s="11">
        <f t="shared" si="39"/>
        <v>142552.59896101267</v>
      </c>
      <c r="Z179" s="11">
        <f t="shared" si="39"/>
        <v>138276.02099218228</v>
      </c>
      <c r="AA179" s="11">
        <f t="shared" si="39"/>
        <v>134127.74036241681</v>
      </c>
      <c r="AB179" s="11">
        <f t="shared" si="39"/>
        <v>130103.9081515443</v>
      </c>
      <c r="AC179" s="11">
        <f t="shared" si="39"/>
        <v>126200.79090699797</v>
      </c>
      <c r="AD179" s="11">
        <f t="shared" si="39"/>
        <v>122414.76717978802</v>
      </c>
      <c r="AE179" s="11">
        <f t="shared" si="39"/>
        <v>118742.32416439438</v>
      </c>
      <c r="AF179" s="11">
        <f t="shared" si="39"/>
        <v>115180.05443946255</v>
      </c>
      <c r="AG179" s="11">
        <f t="shared" si="39"/>
        <v>111724.65280627867</v>
      </c>
      <c r="AH179" s="11">
        <f t="shared" si="39"/>
        <v>108372.9132220903</v>
      </c>
      <c r="AI179" s="11">
        <f t="shared" si="39"/>
        <v>105121.72582542758</v>
      </c>
      <c r="AJ179" s="11">
        <f t="shared" si="39"/>
        <v>101968.07405066476</v>
      </c>
      <c r="AK179" s="11">
        <f t="shared" si="39"/>
        <v>98909.031829144806</v>
      </c>
      <c r="AL179" s="11">
        <f t="shared" si="39"/>
        <v>95941.760874270461</v>
      </c>
      <c r="AM179" s="11">
        <f t="shared" si="39"/>
        <v>93063.508048042349</v>
      </c>
      <c r="AN179" s="11">
        <f t="shared" si="39"/>
        <v>90271.602806601077</v>
      </c>
      <c r="AO179" s="11">
        <f t="shared" si="39"/>
        <v>87563.454722403039</v>
      </c>
      <c r="AP179" s="11">
        <f t="shared" si="39"/>
        <v>84936.551080730947</v>
      </c>
      <c r="AQ179" s="11"/>
      <c r="AR179" s="5"/>
    </row>
    <row r="180" spans="1:44" ht="14.25" hidden="1" customHeight="1" x14ac:dyDescent="0.45">
      <c r="A180" s="4">
        <v>36</v>
      </c>
      <c r="B180" s="4" t="s">
        <v>194</v>
      </c>
      <c r="C180" s="4" t="s">
        <v>195</v>
      </c>
      <c r="D180" s="4">
        <v>4</v>
      </c>
      <c r="E180" s="4" t="s">
        <v>231</v>
      </c>
      <c r="F180" s="4"/>
      <c r="G180" s="4"/>
      <c r="H180" s="4"/>
      <c r="I180" s="4">
        <v>0</v>
      </c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ht="14.25" hidden="1" customHeight="1" x14ac:dyDescent="0.45">
      <c r="A181" s="4">
        <v>36</v>
      </c>
      <c r="B181" s="4" t="s">
        <v>194</v>
      </c>
      <c r="C181" s="4" t="s">
        <v>195</v>
      </c>
      <c r="D181" s="4">
        <v>5</v>
      </c>
      <c r="E181" s="4" t="s">
        <v>233</v>
      </c>
      <c r="F181" s="4"/>
      <c r="G181" s="4"/>
      <c r="H181" s="4"/>
      <c r="I181" s="4">
        <v>0</v>
      </c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s="91" customFormat="1" ht="14.25" hidden="1" customHeight="1" x14ac:dyDescent="0.45">
      <c r="A182" s="3">
        <v>37</v>
      </c>
      <c r="B182" s="89" t="s">
        <v>196</v>
      </c>
      <c r="C182" s="89" t="s">
        <v>197</v>
      </c>
      <c r="D182" s="89">
        <v>1</v>
      </c>
      <c r="E182" s="89" t="s">
        <v>223</v>
      </c>
      <c r="F182" s="89" t="s">
        <v>254</v>
      </c>
      <c r="G182" s="89" t="s">
        <v>255</v>
      </c>
      <c r="H182" s="89" t="s">
        <v>240</v>
      </c>
      <c r="I182" s="89">
        <v>0</v>
      </c>
      <c r="J182" s="115">
        <v>16527.623414866674</v>
      </c>
      <c r="K182" s="90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spans="1:44" ht="14.25" hidden="1" customHeight="1" x14ac:dyDescent="0.45">
      <c r="A183" s="3">
        <v>37</v>
      </c>
      <c r="B183" s="3" t="s">
        <v>196</v>
      </c>
      <c r="C183" s="3" t="s">
        <v>197</v>
      </c>
      <c r="D183" s="3">
        <v>2</v>
      </c>
      <c r="E183" s="3" t="s">
        <v>225</v>
      </c>
      <c r="F183" s="3" t="s">
        <v>256</v>
      </c>
      <c r="G183" s="3" t="s">
        <v>256</v>
      </c>
      <c r="H183" s="3" t="s">
        <v>240</v>
      </c>
      <c r="I183" s="3">
        <v>0</v>
      </c>
      <c r="J183" s="3">
        <v>236.83</v>
      </c>
      <c r="K183" s="3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ht="14.25" hidden="1" customHeight="1" x14ac:dyDescent="0.45">
      <c r="A184" s="3">
        <v>37</v>
      </c>
      <c r="B184" s="3" t="s">
        <v>196</v>
      </c>
      <c r="C184" s="3" t="s">
        <v>197</v>
      </c>
      <c r="D184" s="3">
        <v>3</v>
      </c>
      <c r="E184" s="3" t="s">
        <v>229</v>
      </c>
      <c r="F184" s="3" t="s">
        <v>257</v>
      </c>
      <c r="G184" s="3" t="s">
        <v>258</v>
      </c>
      <c r="H184" s="3" t="s">
        <v>237</v>
      </c>
      <c r="I184" s="3">
        <v>0</v>
      </c>
      <c r="J184" s="10">
        <v>491499.84482700884</v>
      </c>
      <c r="K184" s="10">
        <v>524416.61017646163</v>
      </c>
      <c r="L184" s="11">
        <v>551160.64828984113</v>
      </c>
      <c r="M184" s="11">
        <v>592910.05929773545</v>
      </c>
      <c r="N184" s="11">
        <v>633169.63757973246</v>
      </c>
      <c r="O184" s="11">
        <v>676162.90812757495</v>
      </c>
      <c r="P184" s="11">
        <v>722075.49318876886</v>
      </c>
      <c r="Q184" s="11">
        <f>P184*0.97</f>
        <v>700413.22839310579</v>
      </c>
      <c r="R184" s="11">
        <f t="shared" ref="R184:AP184" si="40">Q184*0.97</f>
        <v>679400.83154131263</v>
      </c>
      <c r="S184" s="11">
        <f t="shared" si="40"/>
        <v>659018.8065950732</v>
      </c>
      <c r="T184" s="11">
        <f t="shared" si="40"/>
        <v>639248.24239722104</v>
      </c>
      <c r="U184" s="11">
        <f t="shared" si="40"/>
        <v>620070.79512530437</v>
      </c>
      <c r="V184" s="11">
        <f t="shared" si="40"/>
        <v>601468.67127154523</v>
      </c>
      <c r="W184" s="11">
        <f t="shared" si="40"/>
        <v>583424.61113339884</v>
      </c>
      <c r="X184" s="11">
        <f t="shared" si="40"/>
        <v>565921.87279939686</v>
      </c>
      <c r="Y184" s="11">
        <f t="shared" si="40"/>
        <v>548944.21661541495</v>
      </c>
      <c r="Z184" s="11">
        <f t="shared" si="40"/>
        <v>532475.89011695248</v>
      </c>
      <c r="AA184" s="11">
        <f t="shared" si="40"/>
        <v>516501.61341344391</v>
      </c>
      <c r="AB184" s="11">
        <f t="shared" si="40"/>
        <v>501006.5650110406</v>
      </c>
      <c r="AC184" s="11">
        <f t="shared" si="40"/>
        <v>485976.36806070938</v>
      </c>
      <c r="AD184" s="11">
        <f t="shared" si="40"/>
        <v>471397.07701888809</v>
      </c>
      <c r="AE184" s="11">
        <f t="shared" si="40"/>
        <v>457255.16470832145</v>
      </c>
      <c r="AF184" s="11">
        <f t="shared" si="40"/>
        <v>443537.50976707181</v>
      </c>
      <c r="AG184" s="11">
        <f t="shared" si="40"/>
        <v>430231.38447405963</v>
      </c>
      <c r="AH184" s="11">
        <f t="shared" si="40"/>
        <v>417324.44293983781</v>
      </c>
      <c r="AI184" s="11">
        <f t="shared" si="40"/>
        <v>404804.70965164265</v>
      </c>
      <c r="AJ184" s="11">
        <f t="shared" si="40"/>
        <v>392660.56836209336</v>
      </c>
      <c r="AK184" s="11">
        <f t="shared" si="40"/>
        <v>380880.75131123053</v>
      </c>
      <c r="AL184" s="11">
        <f t="shared" si="40"/>
        <v>369454.32877189363</v>
      </c>
      <c r="AM184" s="11">
        <f t="shared" si="40"/>
        <v>358370.69890873681</v>
      </c>
      <c r="AN184" s="11">
        <f t="shared" si="40"/>
        <v>347619.57794147468</v>
      </c>
      <c r="AO184" s="11">
        <f t="shared" si="40"/>
        <v>337190.99060323043</v>
      </c>
      <c r="AP184" s="11">
        <f t="shared" si="40"/>
        <v>327075.26088513352</v>
      </c>
      <c r="AQ184" s="11"/>
      <c r="AR184" s="5"/>
    </row>
    <row r="185" spans="1:44" ht="14.25" hidden="1" customHeight="1" x14ac:dyDescent="0.45">
      <c r="A185" s="3">
        <v>37</v>
      </c>
      <c r="B185" s="3" t="s">
        <v>196</v>
      </c>
      <c r="C185" s="3" t="s">
        <v>197</v>
      </c>
      <c r="D185" s="3">
        <v>4</v>
      </c>
      <c r="E185" s="3" t="s">
        <v>231</v>
      </c>
      <c r="F185" s="3"/>
      <c r="G185" s="3"/>
      <c r="H185" s="3"/>
      <c r="I185" s="3">
        <v>0</v>
      </c>
      <c r="J185" s="3"/>
      <c r="K185" s="3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ht="14.25" hidden="1" customHeight="1" x14ac:dyDescent="0.45">
      <c r="A186" s="3">
        <v>37</v>
      </c>
      <c r="B186" s="3" t="s">
        <v>196</v>
      </c>
      <c r="C186" s="3" t="s">
        <v>197</v>
      </c>
      <c r="D186" s="3">
        <v>5</v>
      </c>
      <c r="E186" s="3" t="s">
        <v>233</v>
      </c>
      <c r="F186" s="3"/>
      <c r="G186" s="3"/>
      <c r="H186" s="3"/>
      <c r="I186" s="3">
        <v>0</v>
      </c>
      <c r="J186" s="3"/>
      <c r="K186" s="3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ht="14.25" hidden="1" customHeight="1" x14ac:dyDescent="0.45">
      <c r="A187" s="4">
        <v>38</v>
      </c>
      <c r="B187" s="4" t="s">
        <v>198</v>
      </c>
      <c r="C187" s="4" t="s">
        <v>199</v>
      </c>
      <c r="D187" s="4">
        <v>1</v>
      </c>
      <c r="E187" s="4" t="s">
        <v>223</v>
      </c>
      <c r="F187" s="4" t="s">
        <v>264</v>
      </c>
      <c r="G187" s="4" t="s">
        <v>255</v>
      </c>
      <c r="H187" s="4" t="s">
        <v>240</v>
      </c>
      <c r="I187" s="4">
        <v>0</v>
      </c>
      <c r="J187" s="4">
        <v>1.4</v>
      </c>
      <c r="K187" s="12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ht="14.25" hidden="1" customHeight="1" x14ac:dyDescent="0.45">
      <c r="A188" s="4">
        <v>38</v>
      </c>
      <c r="B188" s="4" t="s">
        <v>198</v>
      </c>
      <c r="C188" s="4" t="s">
        <v>199</v>
      </c>
      <c r="D188" s="4">
        <v>2</v>
      </c>
      <c r="E188" s="4" t="s">
        <v>225</v>
      </c>
      <c r="F188" s="4" t="s">
        <v>256</v>
      </c>
      <c r="G188" s="4" t="s">
        <v>256</v>
      </c>
      <c r="H188" s="4" t="s">
        <v>240</v>
      </c>
      <c r="I188" s="4">
        <v>0</v>
      </c>
      <c r="J188" s="4">
        <v>236.83</v>
      </c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ht="14.25" hidden="1" customHeight="1" x14ac:dyDescent="0.45">
      <c r="A189" s="4">
        <v>38</v>
      </c>
      <c r="B189" s="4" t="s">
        <v>198</v>
      </c>
      <c r="C189" s="4" t="s">
        <v>199</v>
      </c>
      <c r="D189" s="4">
        <v>3</v>
      </c>
      <c r="E189" s="4" t="s">
        <v>229</v>
      </c>
      <c r="F189" s="4" t="s">
        <v>257</v>
      </c>
      <c r="G189" s="4" t="s">
        <v>258</v>
      </c>
      <c r="H189" s="4" t="s">
        <v>240</v>
      </c>
      <c r="I189" s="4">
        <v>0</v>
      </c>
      <c r="J189" s="4">
        <v>0</v>
      </c>
      <c r="K189" s="13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5"/>
    </row>
    <row r="190" spans="1:44" ht="14.25" hidden="1" customHeight="1" x14ac:dyDescent="0.45">
      <c r="A190" s="4">
        <v>38</v>
      </c>
      <c r="B190" s="4" t="s">
        <v>198</v>
      </c>
      <c r="C190" s="4" t="s">
        <v>199</v>
      </c>
      <c r="D190" s="4">
        <v>4</v>
      </c>
      <c r="E190" s="4" t="s">
        <v>231</v>
      </c>
      <c r="F190" s="4"/>
      <c r="G190" s="4"/>
      <c r="H190" s="4"/>
      <c r="I190" s="4">
        <v>0</v>
      </c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ht="14.25" hidden="1" customHeight="1" x14ac:dyDescent="0.45">
      <c r="A191" s="4">
        <v>38</v>
      </c>
      <c r="B191" s="4" t="s">
        <v>198</v>
      </c>
      <c r="C191" s="4" t="s">
        <v>199</v>
      </c>
      <c r="D191" s="4">
        <v>5</v>
      </c>
      <c r="E191" s="4" t="s">
        <v>233</v>
      </c>
      <c r="F191" s="4"/>
      <c r="G191" s="4"/>
      <c r="H191" s="4"/>
      <c r="I191" s="4">
        <v>0</v>
      </c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ht="14.25" hidden="1" customHeight="1" x14ac:dyDescent="0.45">
      <c r="A192" s="3">
        <v>39</v>
      </c>
      <c r="B192" s="3" t="s">
        <v>200</v>
      </c>
      <c r="C192" s="3" t="s">
        <v>201</v>
      </c>
      <c r="D192" s="3">
        <v>1</v>
      </c>
      <c r="E192" s="3" t="s">
        <v>223</v>
      </c>
      <c r="F192" s="3" t="s">
        <v>264</v>
      </c>
      <c r="G192" s="3" t="s">
        <v>255</v>
      </c>
      <c r="H192" s="3" t="s">
        <v>265</v>
      </c>
      <c r="I192" s="3">
        <v>0</v>
      </c>
      <c r="J192" s="3">
        <v>2.36</v>
      </c>
      <c r="K192" s="9">
        <v>0.95544531315097936</v>
      </c>
      <c r="L192" s="5">
        <v>0.91089062630195894</v>
      </c>
      <c r="M192" s="5">
        <v>0.8663359394529383</v>
      </c>
      <c r="N192" s="5">
        <v>0.82178125260391788</v>
      </c>
      <c r="O192" s="5">
        <v>0.80693104520503123</v>
      </c>
      <c r="P192" s="5">
        <v>0.79207880547996434</v>
      </c>
      <c r="Q192" s="5">
        <v>0.77227785150605521</v>
      </c>
      <c r="R192" s="5">
        <v>0.75247486520596607</v>
      </c>
      <c r="S192" s="5">
        <v>0.73267187890587682</v>
      </c>
      <c r="T192" s="5">
        <v>0.7128709249319678</v>
      </c>
      <c r="U192" s="5">
        <v>0.70296943178192328</v>
      </c>
      <c r="V192" s="5">
        <v>0.69306793863187854</v>
      </c>
      <c r="W192" s="5">
        <v>0.69140549581645649</v>
      </c>
      <c r="X192" s="5">
        <v>0.68974305300103445</v>
      </c>
      <c r="Y192" s="5">
        <v>0.68807857785943216</v>
      </c>
      <c r="Z192" s="5">
        <v>0.68641613504400989</v>
      </c>
      <c r="AA192" s="5">
        <v>0.68475165990240772</v>
      </c>
      <c r="AB192" s="5">
        <v>0.68308921708698556</v>
      </c>
      <c r="AC192" s="5">
        <v>0.68142474194538316</v>
      </c>
      <c r="AD192" s="5">
        <v>0.67976229912996111</v>
      </c>
      <c r="AE192" s="5">
        <v>0.67809782398835883</v>
      </c>
      <c r="AF192" s="5">
        <v>0.67643538117293667</v>
      </c>
      <c r="AG192" s="5">
        <v>0.67477090603133438</v>
      </c>
      <c r="AH192" s="5">
        <v>0.67310846321591233</v>
      </c>
      <c r="AI192" s="5">
        <v>0.67144602040049017</v>
      </c>
      <c r="AJ192" s="5">
        <v>0.66978154525888778</v>
      </c>
      <c r="AK192" s="5">
        <v>0.66811910244346573</v>
      </c>
      <c r="AL192" s="5">
        <v>0.66645462730186344</v>
      </c>
      <c r="AM192" s="5">
        <v>0.66479218448644128</v>
      </c>
      <c r="AN192" s="5">
        <v>0.663127709344839</v>
      </c>
      <c r="AO192" s="5">
        <v>0.66146526652941684</v>
      </c>
      <c r="AP192" s="5">
        <v>0.65980079138781456</v>
      </c>
      <c r="AQ192" s="5"/>
      <c r="AR192" s="5"/>
    </row>
    <row r="193" spans="1:44" ht="14.25" hidden="1" customHeight="1" x14ac:dyDescent="0.45">
      <c r="A193" s="3">
        <v>39</v>
      </c>
      <c r="B193" s="3" t="s">
        <v>200</v>
      </c>
      <c r="C193" s="3" t="s">
        <v>201</v>
      </c>
      <c r="D193" s="3">
        <v>2</v>
      </c>
      <c r="E193" s="3" t="s">
        <v>225</v>
      </c>
      <c r="F193" s="3" t="s">
        <v>256</v>
      </c>
      <c r="G193" s="3" t="s">
        <v>256</v>
      </c>
      <c r="H193" s="3" t="s">
        <v>240</v>
      </c>
      <c r="I193" s="3">
        <v>0</v>
      </c>
      <c r="J193" s="3">
        <v>78.153899999999993</v>
      </c>
      <c r="K193" s="3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ht="14.25" hidden="1" customHeight="1" x14ac:dyDescent="0.45">
      <c r="A194" s="3">
        <v>39</v>
      </c>
      <c r="B194" s="3" t="s">
        <v>200</v>
      </c>
      <c r="C194" s="3" t="s">
        <v>201</v>
      </c>
      <c r="D194" s="3">
        <v>3</v>
      </c>
      <c r="E194" s="3" t="s">
        <v>229</v>
      </c>
      <c r="F194" s="3" t="s">
        <v>257</v>
      </c>
      <c r="G194" s="3" t="s">
        <v>258</v>
      </c>
      <c r="H194" s="3" t="s">
        <v>240</v>
      </c>
      <c r="I194" s="3">
        <v>0</v>
      </c>
      <c r="J194" s="3">
        <v>0</v>
      </c>
      <c r="K194" s="10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5"/>
    </row>
    <row r="195" spans="1:44" ht="14.25" hidden="1" customHeight="1" x14ac:dyDescent="0.45">
      <c r="A195" s="3">
        <v>39</v>
      </c>
      <c r="B195" s="3" t="s">
        <v>200</v>
      </c>
      <c r="C195" s="3" t="s">
        <v>201</v>
      </c>
      <c r="D195" s="3">
        <v>4</v>
      </c>
      <c r="E195" s="3" t="s">
        <v>231</v>
      </c>
      <c r="F195" s="3"/>
      <c r="G195" s="3"/>
      <c r="H195" s="3"/>
      <c r="I195" s="3">
        <v>0</v>
      </c>
      <c r="J195" s="3"/>
      <c r="K195" s="3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ht="14.25" hidden="1" customHeight="1" x14ac:dyDescent="0.45">
      <c r="A196" s="3">
        <v>39</v>
      </c>
      <c r="B196" s="3" t="s">
        <v>200</v>
      </c>
      <c r="C196" s="3" t="s">
        <v>201</v>
      </c>
      <c r="D196" s="3">
        <v>5</v>
      </c>
      <c r="E196" s="3" t="s">
        <v>233</v>
      </c>
      <c r="F196" s="3"/>
      <c r="G196" s="3"/>
      <c r="H196" s="3"/>
      <c r="I196" s="3">
        <v>0</v>
      </c>
      <c r="J196" s="3"/>
      <c r="K196" s="3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ht="14.25" hidden="1" customHeight="1" x14ac:dyDescent="0.45">
      <c r="A197" s="3">
        <v>40</v>
      </c>
      <c r="B197" s="4" t="s">
        <v>202</v>
      </c>
      <c r="C197" s="4" t="s">
        <v>203</v>
      </c>
      <c r="D197" s="4">
        <v>1</v>
      </c>
      <c r="E197" s="4" t="s">
        <v>223</v>
      </c>
      <c r="F197" s="4" t="s">
        <v>264</v>
      </c>
      <c r="G197" s="4" t="s">
        <v>255</v>
      </c>
      <c r="H197" s="4" t="s">
        <v>240</v>
      </c>
      <c r="I197" s="4">
        <v>0</v>
      </c>
      <c r="J197" s="22">
        <v>2.1629104503932566</v>
      </c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ht="14.25" hidden="1" customHeight="1" x14ac:dyDescent="0.45">
      <c r="A198" s="3">
        <v>40</v>
      </c>
      <c r="B198" s="4" t="s">
        <v>202</v>
      </c>
      <c r="C198" s="4" t="s">
        <v>203</v>
      </c>
      <c r="D198" s="4">
        <v>2</v>
      </c>
      <c r="E198" s="4" t="s">
        <v>225</v>
      </c>
      <c r="F198" s="4" t="s">
        <v>256</v>
      </c>
      <c r="G198" s="4" t="s">
        <v>256</v>
      </c>
      <c r="H198" s="4" t="s">
        <v>240</v>
      </c>
      <c r="I198" s="4">
        <v>0</v>
      </c>
      <c r="J198" s="4">
        <v>118.41500000000001</v>
      </c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ht="14.25" hidden="1" customHeight="1" x14ac:dyDescent="0.45">
      <c r="A199" s="3">
        <v>40</v>
      </c>
      <c r="B199" s="4" t="s">
        <v>202</v>
      </c>
      <c r="C199" s="4" t="s">
        <v>203</v>
      </c>
      <c r="D199" s="4">
        <v>3</v>
      </c>
      <c r="E199" s="4" t="s">
        <v>229</v>
      </c>
      <c r="F199" s="4" t="s">
        <v>257</v>
      </c>
      <c r="G199" s="4" t="s">
        <v>258</v>
      </c>
      <c r="H199" s="4" t="s">
        <v>240</v>
      </c>
      <c r="I199" s="4">
        <v>0</v>
      </c>
      <c r="J199" s="4">
        <v>0</v>
      </c>
      <c r="K199" s="13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5"/>
    </row>
    <row r="200" spans="1:44" ht="14.25" hidden="1" customHeight="1" x14ac:dyDescent="0.45">
      <c r="A200" s="3">
        <v>40</v>
      </c>
      <c r="B200" s="4" t="s">
        <v>202</v>
      </c>
      <c r="C200" s="4" t="s">
        <v>203</v>
      </c>
      <c r="D200" s="4">
        <v>4</v>
      </c>
      <c r="E200" s="4" t="s">
        <v>231</v>
      </c>
      <c r="F200" s="4"/>
      <c r="G200" s="4"/>
      <c r="H200" s="4"/>
      <c r="I200" s="4">
        <v>0</v>
      </c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ht="14.25" hidden="1" customHeight="1" x14ac:dyDescent="0.45">
      <c r="A201" s="3">
        <v>40</v>
      </c>
      <c r="B201" s="4" t="s">
        <v>202</v>
      </c>
      <c r="C201" s="4" t="s">
        <v>203</v>
      </c>
      <c r="D201" s="4">
        <v>5</v>
      </c>
      <c r="E201" s="4" t="s">
        <v>233</v>
      </c>
      <c r="F201" s="4"/>
      <c r="G201" s="4"/>
      <c r="H201" s="4"/>
      <c r="I201" s="4">
        <v>0</v>
      </c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ht="14.25" hidden="1" customHeight="1" x14ac:dyDescent="0.45">
      <c r="A202" s="3">
        <v>41</v>
      </c>
      <c r="B202" s="3" t="s">
        <v>204</v>
      </c>
      <c r="C202" s="3" t="s">
        <v>205</v>
      </c>
      <c r="D202" s="3">
        <v>1</v>
      </c>
      <c r="E202" s="3" t="s">
        <v>223</v>
      </c>
      <c r="F202" s="3" t="s">
        <v>264</v>
      </c>
      <c r="G202" s="3" t="s">
        <v>255</v>
      </c>
      <c r="H202" s="3" t="s">
        <v>240</v>
      </c>
      <c r="I202" s="3">
        <v>0</v>
      </c>
      <c r="J202" s="25">
        <v>2.1946531231263009</v>
      </c>
      <c r="K202" s="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ht="14.25" hidden="1" customHeight="1" x14ac:dyDescent="0.45">
      <c r="A203" s="3">
        <v>41</v>
      </c>
      <c r="B203" s="3" t="s">
        <v>204</v>
      </c>
      <c r="C203" s="3" t="s">
        <v>205</v>
      </c>
      <c r="D203" s="3">
        <v>2</v>
      </c>
      <c r="E203" s="3" t="s">
        <v>225</v>
      </c>
      <c r="F203" s="3" t="s">
        <v>256</v>
      </c>
      <c r="G203" s="3" t="s">
        <v>256</v>
      </c>
      <c r="H203" s="3" t="s">
        <v>240</v>
      </c>
      <c r="I203" s="3">
        <v>0</v>
      </c>
      <c r="J203" s="3">
        <v>118.41500000000001</v>
      </c>
      <c r="K203" s="3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ht="14.25" hidden="1" customHeight="1" x14ac:dyDescent="0.45">
      <c r="A204" s="3">
        <v>41</v>
      </c>
      <c r="B204" s="3" t="s">
        <v>204</v>
      </c>
      <c r="C204" s="3" t="s">
        <v>205</v>
      </c>
      <c r="D204" s="3">
        <v>3</v>
      </c>
      <c r="E204" s="3" t="s">
        <v>229</v>
      </c>
      <c r="F204" s="3" t="s">
        <v>257</v>
      </c>
      <c r="G204" s="3" t="s">
        <v>258</v>
      </c>
      <c r="H204" s="3" t="s">
        <v>240</v>
      </c>
      <c r="I204" s="3">
        <v>0</v>
      </c>
      <c r="J204" s="3">
        <v>0</v>
      </c>
      <c r="K204" s="10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5"/>
    </row>
    <row r="205" spans="1:44" ht="14.25" hidden="1" customHeight="1" x14ac:dyDescent="0.45">
      <c r="A205" s="3">
        <v>41</v>
      </c>
      <c r="B205" s="3" t="s">
        <v>204</v>
      </c>
      <c r="C205" s="3" t="s">
        <v>205</v>
      </c>
      <c r="D205" s="3">
        <v>4</v>
      </c>
      <c r="E205" s="3" t="s">
        <v>231</v>
      </c>
      <c r="F205" s="3"/>
      <c r="G205" s="3"/>
      <c r="H205" s="3"/>
      <c r="I205" s="3">
        <v>0</v>
      </c>
      <c r="J205" s="3"/>
      <c r="K205" s="3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ht="14.25" hidden="1" customHeight="1" x14ac:dyDescent="0.45">
      <c r="A206" s="3">
        <v>41</v>
      </c>
      <c r="B206" s="3" t="s">
        <v>204</v>
      </c>
      <c r="C206" s="3" t="s">
        <v>205</v>
      </c>
      <c r="D206" s="3">
        <v>5</v>
      </c>
      <c r="E206" s="3" t="s">
        <v>233</v>
      </c>
      <c r="F206" s="3"/>
      <c r="G206" s="3"/>
      <c r="H206" s="3"/>
      <c r="I206" s="3">
        <v>0</v>
      </c>
      <c r="J206" s="3"/>
      <c r="K206" s="3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ht="14.25" customHeight="1" x14ac:dyDescent="0.35"/>
    <row r="208" spans="1:44" ht="14.25" customHeight="1" x14ac:dyDescent="0.35"/>
    <row r="209" spans="13:13" ht="14.25" customHeight="1" x14ac:dyDescent="0.35"/>
    <row r="210" spans="13:13" ht="14.25" customHeight="1" x14ac:dyDescent="0.35"/>
    <row r="211" spans="13:13" ht="14.25" customHeight="1" x14ac:dyDescent="0.35"/>
    <row r="212" spans="13:13" ht="14.25" customHeight="1" x14ac:dyDescent="0.35"/>
    <row r="213" spans="13:13" ht="14.25" customHeight="1" x14ac:dyDescent="0.35"/>
    <row r="214" spans="13:13" ht="14.25" customHeight="1" x14ac:dyDescent="0.35">
      <c r="M214" s="163"/>
    </row>
    <row r="215" spans="13:13" ht="14.25" customHeight="1" x14ac:dyDescent="0.35">
      <c r="M215" s="163"/>
    </row>
    <row r="216" spans="13:13" ht="14.25" customHeight="1" x14ac:dyDescent="0.35">
      <c r="M216" s="163"/>
    </row>
    <row r="217" spans="13:13" ht="14.25" customHeight="1" x14ac:dyDescent="0.35">
      <c r="M217" s="163"/>
    </row>
    <row r="218" spans="13:13" ht="14.25" customHeight="1" x14ac:dyDescent="0.35">
      <c r="M218" s="163"/>
    </row>
    <row r="219" spans="13:13" ht="14.25" customHeight="1" x14ac:dyDescent="0.35">
      <c r="M219" s="163"/>
    </row>
    <row r="220" spans="13:13" ht="14.25" customHeight="1" x14ac:dyDescent="0.35">
      <c r="M220" s="163"/>
    </row>
    <row r="221" spans="13:13" ht="14.25" customHeight="1" x14ac:dyDescent="0.35"/>
    <row r="222" spans="13:13" ht="14.25" customHeight="1" x14ac:dyDescent="0.35"/>
    <row r="223" spans="13:13" ht="14.25" customHeight="1" x14ac:dyDescent="0.35"/>
    <row r="224" spans="13:1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  <row r="1063" ht="14.25" customHeight="1" x14ac:dyDescent="0.35"/>
    <row r="1064" ht="14.25" customHeight="1" x14ac:dyDescent="0.35"/>
    <row r="1065" ht="14.25" customHeight="1" x14ac:dyDescent="0.35"/>
  </sheetData>
  <autoFilter ref="A1:AR206" xr:uid="{00000000-0001-0000-0500-000000000000}">
    <filterColumn colId="2">
      <filters>
        <filter val="Motorcycle Electric"/>
        <filter val="Motorcycle Flex_Fuel"/>
        <filter val="Motorcycle Gasoline"/>
      </filters>
    </filterColumn>
    <filterColumn colId="4">
      <filters>
        <filter val="ResidualCapacity"/>
      </filters>
    </filterColumn>
  </autoFilter>
  <sortState xmlns:xlrd2="http://schemas.microsoft.com/office/spreadsheetml/2017/richdata2" ref="J210:Q213">
    <sortCondition descending="1" ref="Q213"/>
  </sortState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994"/>
  <sheetViews>
    <sheetView zoomScale="121" zoomScaleNormal="121" workbookViewId="0">
      <pane ySplit="1" topLeftCell="A59" activePane="bottomLeft" state="frozen"/>
      <selection pane="bottomLeft" activeCell="B78" sqref="B78:B79"/>
    </sheetView>
  </sheetViews>
  <sheetFormatPr defaultColWidth="12.6875" defaultRowHeight="15" customHeight="1" x14ac:dyDescent="0.35"/>
  <cols>
    <col min="1" max="1" width="9" customWidth="1"/>
    <col min="2" max="2" width="14.5" bestFit="1" customWidth="1"/>
    <col min="3" max="3" width="32.5" bestFit="1" customWidth="1"/>
    <col min="4" max="4" width="14.1875" customWidth="1"/>
    <col min="5" max="5" width="15.5" customWidth="1"/>
    <col min="6" max="6" width="10.5" customWidth="1"/>
    <col min="7" max="7" width="17.5" customWidth="1"/>
    <col min="8" max="8" width="22.3125" customWidth="1"/>
    <col min="9" max="22" width="6.3125" customWidth="1"/>
    <col min="23" max="23" width="8.3125" customWidth="1"/>
    <col min="24" max="24" width="7.3125" customWidth="1"/>
    <col min="25" max="25" width="11.6875" style="91" customWidth="1"/>
    <col min="26" max="41" width="6.3125" customWidth="1"/>
    <col min="42" max="42" width="8.5" customWidth="1"/>
  </cols>
  <sheetData>
    <row r="1" spans="1:42" ht="14.25" customHeight="1" x14ac:dyDescent="0.35">
      <c r="A1" s="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221</v>
      </c>
      <c r="H1" s="1" t="s">
        <v>222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54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5">
      <c r="A2" s="3">
        <v>1</v>
      </c>
      <c r="B2" s="3" t="s">
        <v>78</v>
      </c>
      <c r="C2" s="3" t="s">
        <v>79</v>
      </c>
      <c r="D2" s="3">
        <v>1</v>
      </c>
      <c r="E2" s="3" t="s">
        <v>223</v>
      </c>
      <c r="F2" s="3" t="s">
        <v>226</v>
      </c>
      <c r="G2" s="3" t="s">
        <v>237</v>
      </c>
      <c r="H2" s="3">
        <v>0</v>
      </c>
      <c r="I2" s="3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16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/>
    </row>
    <row r="3" spans="1:42" ht="14.25" customHeight="1" x14ac:dyDescent="0.45">
      <c r="A3" s="3">
        <v>1</v>
      </c>
      <c r="B3" s="3" t="s">
        <v>78</v>
      </c>
      <c r="C3" s="3" t="s">
        <v>79</v>
      </c>
      <c r="D3" s="3">
        <v>2</v>
      </c>
      <c r="E3" s="3" t="s">
        <v>225</v>
      </c>
      <c r="F3" s="3"/>
      <c r="G3" s="3"/>
      <c r="H3" s="3" t="s">
        <v>230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16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5">
      <c r="A4" s="3">
        <v>1</v>
      </c>
      <c r="B4" s="3" t="s">
        <v>78</v>
      </c>
      <c r="C4" s="3" t="s">
        <v>79</v>
      </c>
      <c r="D4" s="3">
        <v>3</v>
      </c>
      <c r="E4" s="3" t="s">
        <v>229</v>
      </c>
      <c r="F4" s="3"/>
      <c r="G4" s="3"/>
      <c r="H4" s="3" t="s">
        <v>230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6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5">
      <c r="A5" s="4">
        <v>2</v>
      </c>
      <c r="B5" s="4" t="s">
        <v>80</v>
      </c>
      <c r="C5" s="4" t="s">
        <v>81</v>
      </c>
      <c r="D5" s="4">
        <v>1</v>
      </c>
      <c r="E5" s="4" t="s">
        <v>223</v>
      </c>
      <c r="F5" s="4" t="s">
        <v>226</v>
      </c>
      <c r="G5" s="4" t="s">
        <v>237</v>
      </c>
      <c r="H5" s="4">
        <v>0</v>
      </c>
      <c r="I5" s="4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16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/>
    </row>
    <row r="6" spans="1:42" ht="14.25" customHeight="1" x14ac:dyDescent="0.45">
      <c r="A6" s="4">
        <v>2</v>
      </c>
      <c r="B6" s="4" t="s">
        <v>80</v>
      </c>
      <c r="C6" s="4" t="s">
        <v>81</v>
      </c>
      <c r="D6" s="4">
        <v>2</v>
      </c>
      <c r="E6" s="4" t="s">
        <v>225</v>
      </c>
      <c r="F6" s="4"/>
      <c r="G6" s="4"/>
      <c r="H6" s="4" t="s">
        <v>230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5">
      <c r="A7" s="4">
        <v>2</v>
      </c>
      <c r="B7" s="4" t="s">
        <v>80</v>
      </c>
      <c r="C7" s="4" t="s">
        <v>81</v>
      </c>
      <c r="D7" s="4">
        <v>3</v>
      </c>
      <c r="E7" s="4" t="s">
        <v>229</v>
      </c>
      <c r="F7" s="4"/>
      <c r="G7" s="4"/>
      <c r="H7" s="4" t="s">
        <v>230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5">
      <c r="A8" s="3">
        <v>3</v>
      </c>
      <c r="B8" s="3" t="s">
        <v>82</v>
      </c>
      <c r="C8" s="3" t="s">
        <v>83</v>
      </c>
      <c r="D8" s="3">
        <v>1</v>
      </c>
      <c r="E8" s="3" t="s">
        <v>223</v>
      </c>
      <c r="F8" s="3" t="s">
        <v>226</v>
      </c>
      <c r="G8" s="3" t="s">
        <v>237</v>
      </c>
      <c r="H8" s="3">
        <v>0</v>
      </c>
      <c r="I8" s="3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16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/>
    </row>
    <row r="9" spans="1:42" ht="14.25" customHeight="1" x14ac:dyDescent="0.45">
      <c r="A9" s="3">
        <v>3</v>
      </c>
      <c r="B9" s="3" t="s">
        <v>82</v>
      </c>
      <c r="C9" s="3" t="s">
        <v>83</v>
      </c>
      <c r="D9" s="3">
        <v>2</v>
      </c>
      <c r="E9" s="3" t="s">
        <v>225</v>
      </c>
      <c r="F9" s="3"/>
      <c r="G9" s="3"/>
      <c r="H9" s="3" t="s">
        <v>230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16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5">
      <c r="A10" s="3">
        <v>3</v>
      </c>
      <c r="B10" s="3" t="s">
        <v>82</v>
      </c>
      <c r="C10" s="3" t="s">
        <v>83</v>
      </c>
      <c r="D10" s="3">
        <v>3</v>
      </c>
      <c r="E10" s="3" t="s">
        <v>229</v>
      </c>
      <c r="F10" s="3"/>
      <c r="G10" s="3"/>
      <c r="H10" s="3" t="s">
        <v>230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16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5">
      <c r="A11" s="4">
        <v>4</v>
      </c>
      <c r="B11" s="4" t="s">
        <v>84</v>
      </c>
      <c r="C11" s="4" t="s">
        <v>85</v>
      </c>
      <c r="D11" s="4">
        <v>1</v>
      </c>
      <c r="E11" s="4" t="s">
        <v>223</v>
      </c>
      <c r="F11" s="4" t="s">
        <v>226</v>
      </c>
      <c r="G11" s="4" t="s">
        <v>237</v>
      </c>
      <c r="H11" s="4">
        <v>0</v>
      </c>
      <c r="I11" s="4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16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/>
    </row>
    <row r="12" spans="1:42" ht="14.25" customHeight="1" x14ac:dyDescent="0.45">
      <c r="A12" s="4">
        <v>4</v>
      </c>
      <c r="B12" s="4" t="s">
        <v>84</v>
      </c>
      <c r="C12" s="4" t="s">
        <v>85</v>
      </c>
      <c r="D12" s="4">
        <v>2</v>
      </c>
      <c r="E12" s="4" t="s">
        <v>225</v>
      </c>
      <c r="F12" s="4"/>
      <c r="G12" s="4"/>
      <c r="H12" s="4" t="s">
        <v>230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16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5">
      <c r="A13" s="4">
        <v>4</v>
      </c>
      <c r="B13" s="4" t="s">
        <v>84</v>
      </c>
      <c r="C13" s="4" t="s">
        <v>85</v>
      </c>
      <c r="D13" s="4">
        <v>3</v>
      </c>
      <c r="E13" s="4" t="s">
        <v>229</v>
      </c>
      <c r="F13" s="4"/>
      <c r="G13" s="4"/>
      <c r="H13" s="4" t="s">
        <v>230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16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5">
      <c r="A14" s="3">
        <v>5</v>
      </c>
      <c r="B14" s="3" t="s">
        <v>86</v>
      </c>
      <c r="C14" s="3" t="s">
        <v>87</v>
      </c>
      <c r="D14" s="3">
        <v>1</v>
      </c>
      <c r="E14" s="3" t="s">
        <v>223</v>
      </c>
      <c r="F14" s="3" t="s">
        <v>226</v>
      </c>
      <c r="G14" s="3" t="s">
        <v>237</v>
      </c>
      <c r="H14" s="3">
        <v>0</v>
      </c>
      <c r="I14" s="3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16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/>
    </row>
    <row r="15" spans="1:42" ht="14.25" customHeight="1" x14ac:dyDescent="0.45">
      <c r="A15" s="3">
        <v>5</v>
      </c>
      <c r="B15" s="3" t="s">
        <v>86</v>
      </c>
      <c r="C15" s="3" t="s">
        <v>87</v>
      </c>
      <c r="D15" s="3">
        <v>2</v>
      </c>
      <c r="E15" s="3" t="s">
        <v>225</v>
      </c>
      <c r="F15" s="3"/>
      <c r="G15" s="3"/>
      <c r="H15" s="3" t="s">
        <v>230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16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5">
      <c r="A16" s="3">
        <v>5</v>
      </c>
      <c r="B16" s="3" t="s">
        <v>86</v>
      </c>
      <c r="C16" s="3" t="s">
        <v>87</v>
      </c>
      <c r="D16" s="3">
        <v>3</v>
      </c>
      <c r="E16" s="3" t="s">
        <v>229</v>
      </c>
      <c r="F16" s="3"/>
      <c r="G16" s="3"/>
      <c r="H16" s="3" t="s">
        <v>230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6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5">
      <c r="A17" s="4">
        <v>6</v>
      </c>
      <c r="B17" s="4" t="s">
        <v>88</v>
      </c>
      <c r="C17" s="4" t="s">
        <v>89</v>
      </c>
      <c r="D17" s="4">
        <v>1</v>
      </c>
      <c r="E17" s="4" t="s">
        <v>223</v>
      </c>
      <c r="F17" s="4" t="s">
        <v>226</v>
      </c>
      <c r="G17" s="4" t="s">
        <v>237</v>
      </c>
      <c r="H17" s="4">
        <v>0</v>
      </c>
      <c r="I17" s="4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16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/>
    </row>
    <row r="18" spans="1:42" ht="14.25" customHeight="1" x14ac:dyDescent="0.45">
      <c r="A18" s="4">
        <v>6</v>
      </c>
      <c r="B18" s="4" t="s">
        <v>88</v>
      </c>
      <c r="C18" s="4" t="s">
        <v>89</v>
      </c>
      <c r="D18" s="4">
        <v>2</v>
      </c>
      <c r="E18" s="4" t="s">
        <v>225</v>
      </c>
      <c r="F18" s="4"/>
      <c r="G18" s="4"/>
      <c r="H18" s="4" t="s">
        <v>230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6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5">
      <c r="A19" s="4">
        <v>6</v>
      </c>
      <c r="B19" s="4" t="s">
        <v>88</v>
      </c>
      <c r="C19" s="4" t="s">
        <v>89</v>
      </c>
      <c r="D19" s="4">
        <v>3</v>
      </c>
      <c r="E19" s="4" t="s">
        <v>229</v>
      </c>
      <c r="F19" s="4"/>
      <c r="G19" s="4"/>
      <c r="H19" s="4" t="s">
        <v>230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16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5">
      <c r="A20" s="3">
        <v>7</v>
      </c>
      <c r="B20" s="3" t="s">
        <v>90</v>
      </c>
      <c r="C20" s="3" t="s">
        <v>91</v>
      </c>
      <c r="D20" s="3">
        <v>1</v>
      </c>
      <c r="E20" s="3" t="s">
        <v>223</v>
      </c>
      <c r="F20" s="3" t="s">
        <v>226</v>
      </c>
      <c r="G20" s="3" t="s">
        <v>237</v>
      </c>
      <c r="H20" s="3">
        <v>0</v>
      </c>
      <c r="I20" s="3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16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/>
    </row>
    <row r="21" spans="1:42" ht="14.25" customHeight="1" x14ac:dyDescent="0.45">
      <c r="A21" s="3">
        <v>7</v>
      </c>
      <c r="B21" s="3" t="s">
        <v>90</v>
      </c>
      <c r="C21" s="3" t="s">
        <v>91</v>
      </c>
      <c r="D21" s="3">
        <v>2</v>
      </c>
      <c r="E21" s="3" t="s">
        <v>225</v>
      </c>
      <c r="F21" s="3"/>
      <c r="G21" s="3"/>
      <c r="H21" s="3" t="s">
        <v>230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16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5">
      <c r="A22" s="3">
        <v>7</v>
      </c>
      <c r="B22" s="3" t="s">
        <v>90</v>
      </c>
      <c r="C22" s="3" t="s">
        <v>91</v>
      </c>
      <c r="D22" s="3">
        <v>3</v>
      </c>
      <c r="E22" s="3" t="s">
        <v>229</v>
      </c>
      <c r="F22" s="3"/>
      <c r="G22" s="3"/>
      <c r="H22" s="3" t="s">
        <v>230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6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5">
      <c r="A23" s="4">
        <v>8</v>
      </c>
      <c r="B23" s="4" t="s">
        <v>92</v>
      </c>
      <c r="C23" s="4" t="s">
        <v>93</v>
      </c>
      <c r="D23" s="4">
        <v>1</v>
      </c>
      <c r="E23" s="4" t="s">
        <v>223</v>
      </c>
      <c r="F23" s="4" t="s">
        <v>226</v>
      </c>
      <c r="G23" s="4" t="s">
        <v>237</v>
      </c>
      <c r="H23" s="4">
        <v>0</v>
      </c>
      <c r="I23" s="4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16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/>
    </row>
    <row r="24" spans="1:42" ht="14.25" customHeight="1" x14ac:dyDescent="0.45">
      <c r="A24" s="4">
        <v>8</v>
      </c>
      <c r="B24" s="4" t="s">
        <v>92</v>
      </c>
      <c r="C24" s="4" t="s">
        <v>93</v>
      </c>
      <c r="D24" s="4">
        <v>2</v>
      </c>
      <c r="E24" s="4" t="s">
        <v>225</v>
      </c>
      <c r="F24" s="4"/>
      <c r="G24" s="4"/>
      <c r="H24" s="4" t="s">
        <v>230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5">
      <c r="A25" s="4">
        <v>8</v>
      </c>
      <c r="B25" s="4" t="s">
        <v>92</v>
      </c>
      <c r="C25" s="4" t="s">
        <v>93</v>
      </c>
      <c r="D25" s="4">
        <v>3</v>
      </c>
      <c r="E25" s="4" t="s">
        <v>229</v>
      </c>
      <c r="F25" s="4"/>
      <c r="G25" s="4"/>
      <c r="H25" s="4" t="s">
        <v>230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1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5">
      <c r="A26" s="3">
        <v>9</v>
      </c>
      <c r="B26" s="3" t="s">
        <v>94</v>
      </c>
      <c r="C26" s="3" t="s">
        <v>95</v>
      </c>
      <c r="D26" s="3">
        <v>1</v>
      </c>
      <c r="E26" s="3" t="s">
        <v>223</v>
      </c>
      <c r="F26" s="3" t="s">
        <v>226</v>
      </c>
      <c r="G26" s="3" t="s">
        <v>237</v>
      </c>
      <c r="H26" s="3">
        <v>0</v>
      </c>
      <c r="I26" s="3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16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/>
    </row>
    <row r="27" spans="1:42" ht="14.25" customHeight="1" x14ac:dyDescent="0.45">
      <c r="A27" s="3">
        <v>9</v>
      </c>
      <c r="B27" s="3" t="s">
        <v>94</v>
      </c>
      <c r="C27" s="3" t="s">
        <v>95</v>
      </c>
      <c r="D27" s="3">
        <v>2</v>
      </c>
      <c r="E27" s="3" t="s">
        <v>225</v>
      </c>
      <c r="F27" s="3"/>
      <c r="G27" s="3"/>
      <c r="H27" s="3" t="s">
        <v>230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1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5">
      <c r="A28" s="3">
        <v>9</v>
      </c>
      <c r="B28" s="3" t="s">
        <v>94</v>
      </c>
      <c r="C28" s="3" t="s">
        <v>95</v>
      </c>
      <c r="D28" s="3">
        <v>3</v>
      </c>
      <c r="E28" s="3" t="s">
        <v>229</v>
      </c>
      <c r="F28" s="3"/>
      <c r="G28" s="3"/>
      <c r="H28" s="3" t="s">
        <v>230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16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5">
      <c r="A29" s="4">
        <v>10</v>
      </c>
      <c r="B29" s="4" t="s">
        <v>96</v>
      </c>
      <c r="C29" s="4" t="s">
        <v>97</v>
      </c>
      <c r="D29" s="4">
        <v>1</v>
      </c>
      <c r="E29" s="4" t="s">
        <v>223</v>
      </c>
      <c r="F29" s="4" t="s">
        <v>226</v>
      </c>
      <c r="G29" s="4" t="s">
        <v>237</v>
      </c>
      <c r="H29" s="4">
        <v>0</v>
      </c>
      <c r="I29" s="4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16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/>
    </row>
    <row r="30" spans="1:42" ht="14.25" customHeight="1" x14ac:dyDescent="0.45">
      <c r="A30" s="4">
        <v>10</v>
      </c>
      <c r="B30" s="4" t="s">
        <v>96</v>
      </c>
      <c r="C30" s="4" t="s">
        <v>97</v>
      </c>
      <c r="D30" s="4">
        <v>2</v>
      </c>
      <c r="E30" s="4" t="s">
        <v>225</v>
      </c>
      <c r="F30" s="4"/>
      <c r="G30" s="4"/>
      <c r="H30" s="4" t="s">
        <v>230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16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5">
      <c r="A31" s="4">
        <v>10</v>
      </c>
      <c r="B31" s="4" t="s">
        <v>96</v>
      </c>
      <c r="C31" s="4" t="s">
        <v>97</v>
      </c>
      <c r="D31" s="4">
        <v>3</v>
      </c>
      <c r="E31" s="4" t="s">
        <v>229</v>
      </c>
      <c r="F31" s="4"/>
      <c r="G31" s="4"/>
      <c r="H31" s="4" t="s">
        <v>230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16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5">
      <c r="A32" s="3">
        <v>11</v>
      </c>
      <c r="B32" s="3" t="s">
        <v>98</v>
      </c>
      <c r="C32" s="3" t="s">
        <v>99</v>
      </c>
      <c r="D32" s="3">
        <v>1</v>
      </c>
      <c r="E32" s="3" t="s">
        <v>223</v>
      </c>
      <c r="F32" s="3" t="s">
        <v>226</v>
      </c>
      <c r="G32" s="3" t="s">
        <v>237</v>
      </c>
      <c r="H32" s="3">
        <v>0</v>
      </c>
      <c r="I32" s="3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16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/>
    </row>
    <row r="33" spans="1:42" ht="14.25" customHeight="1" x14ac:dyDescent="0.45">
      <c r="A33" s="3">
        <v>11</v>
      </c>
      <c r="B33" s="3" t="s">
        <v>98</v>
      </c>
      <c r="C33" s="3" t="s">
        <v>99</v>
      </c>
      <c r="D33" s="3">
        <v>2</v>
      </c>
      <c r="E33" s="3" t="s">
        <v>225</v>
      </c>
      <c r="F33" s="3"/>
      <c r="G33" s="3"/>
      <c r="H33" s="3" t="s">
        <v>230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16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5">
      <c r="A34" s="3">
        <v>11</v>
      </c>
      <c r="B34" s="3" t="s">
        <v>98</v>
      </c>
      <c r="C34" s="3" t="s">
        <v>99</v>
      </c>
      <c r="D34" s="3">
        <v>3</v>
      </c>
      <c r="E34" s="3" t="s">
        <v>229</v>
      </c>
      <c r="F34" s="3"/>
      <c r="G34" s="3"/>
      <c r="H34" s="3" t="s">
        <v>230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16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5">
      <c r="A35" s="4">
        <v>12</v>
      </c>
      <c r="B35" s="4" t="s">
        <v>100</v>
      </c>
      <c r="C35" s="4" t="s">
        <v>101</v>
      </c>
      <c r="D35" s="4">
        <v>1</v>
      </c>
      <c r="E35" s="4" t="s">
        <v>223</v>
      </c>
      <c r="F35" s="4" t="s">
        <v>226</v>
      </c>
      <c r="G35" s="4" t="s">
        <v>237</v>
      </c>
      <c r="H35" s="4">
        <v>0</v>
      </c>
      <c r="I35" s="4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16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/>
    </row>
    <row r="36" spans="1:42" ht="14.25" customHeight="1" x14ac:dyDescent="0.45">
      <c r="A36" s="4">
        <v>12</v>
      </c>
      <c r="B36" s="4" t="s">
        <v>100</v>
      </c>
      <c r="C36" s="4" t="s">
        <v>101</v>
      </c>
      <c r="D36" s="4">
        <v>2</v>
      </c>
      <c r="E36" s="4" t="s">
        <v>225</v>
      </c>
      <c r="F36" s="4"/>
      <c r="G36" s="4"/>
      <c r="H36" s="4" t="s">
        <v>230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16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5">
      <c r="A37" s="4">
        <v>12</v>
      </c>
      <c r="B37" s="4" t="s">
        <v>100</v>
      </c>
      <c r="C37" s="4" t="s">
        <v>101</v>
      </c>
      <c r="D37" s="4">
        <v>3</v>
      </c>
      <c r="E37" s="4" t="s">
        <v>229</v>
      </c>
      <c r="F37" s="4"/>
      <c r="G37" s="4"/>
      <c r="H37" s="4" t="s">
        <v>230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16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5">
      <c r="A38" s="3">
        <v>13</v>
      </c>
      <c r="B38" s="3" t="s">
        <v>102</v>
      </c>
      <c r="C38" s="3" t="s">
        <v>103</v>
      </c>
      <c r="D38" s="3">
        <v>1</v>
      </c>
      <c r="E38" s="3" t="s">
        <v>223</v>
      </c>
      <c r="F38" s="3" t="s">
        <v>226</v>
      </c>
      <c r="G38" s="3" t="s">
        <v>237</v>
      </c>
      <c r="H38" s="3">
        <v>0</v>
      </c>
      <c r="I38" s="3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16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/>
    </row>
    <row r="39" spans="1:42" ht="14.25" customHeight="1" x14ac:dyDescent="0.45">
      <c r="A39" s="3">
        <v>13</v>
      </c>
      <c r="B39" s="3" t="s">
        <v>102</v>
      </c>
      <c r="C39" s="3" t="s">
        <v>103</v>
      </c>
      <c r="D39" s="3">
        <v>2</v>
      </c>
      <c r="E39" s="3" t="s">
        <v>225</v>
      </c>
      <c r="F39" s="3"/>
      <c r="G39" s="3"/>
      <c r="H39" s="3" t="s">
        <v>230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16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5">
      <c r="A40" s="3">
        <v>13</v>
      </c>
      <c r="B40" s="3" t="s">
        <v>102</v>
      </c>
      <c r="C40" s="3" t="s">
        <v>103</v>
      </c>
      <c r="D40" s="3">
        <v>3</v>
      </c>
      <c r="E40" s="3" t="s">
        <v>229</v>
      </c>
      <c r="F40" s="3"/>
      <c r="G40" s="3"/>
      <c r="H40" s="3" t="s">
        <v>230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16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5">
      <c r="A41" s="4">
        <v>14</v>
      </c>
      <c r="B41" s="4" t="s">
        <v>104</v>
      </c>
      <c r="C41" s="4" t="s">
        <v>105</v>
      </c>
      <c r="D41" s="4">
        <v>1</v>
      </c>
      <c r="E41" s="4" t="s">
        <v>223</v>
      </c>
      <c r="F41" s="4" t="s">
        <v>226</v>
      </c>
      <c r="G41" s="4" t="s">
        <v>237</v>
      </c>
      <c r="H41" s="4">
        <v>0</v>
      </c>
      <c r="I41" s="4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16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/>
    </row>
    <row r="42" spans="1:42" ht="14.25" customHeight="1" x14ac:dyDescent="0.45">
      <c r="A42" s="4">
        <v>14</v>
      </c>
      <c r="B42" s="4" t="s">
        <v>104</v>
      </c>
      <c r="C42" s="4" t="s">
        <v>105</v>
      </c>
      <c r="D42" s="4">
        <v>2</v>
      </c>
      <c r="E42" s="4" t="s">
        <v>225</v>
      </c>
      <c r="F42" s="4"/>
      <c r="G42" s="4"/>
      <c r="H42" s="4" t="s">
        <v>230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6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5">
      <c r="A43" s="4">
        <v>14</v>
      </c>
      <c r="B43" s="4" t="s">
        <v>104</v>
      </c>
      <c r="C43" s="4" t="s">
        <v>105</v>
      </c>
      <c r="D43" s="4">
        <v>3</v>
      </c>
      <c r="E43" s="4" t="s">
        <v>229</v>
      </c>
      <c r="F43" s="4"/>
      <c r="G43" s="4"/>
      <c r="H43" s="4" t="s">
        <v>230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16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5">
      <c r="A44" s="3">
        <v>15</v>
      </c>
      <c r="B44" s="3" t="s">
        <v>106</v>
      </c>
      <c r="C44" s="3" t="s">
        <v>107</v>
      </c>
      <c r="D44" s="3">
        <v>1</v>
      </c>
      <c r="E44" s="3" t="s">
        <v>223</v>
      </c>
      <c r="F44" s="3" t="s">
        <v>226</v>
      </c>
      <c r="G44" s="3" t="s">
        <v>237</v>
      </c>
      <c r="H44" s="3">
        <v>0</v>
      </c>
      <c r="I44" s="3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16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/>
    </row>
    <row r="45" spans="1:42" ht="14.25" customHeight="1" x14ac:dyDescent="0.45">
      <c r="A45" s="3">
        <v>15</v>
      </c>
      <c r="B45" s="3" t="s">
        <v>106</v>
      </c>
      <c r="C45" s="3" t="s">
        <v>107</v>
      </c>
      <c r="D45" s="3">
        <v>2</v>
      </c>
      <c r="E45" s="3" t="s">
        <v>225</v>
      </c>
      <c r="F45" s="3"/>
      <c r="G45" s="3"/>
      <c r="H45" s="3" t="s">
        <v>230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16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5">
      <c r="A46" s="3">
        <v>15</v>
      </c>
      <c r="B46" s="3" t="s">
        <v>106</v>
      </c>
      <c r="C46" s="3" t="s">
        <v>107</v>
      </c>
      <c r="D46" s="3">
        <v>3</v>
      </c>
      <c r="E46" s="3" t="s">
        <v>229</v>
      </c>
      <c r="F46" s="3"/>
      <c r="G46" s="3"/>
      <c r="H46" s="3" t="s">
        <v>230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6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5">
      <c r="A47" s="4">
        <v>16</v>
      </c>
      <c r="B47" s="4" t="s">
        <v>108</v>
      </c>
      <c r="C47" s="4" t="s">
        <v>109</v>
      </c>
      <c r="D47" s="4">
        <v>1</v>
      </c>
      <c r="E47" s="4" t="s">
        <v>223</v>
      </c>
      <c r="F47" s="4" t="s">
        <v>226</v>
      </c>
      <c r="G47" s="4" t="s">
        <v>237</v>
      </c>
      <c r="H47" s="4">
        <v>0</v>
      </c>
      <c r="I47" s="4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16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/>
    </row>
    <row r="48" spans="1:42" ht="14.25" customHeight="1" x14ac:dyDescent="0.45">
      <c r="A48" s="4">
        <v>16</v>
      </c>
      <c r="B48" s="4" t="s">
        <v>108</v>
      </c>
      <c r="C48" s="4" t="s">
        <v>109</v>
      </c>
      <c r="D48" s="4">
        <v>2</v>
      </c>
      <c r="E48" s="4" t="s">
        <v>225</v>
      </c>
      <c r="F48" s="4"/>
      <c r="G48" s="4"/>
      <c r="H48" s="4" t="s">
        <v>230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16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5">
      <c r="A49" s="4">
        <v>16</v>
      </c>
      <c r="B49" s="4" t="s">
        <v>108</v>
      </c>
      <c r="C49" s="4" t="s">
        <v>109</v>
      </c>
      <c r="D49" s="4">
        <v>3</v>
      </c>
      <c r="E49" s="4" t="s">
        <v>229</v>
      </c>
      <c r="F49" s="4"/>
      <c r="G49" s="4"/>
      <c r="H49" s="4" t="s">
        <v>230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6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5">
      <c r="A50" s="3">
        <v>17</v>
      </c>
      <c r="B50" s="3" t="s">
        <v>110</v>
      </c>
      <c r="C50" s="3" t="s">
        <v>111</v>
      </c>
      <c r="D50" s="3">
        <v>1</v>
      </c>
      <c r="E50" s="3" t="s">
        <v>223</v>
      </c>
      <c r="F50" s="3" t="s">
        <v>226</v>
      </c>
      <c r="G50" s="3" t="s">
        <v>237</v>
      </c>
      <c r="H50" s="3">
        <v>0</v>
      </c>
      <c r="I50" s="3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16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/>
    </row>
    <row r="51" spans="1:42" ht="14.25" customHeight="1" x14ac:dyDescent="0.45">
      <c r="A51" s="3">
        <v>17</v>
      </c>
      <c r="B51" s="3" t="s">
        <v>110</v>
      </c>
      <c r="C51" s="3" t="s">
        <v>111</v>
      </c>
      <c r="D51" s="3">
        <v>2</v>
      </c>
      <c r="E51" s="3" t="s">
        <v>225</v>
      </c>
      <c r="F51" s="3"/>
      <c r="G51" s="3"/>
      <c r="H51" s="3" t="s">
        <v>230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16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25" customHeight="1" x14ac:dyDescent="0.45">
      <c r="A52" s="3">
        <v>17</v>
      </c>
      <c r="B52" s="3" t="s">
        <v>110</v>
      </c>
      <c r="C52" s="3" t="s">
        <v>111</v>
      </c>
      <c r="D52" s="3">
        <v>3</v>
      </c>
      <c r="E52" s="3" t="s">
        <v>229</v>
      </c>
      <c r="F52" s="3"/>
      <c r="G52" s="3"/>
      <c r="H52" s="3" t="s">
        <v>230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6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45">
      <c r="A53" s="4">
        <v>18</v>
      </c>
      <c r="B53" s="4" t="s">
        <v>112</v>
      </c>
      <c r="C53" s="4" t="s">
        <v>113</v>
      </c>
      <c r="D53" s="4">
        <v>1</v>
      </c>
      <c r="E53" s="4" t="s">
        <v>223</v>
      </c>
      <c r="F53" s="4" t="s">
        <v>226</v>
      </c>
      <c r="G53" s="4" t="s">
        <v>237</v>
      </c>
      <c r="H53" s="4">
        <v>0</v>
      </c>
      <c r="I53" s="4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16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/>
    </row>
    <row r="54" spans="1:42" ht="14.25" customHeight="1" x14ac:dyDescent="0.45">
      <c r="A54" s="4">
        <v>18</v>
      </c>
      <c r="B54" s="4" t="s">
        <v>112</v>
      </c>
      <c r="C54" s="4" t="s">
        <v>113</v>
      </c>
      <c r="D54" s="4">
        <v>2</v>
      </c>
      <c r="E54" s="4" t="s">
        <v>225</v>
      </c>
      <c r="F54" s="4"/>
      <c r="G54" s="4"/>
      <c r="H54" s="4" t="s">
        <v>230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16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customHeight="1" x14ac:dyDescent="0.45">
      <c r="A55" s="4">
        <v>18</v>
      </c>
      <c r="B55" s="4" t="s">
        <v>112</v>
      </c>
      <c r="C55" s="4" t="s">
        <v>113</v>
      </c>
      <c r="D55" s="4">
        <v>3</v>
      </c>
      <c r="E55" s="4" t="s">
        <v>229</v>
      </c>
      <c r="F55" s="4"/>
      <c r="G55" s="4"/>
      <c r="H55" s="4" t="s">
        <v>230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16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45">
      <c r="A56" s="3">
        <v>19</v>
      </c>
      <c r="B56" s="3" t="s">
        <v>114</v>
      </c>
      <c r="C56" s="3" t="s">
        <v>115</v>
      </c>
      <c r="D56" s="3">
        <v>1</v>
      </c>
      <c r="E56" s="3" t="s">
        <v>223</v>
      </c>
      <c r="F56" s="3" t="s">
        <v>226</v>
      </c>
      <c r="G56" s="3" t="s">
        <v>237</v>
      </c>
      <c r="H56" s="3">
        <v>0</v>
      </c>
      <c r="I56" s="3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16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/>
    </row>
    <row r="57" spans="1:42" ht="14.25" customHeight="1" x14ac:dyDescent="0.45">
      <c r="A57" s="3">
        <v>19</v>
      </c>
      <c r="B57" s="3" t="s">
        <v>114</v>
      </c>
      <c r="C57" s="3" t="s">
        <v>115</v>
      </c>
      <c r="D57" s="3">
        <v>2</v>
      </c>
      <c r="E57" s="3" t="s">
        <v>225</v>
      </c>
      <c r="F57" s="3"/>
      <c r="G57" s="3"/>
      <c r="H57" s="3" t="s">
        <v>230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16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4.25" customHeight="1" x14ac:dyDescent="0.45">
      <c r="A58" s="3">
        <v>19</v>
      </c>
      <c r="B58" s="3" t="s">
        <v>114</v>
      </c>
      <c r="C58" s="3" t="s">
        <v>115</v>
      </c>
      <c r="D58" s="3">
        <v>3</v>
      </c>
      <c r="E58" s="3" t="s">
        <v>229</v>
      </c>
      <c r="F58" s="3"/>
      <c r="G58" s="3"/>
      <c r="H58" s="3" t="s">
        <v>230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16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4.25" customHeight="1" x14ac:dyDescent="0.45">
      <c r="A59" s="4">
        <v>20</v>
      </c>
      <c r="B59" s="4" t="s">
        <v>116</v>
      </c>
      <c r="C59" s="4" t="s">
        <v>117</v>
      </c>
      <c r="D59" s="4">
        <v>1</v>
      </c>
      <c r="E59" s="4" t="s">
        <v>223</v>
      </c>
      <c r="F59" s="4" t="s">
        <v>226</v>
      </c>
      <c r="G59" s="4" t="s">
        <v>237</v>
      </c>
      <c r="H59" s="4">
        <v>0</v>
      </c>
      <c r="I59" s="4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16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/>
    </row>
    <row r="60" spans="1:42" ht="14.25" customHeight="1" x14ac:dyDescent="0.45">
      <c r="A60" s="4">
        <v>20</v>
      </c>
      <c r="B60" s="4" t="s">
        <v>116</v>
      </c>
      <c r="C60" s="4" t="s">
        <v>117</v>
      </c>
      <c r="D60" s="4">
        <v>2</v>
      </c>
      <c r="E60" s="4" t="s">
        <v>225</v>
      </c>
      <c r="F60" s="4"/>
      <c r="G60" s="4"/>
      <c r="H60" s="4" t="s">
        <v>230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16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4.25" customHeight="1" x14ac:dyDescent="0.45">
      <c r="A61" s="4">
        <v>20</v>
      </c>
      <c r="B61" s="4" t="s">
        <v>116</v>
      </c>
      <c r="C61" s="4" t="s">
        <v>117</v>
      </c>
      <c r="D61" s="4">
        <v>3</v>
      </c>
      <c r="E61" s="4" t="s">
        <v>229</v>
      </c>
      <c r="F61" s="4"/>
      <c r="G61" s="4"/>
      <c r="H61" s="4" t="s">
        <v>230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6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4.25" customHeight="1" x14ac:dyDescent="0.45">
      <c r="A62" s="3">
        <v>21</v>
      </c>
      <c r="B62" s="3" t="s">
        <v>118</v>
      </c>
      <c r="C62" s="3" t="s">
        <v>119</v>
      </c>
      <c r="D62" s="3">
        <v>1</v>
      </c>
      <c r="E62" s="3" t="s">
        <v>223</v>
      </c>
      <c r="F62" s="3" t="s">
        <v>226</v>
      </c>
      <c r="G62" s="3" t="s">
        <v>237</v>
      </c>
      <c r="H62" s="3">
        <v>0</v>
      </c>
      <c r="I62" s="3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16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/>
    </row>
    <row r="63" spans="1:42" ht="14.25" customHeight="1" x14ac:dyDescent="0.45">
      <c r="A63" s="3">
        <v>21</v>
      </c>
      <c r="B63" s="3" t="s">
        <v>118</v>
      </c>
      <c r="C63" s="3" t="s">
        <v>119</v>
      </c>
      <c r="D63" s="3">
        <v>2</v>
      </c>
      <c r="E63" s="3" t="s">
        <v>225</v>
      </c>
      <c r="F63" s="3"/>
      <c r="G63" s="3"/>
      <c r="H63" s="3" t="s">
        <v>230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16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4.25" customHeight="1" x14ac:dyDescent="0.45">
      <c r="A64" s="3">
        <v>21</v>
      </c>
      <c r="B64" s="3" t="s">
        <v>118</v>
      </c>
      <c r="C64" s="3" t="s">
        <v>119</v>
      </c>
      <c r="D64" s="3">
        <v>3</v>
      </c>
      <c r="E64" s="3" t="s">
        <v>229</v>
      </c>
      <c r="F64" s="3"/>
      <c r="G64" s="3"/>
      <c r="H64" s="3" t="s">
        <v>230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16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4.25" customHeight="1" x14ac:dyDescent="0.45">
      <c r="A65" s="4">
        <v>22</v>
      </c>
      <c r="B65" s="4" t="s">
        <v>120</v>
      </c>
      <c r="C65" s="4" t="s">
        <v>121</v>
      </c>
      <c r="D65" s="4">
        <v>1</v>
      </c>
      <c r="E65" s="4" t="s">
        <v>223</v>
      </c>
      <c r="F65" s="4" t="s">
        <v>226</v>
      </c>
      <c r="G65" s="4" t="s">
        <v>237</v>
      </c>
      <c r="H65" s="4">
        <v>0</v>
      </c>
      <c r="I65" s="4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16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/>
    </row>
    <row r="66" spans="1:42" ht="14.25" customHeight="1" x14ac:dyDescent="0.45">
      <c r="A66" s="4">
        <v>22</v>
      </c>
      <c r="B66" s="4" t="s">
        <v>120</v>
      </c>
      <c r="C66" s="4" t="s">
        <v>121</v>
      </c>
      <c r="D66" s="4">
        <v>2</v>
      </c>
      <c r="E66" s="4" t="s">
        <v>225</v>
      </c>
      <c r="F66" s="4"/>
      <c r="G66" s="4"/>
      <c r="H66" s="4" t="s">
        <v>230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16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4.25" customHeight="1" x14ac:dyDescent="0.45">
      <c r="A67" s="4">
        <v>22</v>
      </c>
      <c r="B67" s="4" t="s">
        <v>120</v>
      </c>
      <c r="C67" s="4" t="s">
        <v>121</v>
      </c>
      <c r="D67" s="4">
        <v>3</v>
      </c>
      <c r="E67" s="4" t="s">
        <v>229</v>
      </c>
      <c r="F67" s="4"/>
      <c r="G67" s="4"/>
      <c r="H67" s="4" t="s">
        <v>230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16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4.25" customHeight="1" x14ac:dyDescent="0.45">
      <c r="A68" s="3">
        <v>23</v>
      </c>
      <c r="B68" s="3" t="s">
        <v>122</v>
      </c>
      <c r="C68" s="3" t="s">
        <v>123</v>
      </c>
      <c r="D68" s="3">
        <v>1</v>
      </c>
      <c r="E68" s="3" t="s">
        <v>223</v>
      </c>
      <c r="F68" s="3" t="s">
        <v>226</v>
      </c>
      <c r="G68" s="3" t="s">
        <v>237</v>
      </c>
      <c r="H68" s="3">
        <v>0</v>
      </c>
      <c r="I68" s="3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16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/>
    </row>
    <row r="69" spans="1:42" ht="14.25" customHeight="1" x14ac:dyDescent="0.45">
      <c r="A69" s="3">
        <v>23</v>
      </c>
      <c r="B69" s="3" t="s">
        <v>122</v>
      </c>
      <c r="C69" s="3" t="s">
        <v>123</v>
      </c>
      <c r="D69" s="3">
        <v>2</v>
      </c>
      <c r="E69" s="3" t="s">
        <v>225</v>
      </c>
      <c r="F69" s="3"/>
      <c r="G69" s="3"/>
      <c r="H69" s="3" t="s">
        <v>230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16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4.25" customHeight="1" x14ac:dyDescent="0.45">
      <c r="A70" s="3">
        <v>23</v>
      </c>
      <c r="B70" s="3" t="s">
        <v>122</v>
      </c>
      <c r="C70" s="3" t="s">
        <v>123</v>
      </c>
      <c r="D70" s="3">
        <v>3</v>
      </c>
      <c r="E70" s="3" t="s">
        <v>229</v>
      </c>
      <c r="F70" s="3"/>
      <c r="G70" s="3"/>
      <c r="H70" s="3" t="s">
        <v>230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16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4.25" customHeight="1" x14ac:dyDescent="0.45">
      <c r="A71" s="4">
        <v>24</v>
      </c>
      <c r="B71" s="4" t="s">
        <v>124</v>
      </c>
      <c r="C71" s="4" t="s">
        <v>125</v>
      </c>
      <c r="D71" s="4">
        <v>1</v>
      </c>
      <c r="E71" s="4" t="s">
        <v>223</v>
      </c>
      <c r="F71" s="4" t="s">
        <v>226</v>
      </c>
      <c r="G71" s="4" t="s">
        <v>237</v>
      </c>
      <c r="H71" s="4">
        <v>0</v>
      </c>
      <c r="I71" s="4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16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/>
    </row>
    <row r="72" spans="1:42" ht="14.25" customHeight="1" x14ac:dyDescent="0.45">
      <c r="A72" s="4">
        <v>24</v>
      </c>
      <c r="B72" s="4" t="s">
        <v>124</v>
      </c>
      <c r="C72" s="4" t="s">
        <v>125</v>
      </c>
      <c r="D72" s="4">
        <v>2</v>
      </c>
      <c r="E72" s="4" t="s">
        <v>225</v>
      </c>
      <c r="F72" s="4"/>
      <c r="G72" s="4"/>
      <c r="H72" s="4" t="s">
        <v>230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16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4.25" customHeight="1" x14ac:dyDescent="0.45">
      <c r="A73" s="4">
        <v>24</v>
      </c>
      <c r="B73" s="4" t="s">
        <v>124</v>
      </c>
      <c r="C73" s="4" t="s">
        <v>125</v>
      </c>
      <c r="D73" s="4">
        <v>3</v>
      </c>
      <c r="E73" s="4" t="s">
        <v>229</v>
      </c>
      <c r="F73" s="4"/>
      <c r="G73" s="4"/>
      <c r="H73" s="4" t="s">
        <v>230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16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s="152" customFormat="1" ht="14.25" customHeight="1" x14ac:dyDescent="0.45">
      <c r="A74" s="112">
        <v>25</v>
      </c>
      <c r="B74" s="112" t="s">
        <v>348</v>
      </c>
      <c r="C74" s="112" t="s">
        <v>349</v>
      </c>
      <c r="D74" s="112">
        <v>1</v>
      </c>
      <c r="E74" s="112" t="s">
        <v>223</v>
      </c>
      <c r="F74" s="112" t="s">
        <v>226</v>
      </c>
      <c r="G74" s="111" t="s">
        <v>237</v>
      </c>
      <c r="H74" s="111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  <c r="R74" s="153">
        <v>0</v>
      </c>
      <c r="S74" s="153">
        <v>0</v>
      </c>
      <c r="T74" s="153">
        <v>0</v>
      </c>
      <c r="U74" s="153">
        <v>0</v>
      </c>
      <c r="V74" s="153">
        <v>0</v>
      </c>
      <c r="W74" s="153">
        <v>0</v>
      </c>
      <c r="X74" s="153">
        <v>0</v>
      </c>
      <c r="Y74" s="16">
        <v>0</v>
      </c>
      <c r="Z74" s="153">
        <v>0</v>
      </c>
      <c r="AA74" s="153">
        <v>0</v>
      </c>
      <c r="AB74" s="153">
        <v>0</v>
      </c>
      <c r="AC74" s="153">
        <v>0</v>
      </c>
      <c r="AD74" s="153">
        <v>0</v>
      </c>
      <c r="AE74" s="153">
        <v>0</v>
      </c>
      <c r="AF74" s="153">
        <v>0</v>
      </c>
      <c r="AG74" s="153">
        <v>0</v>
      </c>
      <c r="AH74" s="153">
        <v>0</v>
      </c>
      <c r="AI74" s="153">
        <v>0</v>
      </c>
      <c r="AJ74" s="153">
        <v>0</v>
      </c>
      <c r="AK74" s="153">
        <v>0</v>
      </c>
      <c r="AL74" s="153">
        <v>0</v>
      </c>
      <c r="AM74" s="153">
        <v>0</v>
      </c>
      <c r="AN74" s="153">
        <v>0</v>
      </c>
      <c r="AO74" s="153">
        <v>0</v>
      </c>
      <c r="AP74" s="153"/>
    </row>
    <row r="75" spans="1:42" s="152" customFormat="1" ht="14.25" customHeight="1" x14ac:dyDescent="0.45">
      <c r="A75" s="112">
        <v>25</v>
      </c>
      <c r="B75" s="112" t="s">
        <v>348</v>
      </c>
      <c r="C75" s="112" t="s">
        <v>349</v>
      </c>
      <c r="D75" s="112">
        <v>2</v>
      </c>
      <c r="E75" s="112" t="s">
        <v>225</v>
      </c>
      <c r="F75" s="112" t="s">
        <v>226</v>
      </c>
      <c r="G75" s="111" t="s">
        <v>237</v>
      </c>
      <c r="H75" s="111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  <c r="R75" s="153">
        <v>0</v>
      </c>
      <c r="S75" s="153">
        <v>0</v>
      </c>
      <c r="T75" s="153">
        <v>0</v>
      </c>
      <c r="U75" s="153">
        <v>0</v>
      </c>
      <c r="V75" s="153">
        <v>0</v>
      </c>
      <c r="W75" s="153">
        <v>0</v>
      </c>
      <c r="X75" s="153">
        <v>0</v>
      </c>
      <c r="Y75" s="16">
        <v>0</v>
      </c>
      <c r="Z75" s="153">
        <v>0</v>
      </c>
      <c r="AA75" s="153">
        <v>0</v>
      </c>
      <c r="AB75" s="153">
        <v>0</v>
      </c>
      <c r="AC75" s="153">
        <v>0</v>
      </c>
      <c r="AD75" s="153">
        <v>0</v>
      </c>
      <c r="AE75" s="153">
        <v>0</v>
      </c>
      <c r="AF75" s="153">
        <v>0</v>
      </c>
      <c r="AG75" s="153">
        <v>0</v>
      </c>
      <c r="AH75" s="153">
        <v>0</v>
      </c>
      <c r="AI75" s="153">
        <v>0</v>
      </c>
      <c r="AJ75" s="153">
        <v>0</v>
      </c>
      <c r="AK75" s="153">
        <v>0</v>
      </c>
      <c r="AL75" s="153">
        <v>0</v>
      </c>
      <c r="AM75" s="153">
        <v>0</v>
      </c>
      <c r="AN75" s="153">
        <v>0</v>
      </c>
      <c r="AO75" s="153">
        <v>0</v>
      </c>
      <c r="AP75" s="153"/>
    </row>
    <row r="76" spans="1:42" s="152" customFormat="1" ht="14.25" customHeight="1" x14ac:dyDescent="0.45">
      <c r="A76" s="112">
        <v>25</v>
      </c>
      <c r="B76" s="112" t="s">
        <v>348</v>
      </c>
      <c r="C76" s="112" t="s">
        <v>349</v>
      </c>
      <c r="D76" s="112">
        <v>3</v>
      </c>
      <c r="E76" s="112" t="s">
        <v>229</v>
      </c>
      <c r="F76" s="112"/>
      <c r="G76" s="112"/>
      <c r="H76" s="111" t="s">
        <v>230</v>
      </c>
      <c r="I76" s="112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6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</row>
    <row r="77" spans="1:42" s="152" customFormat="1" ht="14.25" customHeight="1" x14ac:dyDescent="0.45">
      <c r="A77" s="111">
        <v>26</v>
      </c>
      <c r="B77" s="111" t="s">
        <v>350</v>
      </c>
      <c r="C77" s="111" t="s">
        <v>351</v>
      </c>
      <c r="D77" s="111">
        <v>1</v>
      </c>
      <c r="E77" s="111" t="s">
        <v>223</v>
      </c>
      <c r="F77" s="111" t="s">
        <v>226</v>
      </c>
      <c r="G77" s="111" t="s">
        <v>237</v>
      </c>
      <c r="H77" s="111">
        <v>0</v>
      </c>
      <c r="I77" s="111">
        <v>0</v>
      </c>
      <c r="J77" s="111">
        <v>0</v>
      </c>
      <c r="K77" s="111">
        <v>0</v>
      </c>
      <c r="L77" s="111">
        <v>0</v>
      </c>
      <c r="M77" s="111">
        <v>0</v>
      </c>
      <c r="N77" s="111">
        <v>0</v>
      </c>
      <c r="O77" s="111">
        <v>0</v>
      </c>
      <c r="P77" s="111">
        <v>0</v>
      </c>
      <c r="Q77" s="111">
        <v>0</v>
      </c>
      <c r="R77" s="111">
        <v>0</v>
      </c>
      <c r="S77" s="111">
        <v>0</v>
      </c>
      <c r="T77" s="111">
        <v>0</v>
      </c>
      <c r="U77" s="111">
        <v>0</v>
      </c>
      <c r="V77" s="111">
        <v>0</v>
      </c>
      <c r="W77" s="111">
        <v>0</v>
      </c>
      <c r="X77" s="111">
        <v>0</v>
      </c>
      <c r="Y77" s="92">
        <v>0</v>
      </c>
      <c r="Z77" s="111">
        <v>0</v>
      </c>
      <c r="AA77" s="111">
        <v>0</v>
      </c>
      <c r="AB77" s="111">
        <v>0</v>
      </c>
      <c r="AC77" s="111">
        <v>0</v>
      </c>
      <c r="AD77" s="111">
        <v>0</v>
      </c>
      <c r="AE77" s="111">
        <v>0</v>
      </c>
      <c r="AF77" s="111">
        <v>0</v>
      </c>
      <c r="AG77" s="111">
        <v>0</v>
      </c>
      <c r="AH77" s="111">
        <v>0</v>
      </c>
      <c r="AI77" s="111">
        <v>0</v>
      </c>
      <c r="AJ77" s="111">
        <v>0</v>
      </c>
      <c r="AK77" s="111">
        <v>0</v>
      </c>
      <c r="AL77" s="111">
        <v>0</v>
      </c>
      <c r="AM77" s="111">
        <v>0</v>
      </c>
      <c r="AN77" s="111">
        <v>0</v>
      </c>
      <c r="AO77" s="111">
        <v>0</v>
      </c>
      <c r="AP77" s="153"/>
    </row>
    <row r="78" spans="1:42" s="152" customFormat="1" ht="14.25" customHeight="1" x14ac:dyDescent="0.45">
      <c r="A78" s="111">
        <v>26</v>
      </c>
      <c r="B78" s="111" t="s">
        <v>350</v>
      </c>
      <c r="C78" s="111" t="s">
        <v>351</v>
      </c>
      <c r="D78" s="111">
        <v>2</v>
      </c>
      <c r="E78" s="111" t="s">
        <v>225</v>
      </c>
      <c r="F78" s="111" t="s">
        <v>226</v>
      </c>
      <c r="G78" s="111" t="s">
        <v>237</v>
      </c>
      <c r="H78" s="111">
        <v>0</v>
      </c>
      <c r="I78" s="111">
        <v>0</v>
      </c>
      <c r="J78" s="111">
        <v>0</v>
      </c>
      <c r="K78" s="111">
        <v>0</v>
      </c>
      <c r="L78" s="111">
        <v>0</v>
      </c>
      <c r="M78" s="111">
        <v>0</v>
      </c>
      <c r="N78" s="111">
        <v>0</v>
      </c>
      <c r="O78" s="111">
        <v>0</v>
      </c>
      <c r="P78" s="111">
        <v>0</v>
      </c>
      <c r="Q78" s="111">
        <v>0</v>
      </c>
      <c r="R78" s="111">
        <v>0</v>
      </c>
      <c r="S78" s="111">
        <v>0</v>
      </c>
      <c r="T78" s="111">
        <v>0</v>
      </c>
      <c r="U78" s="111">
        <v>0</v>
      </c>
      <c r="V78" s="111">
        <v>0</v>
      </c>
      <c r="W78" s="111">
        <v>0</v>
      </c>
      <c r="X78" s="111">
        <v>0</v>
      </c>
      <c r="Y78" s="92">
        <v>0</v>
      </c>
      <c r="Z78" s="111">
        <v>0</v>
      </c>
      <c r="AA78" s="111">
        <v>0</v>
      </c>
      <c r="AB78" s="111">
        <v>0</v>
      </c>
      <c r="AC78" s="111">
        <v>0</v>
      </c>
      <c r="AD78" s="111">
        <v>0</v>
      </c>
      <c r="AE78" s="111">
        <v>0</v>
      </c>
      <c r="AF78" s="111">
        <v>0</v>
      </c>
      <c r="AG78" s="111">
        <v>0</v>
      </c>
      <c r="AH78" s="111">
        <v>0</v>
      </c>
      <c r="AI78" s="111">
        <v>0</v>
      </c>
      <c r="AJ78" s="111">
        <v>0</v>
      </c>
      <c r="AK78" s="111">
        <v>0</v>
      </c>
      <c r="AL78" s="111">
        <v>0</v>
      </c>
      <c r="AM78" s="111">
        <v>0</v>
      </c>
      <c r="AN78" s="111">
        <v>0</v>
      </c>
      <c r="AO78" s="111">
        <v>0</v>
      </c>
      <c r="AP78" s="153"/>
    </row>
    <row r="79" spans="1:42" s="152" customFormat="1" ht="14.25" customHeight="1" x14ac:dyDescent="0.45">
      <c r="A79" s="111">
        <v>26</v>
      </c>
      <c r="B79" s="111" t="s">
        <v>350</v>
      </c>
      <c r="C79" s="111" t="s">
        <v>351</v>
      </c>
      <c r="D79" s="111">
        <v>3</v>
      </c>
      <c r="E79" s="111" t="s">
        <v>229</v>
      </c>
      <c r="F79" s="111"/>
      <c r="G79" s="111"/>
      <c r="H79" s="111" t="s">
        <v>230</v>
      </c>
      <c r="I79" s="111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6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</row>
    <row r="80" spans="1:42" ht="14.25" customHeight="1" x14ac:dyDescent="0.45">
      <c r="A80" s="3">
        <v>27</v>
      </c>
      <c r="B80" s="3" t="s">
        <v>330</v>
      </c>
      <c r="C80" s="3" t="s">
        <v>331</v>
      </c>
      <c r="D80" s="3">
        <v>1</v>
      </c>
      <c r="E80" s="3" t="s">
        <v>223</v>
      </c>
      <c r="F80" s="3"/>
      <c r="G80" s="3"/>
      <c r="H80" s="3" t="s">
        <v>230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16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4.25" customHeight="1" x14ac:dyDescent="0.45">
      <c r="A81" s="3">
        <v>27</v>
      </c>
      <c r="B81" s="3" t="s">
        <v>330</v>
      </c>
      <c r="C81" s="3" t="s">
        <v>331</v>
      </c>
      <c r="D81" s="3">
        <v>2</v>
      </c>
      <c r="E81" s="3" t="s">
        <v>225</v>
      </c>
      <c r="F81" s="3"/>
      <c r="G81" s="3"/>
      <c r="H81" s="3" t="s">
        <v>230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16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4.25" customHeight="1" x14ac:dyDescent="0.45">
      <c r="A82" s="3">
        <v>27</v>
      </c>
      <c r="B82" s="3" t="s">
        <v>330</v>
      </c>
      <c r="C82" s="3" t="s">
        <v>331</v>
      </c>
      <c r="D82" s="3">
        <v>3</v>
      </c>
      <c r="E82" s="3" t="s">
        <v>229</v>
      </c>
      <c r="F82" s="3"/>
      <c r="G82" s="3"/>
      <c r="H82" s="3" t="s">
        <v>230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16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4.25" customHeight="1" x14ac:dyDescent="0.45">
      <c r="A83" s="4">
        <v>28</v>
      </c>
      <c r="B83" s="4" t="s">
        <v>332</v>
      </c>
      <c r="C83" s="4" t="s">
        <v>333</v>
      </c>
      <c r="D83" s="4">
        <v>1</v>
      </c>
      <c r="E83" s="4" t="s">
        <v>223</v>
      </c>
      <c r="F83" s="4" t="s">
        <v>226</v>
      </c>
      <c r="G83" s="4" t="s">
        <v>237</v>
      </c>
      <c r="H83" s="4">
        <v>0</v>
      </c>
      <c r="I83" s="4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16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/>
    </row>
    <row r="84" spans="1:42" ht="14.25" customHeight="1" x14ac:dyDescent="0.45">
      <c r="A84" s="4">
        <v>28</v>
      </c>
      <c r="B84" s="4" t="s">
        <v>332</v>
      </c>
      <c r="C84" s="4" t="s">
        <v>333</v>
      </c>
      <c r="D84" s="4">
        <v>2</v>
      </c>
      <c r="E84" s="4" t="s">
        <v>225</v>
      </c>
      <c r="F84" s="4"/>
      <c r="G84" s="4"/>
      <c r="H84" s="4" t="s">
        <v>230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16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4.25" customHeight="1" x14ac:dyDescent="0.45">
      <c r="A85" s="4">
        <v>28</v>
      </c>
      <c r="B85" s="4" t="s">
        <v>332</v>
      </c>
      <c r="C85" s="4" t="s">
        <v>333</v>
      </c>
      <c r="D85" s="4">
        <v>3</v>
      </c>
      <c r="E85" s="4" t="s">
        <v>229</v>
      </c>
      <c r="F85" s="4"/>
      <c r="G85" s="4"/>
      <c r="H85" s="4" t="s">
        <v>230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16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4.25" customHeight="1" x14ac:dyDescent="0.35"/>
    <row r="87" spans="1:42" ht="14.25" customHeight="1" x14ac:dyDescent="0.35"/>
    <row r="88" spans="1:42" ht="14.25" customHeight="1" x14ac:dyDescent="0.35"/>
    <row r="89" spans="1:42" ht="14.25" customHeight="1" x14ac:dyDescent="0.35"/>
    <row r="90" spans="1:42" ht="14.25" customHeight="1" x14ac:dyDescent="0.35"/>
    <row r="91" spans="1:42" ht="14.25" customHeight="1" x14ac:dyDescent="0.35"/>
    <row r="92" spans="1:42" ht="14.25" customHeight="1" x14ac:dyDescent="0.35"/>
    <row r="93" spans="1:42" ht="14.25" customHeight="1" x14ac:dyDescent="0.35"/>
    <row r="94" spans="1:42" ht="14.25" customHeight="1" x14ac:dyDescent="0.35"/>
    <row r="95" spans="1:42" ht="14.25" customHeight="1" x14ac:dyDescent="0.35"/>
    <row r="96" spans="1:42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</sheetData>
  <autoFilter ref="A1:AO88" xr:uid="{00000000-0009-0000-0000-000003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3"/>
  <sheetViews>
    <sheetView workbookViewId="0">
      <pane ySplit="1" topLeftCell="A31" activePane="bottomLeft" state="frozen"/>
      <selection pane="bottomLeft" activeCell="F23" sqref="F23"/>
    </sheetView>
  </sheetViews>
  <sheetFormatPr defaultColWidth="12.6875" defaultRowHeight="15" customHeight="1" x14ac:dyDescent="0.35"/>
  <cols>
    <col min="1" max="1" width="9.3125" customWidth="1"/>
    <col min="2" max="2" width="13.3125" bestFit="1" customWidth="1"/>
    <col min="3" max="3" width="32.6875" customWidth="1"/>
    <col min="4" max="4" width="14.6875" customWidth="1"/>
    <col min="5" max="5" width="15.5" customWidth="1"/>
    <col min="6" max="6" width="10.3125" customWidth="1"/>
    <col min="7" max="7" width="19" customWidth="1"/>
    <col min="8" max="8" width="23.3125" customWidth="1"/>
    <col min="9" max="41" width="13.6875" customWidth="1"/>
    <col min="42" max="42" width="17.687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221</v>
      </c>
      <c r="H1" s="1" t="s">
        <v>222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5">
      <c r="A2" s="3">
        <v>1</v>
      </c>
      <c r="B2" s="3" t="s">
        <v>127</v>
      </c>
      <c r="C2" s="3" t="s">
        <v>128</v>
      </c>
      <c r="D2" s="3">
        <v>1</v>
      </c>
      <c r="E2" s="3" t="s">
        <v>223</v>
      </c>
      <c r="F2" s="3"/>
      <c r="G2" s="3" t="s">
        <v>230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5">
      <c r="A3" s="3">
        <v>1</v>
      </c>
      <c r="B3" s="3" t="s">
        <v>127</v>
      </c>
      <c r="C3" s="3" t="s">
        <v>128</v>
      </c>
      <c r="D3" s="3">
        <v>2</v>
      </c>
      <c r="E3" s="3" t="s">
        <v>225</v>
      </c>
      <c r="F3" s="3"/>
      <c r="G3" s="3" t="s">
        <v>230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5">
      <c r="A4" s="3">
        <v>1</v>
      </c>
      <c r="B4" s="3" t="s">
        <v>127</v>
      </c>
      <c r="C4" s="3" t="s">
        <v>128</v>
      </c>
      <c r="D4" s="3">
        <v>3</v>
      </c>
      <c r="E4" s="3" t="s">
        <v>229</v>
      </c>
      <c r="F4" s="3"/>
      <c r="G4" s="3" t="s">
        <v>230</v>
      </c>
      <c r="H4" s="3">
        <v>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5">
      <c r="A5" s="4">
        <v>2</v>
      </c>
      <c r="B5" s="4" t="s">
        <v>129</v>
      </c>
      <c r="C5" s="4" t="s">
        <v>130</v>
      </c>
      <c r="D5" s="4">
        <v>1</v>
      </c>
      <c r="E5" s="4" t="s">
        <v>223</v>
      </c>
      <c r="F5" s="4"/>
      <c r="G5" s="4" t="s">
        <v>230</v>
      </c>
      <c r="H5" s="4">
        <v>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5">
      <c r="A6" s="4">
        <v>2</v>
      </c>
      <c r="B6" s="4" t="s">
        <v>129</v>
      </c>
      <c r="C6" s="4" t="s">
        <v>130</v>
      </c>
      <c r="D6" s="4">
        <v>2</v>
      </c>
      <c r="E6" s="4" t="s">
        <v>225</v>
      </c>
      <c r="F6" s="4"/>
      <c r="G6" s="4" t="s">
        <v>230</v>
      </c>
      <c r="H6" s="4">
        <v>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5">
      <c r="A7" s="4">
        <v>2</v>
      </c>
      <c r="B7" s="4" t="s">
        <v>129</v>
      </c>
      <c r="C7" s="4" t="s">
        <v>130</v>
      </c>
      <c r="D7" s="4">
        <v>3</v>
      </c>
      <c r="E7" s="4" t="s">
        <v>229</v>
      </c>
      <c r="F7" s="4"/>
      <c r="G7" s="4" t="s">
        <v>230</v>
      </c>
      <c r="H7" s="4">
        <v>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5">
      <c r="A8" s="3">
        <v>3</v>
      </c>
      <c r="B8" s="3" t="s">
        <v>131</v>
      </c>
      <c r="C8" s="3" t="s">
        <v>132</v>
      </c>
      <c r="D8" s="3">
        <v>1</v>
      </c>
      <c r="E8" s="3" t="s">
        <v>223</v>
      </c>
      <c r="F8" s="3"/>
      <c r="G8" s="3" t="s">
        <v>230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5">
      <c r="A9" s="3">
        <v>3</v>
      </c>
      <c r="B9" s="3" t="s">
        <v>131</v>
      </c>
      <c r="C9" s="3" t="s">
        <v>132</v>
      </c>
      <c r="D9" s="3">
        <v>2</v>
      </c>
      <c r="E9" s="3" t="s">
        <v>225</v>
      </c>
      <c r="F9" s="3"/>
      <c r="G9" s="3" t="s">
        <v>230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5">
      <c r="A10" s="3">
        <v>3</v>
      </c>
      <c r="B10" s="3" t="s">
        <v>131</v>
      </c>
      <c r="C10" s="3" t="s">
        <v>132</v>
      </c>
      <c r="D10" s="3">
        <v>3</v>
      </c>
      <c r="E10" s="3" t="s">
        <v>229</v>
      </c>
      <c r="F10" s="3"/>
      <c r="G10" s="3" t="s">
        <v>230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5">
      <c r="A11" s="4">
        <v>4</v>
      </c>
      <c r="B11" s="4" t="s">
        <v>133</v>
      </c>
      <c r="C11" s="4" t="s">
        <v>134</v>
      </c>
      <c r="D11" s="4">
        <v>1</v>
      </c>
      <c r="E11" s="4" t="s">
        <v>223</v>
      </c>
      <c r="F11" s="4"/>
      <c r="G11" s="4" t="s">
        <v>230</v>
      </c>
      <c r="H11" s="4">
        <v>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5">
      <c r="A12" s="4">
        <v>4</v>
      </c>
      <c r="B12" s="4" t="s">
        <v>133</v>
      </c>
      <c r="C12" s="4" t="s">
        <v>134</v>
      </c>
      <c r="D12" s="4">
        <v>2</v>
      </c>
      <c r="E12" s="4" t="s">
        <v>225</v>
      </c>
      <c r="F12" s="4"/>
      <c r="G12" s="4" t="s">
        <v>230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5">
      <c r="A13" s="4">
        <v>4</v>
      </c>
      <c r="B13" s="4" t="s">
        <v>133</v>
      </c>
      <c r="C13" s="4" t="s">
        <v>134</v>
      </c>
      <c r="D13" s="4">
        <v>3</v>
      </c>
      <c r="E13" s="4" t="s">
        <v>229</v>
      </c>
      <c r="F13" s="4"/>
      <c r="G13" s="4" t="s">
        <v>230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5">
      <c r="A14" s="92">
        <v>5</v>
      </c>
      <c r="B14" s="92" t="s">
        <v>342</v>
      </c>
      <c r="C14" s="92" t="s">
        <v>343</v>
      </c>
      <c r="D14" s="92">
        <v>1</v>
      </c>
      <c r="E14" s="92" t="s">
        <v>223</v>
      </c>
      <c r="F14" s="92"/>
      <c r="G14" s="92" t="s">
        <v>230</v>
      </c>
      <c r="H14" s="92">
        <v>0</v>
      </c>
      <c r="I14" s="9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5">
      <c r="A15" s="92">
        <v>5</v>
      </c>
      <c r="B15" s="92" t="s">
        <v>342</v>
      </c>
      <c r="C15" s="92" t="s">
        <v>343</v>
      </c>
      <c r="D15" s="92">
        <v>2</v>
      </c>
      <c r="E15" s="92" t="s">
        <v>225</v>
      </c>
      <c r="F15" s="92"/>
      <c r="G15" s="92" t="s">
        <v>230</v>
      </c>
      <c r="H15" s="92">
        <v>0</v>
      </c>
      <c r="I15" s="9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5">
      <c r="A16" s="92">
        <v>5</v>
      </c>
      <c r="B16" s="92" t="s">
        <v>342</v>
      </c>
      <c r="C16" s="92" t="s">
        <v>343</v>
      </c>
      <c r="D16" s="92">
        <v>3</v>
      </c>
      <c r="E16" s="92" t="s">
        <v>229</v>
      </c>
      <c r="F16" s="92"/>
      <c r="G16" s="92" t="s">
        <v>230</v>
      </c>
      <c r="H16" s="92">
        <v>0</v>
      </c>
      <c r="I16" s="9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5">
      <c r="A17" s="3">
        <v>6</v>
      </c>
      <c r="B17" s="3" t="s">
        <v>135</v>
      </c>
      <c r="C17" s="3" t="s">
        <v>136</v>
      </c>
      <c r="D17" s="3">
        <v>1</v>
      </c>
      <c r="E17" s="3" t="s">
        <v>223</v>
      </c>
      <c r="F17" s="3"/>
      <c r="G17" s="3" t="s">
        <v>230</v>
      </c>
      <c r="H17" s="3">
        <v>0</v>
      </c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5">
      <c r="A18" s="3">
        <v>6</v>
      </c>
      <c r="B18" s="3" t="s">
        <v>135</v>
      </c>
      <c r="C18" s="3" t="s">
        <v>136</v>
      </c>
      <c r="D18" s="3">
        <v>2</v>
      </c>
      <c r="E18" s="3" t="s">
        <v>225</v>
      </c>
      <c r="F18" s="3"/>
      <c r="G18" s="3" t="s">
        <v>230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5">
      <c r="A19" s="3">
        <v>6</v>
      </c>
      <c r="B19" s="3" t="s">
        <v>135</v>
      </c>
      <c r="C19" s="3" t="s">
        <v>136</v>
      </c>
      <c r="D19" s="3">
        <v>3</v>
      </c>
      <c r="E19" s="3" t="s">
        <v>229</v>
      </c>
      <c r="F19" s="3"/>
      <c r="G19" s="3" t="s">
        <v>230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5">
      <c r="A20" s="4">
        <v>7</v>
      </c>
      <c r="B20" s="4" t="s">
        <v>137</v>
      </c>
      <c r="C20" s="4" t="s">
        <v>138</v>
      </c>
      <c r="D20" s="4">
        <v>1</v>
      </c>
      <c r="E20" s="4" t="s">
        <v>223</v>
      </c>
      <c r="F20" s="4"/>
      <c r="G20" s="4" t="s">
        <v>230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5">
      <c r="A21" s="4">
        <v>7</v>
      </c>
      <c r="B21" s="4" t="s">
        <v>137</v>
      </c>
      <c r="C21" s="4" t="s">
        <v>138</v>
      </c>
      <c r="D21" s="4">
        <v>2</v>
      </c>
      <c r="E21" s="4" t="s">
        <v>225</v>
      </c>
      <c r="F21" s="4"/>
      <c r="G21" s="4" t="s">
        <v>230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5">
      <c r="A22" s="4">
        <v>7</v>
      </c>
      <c r="B22" s="4" t="s">
        <v>137</v>
      </c>
      <c r="C22" s="4" t="s">
        <v>138</v>
      </c>
      <c r="D22" s="4">
        <v>3</v>
      </c>
      <c r="E22" s="4" t="s">
        <v>229</v>
      </c>
      <c r="F22" s="4"/>
      <c r="G22" s="4" t="s">
        <v>230</v>
      </c>
      <c r="H22" s="4">
        <v>0</v>
      </c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5">
      <c r="A23" s="3">
        <v>8</v>
      </c>
      <c r="B23" s="3" t="s">
        <v>139</v>
      </c>
      <c r="C23" s="3" t="s">
        <v>140</v>
      </c>
      <c r="D23" s="3">
        <v>1</v>
      </c>
      <c r="E23" s="3" t="s">
        <v>223</v>
      </c>
      <c r="F23" s="3" t="s">
        <v>226</v>
      </c>
      <c r="G23" s="3" t="s">
        <v>237</v>
      </c>
      <c r="H23" s="3">
        <v>0</v>
      </c>
      <c r="I23" s="3">
        <v>322.11447179999999</v>
      </c>
      <c r="J23" s="5">
        <v>322.11447179999999</v>
      </c>
      <c r="K23" s="5">
        <v>322.11447179999999</v>
      </c>
      <c r="L23" s="5">
        <v>322.11447179999999</v>
      </c>
      <c r="M23" s="5">
        <v>322.11447179999999</v>
      </c>
      <c r="N23" s="5">
        <v>322.11447179999999</v>
      </c>
      <c r="O23" s="5">
        <v>322.11447179999999</v>
      </c>
      <c r="P23" s="5">
        <v>222.12670679999999</v>
      </c>
      <c r="Q23" s="5">
        <v>222.12670679999999</v>
      </c>
      <c r="R23" s="5">
        <v>222.12670679999999</v>
      </c>
      <c r="S23" s="5">
        <v>222.12670679999999</v>
      </c>
      <c r="T23" s="5">
        <v>222.12670679999999</v>
      </c>
      <c r="U23" s="5">
        <v>160.033749</v>
      </c>
      <c r="V23" s="5">
        <v>160.033749</v>
      </c>
      <c r="W23" s="5">
        <v>160.033749</v>
      </c>
      <c r="X23" s="5">
        <v>160.033749</v>
      </c>
      <c r="Y23" s="5">
        <v>160.033749</v>
      </c>
      <c r="Z23" s="5">
        <v>160.033749</v>
      </c>
      <c r="AA23" s="5">
        <v>160.033749</v>
      </c>
      <c r="AB23" s="5">
        <v>160.033749</v>
      </c>
      <c r="AC23" s="5">
        <v>160.033749</v>
      </c>
      <c r="AD23" s="5">
        <v>160.033749</v>
      </c>
      <c r="AE23" s="5">
        <v>160.033749</v>
      </c>
      <c r="AF23" s="5">
        <v>160.033749</v>
      </c>
      <c r="AG23" s="5">
        <v>160.033749</v>
      </c>
      <c r="AH23" s="5">
        <v>160.033749</v>
      </c>
      <c r="AI23" s="5">
        <v>160.033749</v>
      </c>
      <c r="AJ23" s="5">
        <v>160.033749</v>
      </c>
      <c r="AK23" s="5">
        <v>160.033749</v>
      </c>
      <c r="AL23" s="5">
        <v>160.033749</v>
      </c>
      <c r="AM23" s="5">
        <v>160.033749</v>
      </c>
      <c r="AN23" s="5">
        <v>160.033749</v>
      </c>
      <c r="AO23" s="5">
        <v>160.033749</v>
      </c>
      <c r="AP23" s="5"/>
    </row>
    <row r="24" spans="1:42" ht="14.25" customHeight="1" x14ac:dyDescent="0.45">
      <c r="A24" s="3">
        <v>8</v>
      </c>
      <c r="B24" s="3" t="s">
        <v>139</v>
      </c>
      <c r="C24" s="3" t="s">
        <v>140</v>
      </c>
      <c r="D24" s="3">
        <v>2</v>
      </c>
      <c r="E24" s="3" t="s">
        <v>225</v>
      </c>
      <c r="F24" s="3" t="s">
        <v>226</v>
      </c>
      <c r="G24" s="3" t="s">
        <v>237</v>
      </c>
      <c r="H24" s="3">
        <v>0</v>
      </c>
      <c r="I24" s="3">
        <v>6.4422894360000003</v>
      </c>
      <c r="J24" s="5">
        <v>6.4422894360000003</v>
      </c>
      <c r="K24" s="5">
        <v>6.4422894360000003</v>
      </c>
      <c r="L24" s="5">
        <v>6.042338376</v>
      </c>
      <c r="M24" s="5">
        <v>5.6423873159999998</v>
      </c>
      <c r="N24" s="5">
        <v>5.2424362569999996</v>
      </c>
      <c r="O24" s="5">
        <v>4.8424851970000002</v>
      </c>
      <c r="P24" s="5">
        <v>4.442534137</v>
      </c>
      <c r="Q24" s="5">
        <v>4.194162306</v>
      </c>
      <c r="R24" s="5">
        <v>3.9457904739999998</v>
      </c>
      <c r="S24" s="5">
        <v>3.6974186429999998</v>
      </c>
      <c r="T24" s="5">
        <v>3.4490468120000002</v>
      </c>
      <c r="U24" s="5">
        <v>3.2006749800000001</v>
      </c>
      <c r="V24" s="5">
        <v>3.2006749800000001</v>
      </c>
      <c r="W24" s="5">
        <v>3.2006749800000001</v>
      </c>
      <c r="X24" s="5">
        <v>3.2006749800000001</v>
      </c>
      <c r="Y24" s="5">
        <v>3.2006749800000001</v>
      </c>
      <c r="Z24" s="5">
        <v>3.2006749800000001</v>
      </c>
      <c r="AA24" s="5">
        <v>3.2006749800000001</v>
      </c>
      <c r="AB24" s="5">
        <v>3.2006749800000001</v>
      </c>
      <c r="AC24" s="5">
        <v>3.2006749800000001</v>
      </c>
      <c r="AD24" s="5">
        <v>3.2006749800000001</v>
      </c>
      <c r="AE24" s="5">
        <v>3.2006749800000001</v>
      </c>
      <c r="AF24" s="5">
        <v>3.2006749800000001</v>
      </c>
      <c r="AG24" s="5">
        <v>3.2006749800000001</v>
      </c>
      <c r="AH24" s="5">
        <v>3.2006749800000001</v>
      </c>
      <c r="AI24" s="5">
        <v>3.2006749800000001</v>
      </c>
      <c r="AJ24" s="5">
        <v>3.2006749800000001</v>
      </c>
      <c r="AK24" s="5">
        <v>3.2006749800000001</v>
      </c>
      <c r="AL24" s="5">
        <v>3.2006749800000001</v>
      </c>
      <c r="AM24" s="5">
        <v>3.2006749800000001</v>
      </c>
      <c r="AN24" s="5">
        <v>3.2006749800000001</v>
      </c>
      <c r="AO24" s="5">
        <v>3.2006749800000001</v>
      </c>
      <c r="AP24" s="5"/>
    </row>
    <row r="25" spans="1:42" ht="14.25" customHeight="1" x14ac:dyDescent="0.45">
      <c r="A25" s="3">
        <v>8</v>
      </c>
      <c r="B25" s="3" t="s">
        <v>139</v>
      </c>
      <c r="C25" s="3" t="s">
        <v>140</v>
      </c>
      <c r="D25" s="3">
        <v>3</v>
      </c>
      <c r="E25" s="3" t="s">
        <v>229</v>
      </c>
      <c r="F25" s="3"/>
      <c r="G25" s="3" t="s">
        <v>224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5">
      <c r="A26" s="4">
        <v>9</v>
      </c>
      <c r="B26" s="4" t="s">
        <v>141</v>
      </c>
      <c r="C26" s="4" t="s">
        <v>142</v>
      </c>
      <c r="D26" s="4">
        <v>1</v>
      </c>
      <c r="E26" s="4" t="s">
        <v>223</v>
      </c>
      <c r="F26" s="4"/>
      <c r="G26" s="4" t="s">
        <v>230</v>
      </c>
      <c r="H26" s="4">
        <v>0</v>
      </c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4.25" customHeight="1" x14ac:dyDescent="0.45">
      <c r="A27" s="4">
        <v>9</v>
      </c>
      <c r="B27" s="4" t="s">
        <v>141</v>
      </c>
      <c r="C27" s="4" t="s">
        <v>142</v>
      </c>
      <c r="D27" s="4">
        <v>2</v>
      </c>
      <c r="E27" s="4" t="s">
        <v>225</v>
      </c>
      <c r="F27" s="4"/>
      <c r="G27" s="4" t="s">
        <v>230</v>
      </c>
      <c r="H27" s="4">
        <v>0</v>
      </c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5">
      <c r="A28" s="4">
        <v>9</v>
      </c>
      <c r="B28" s="4" t="s">
        <v>141</v>
      </c>
      <c r="C28" s="4" t="s">
        <v>142</v>
      </c>
      <c r="D28" s="4">
        <v>3</v>
      </c>
      <c r="E28" s="4" t="s">
        <v>229</v>
      </c>
      <c r="F28" s="4"/>
      <c r="G28" s="4" t="s">
        <v>230</v>
      </c>
      <c r="H28" s="4">
        <v>0</v>
      </c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5">
      <c r="A29" s="3">
        <v>10</v>
      </c>
      <c r="B29" s="3" t="s">
        <v>143</v>
      </c>
      <c r="C29" s="3" t="s">
        <v>144</v>
      </c>
      <c r="D29" s="3">
        <v>1</v>
      </c>
      <c r="E29" s="3" t="s">
        <v>223</v>
      </c>
      <c r="F29" s="3" t="s">
        <v>226</v>
      </c>
      <c r="G29" s="3" t="s">
        <v>237</v>
      </c>
      <c r="H29" s="3">
        <v>0</v>
      </c>
      <c r="I29" s="3">
        <v>70.599159510000007</v>
      </c>
      <c r="J29" s="5">
        <v>70.599159510000007</v>
      </c>
      <c r="K29" s="5">
        <v>70.599159510000007</v>
      </c>
      <c r="L29" s="5">
        <v>70.599159510000007</v>
      </c>
      <c r="M29" s="5">
        <v>70.599159510000007</v>
      </c>
      <c r="N29" s="5">
        <v>70.599159510000007</v>
      </c>
      <c r="O29" s="5">
        <v>70.599159510000007</v>
      </c>
      <c r="P29" s="5">
        <v>48.684427990000003</v>
      </c>
      <c r="Q29" s="5">
        <v>48.684427990000003</v>
      </c>
      <c r="R29" s="5">
        <v>48.684427990000003</v>
      </c>
      <c r="S29" s="5">
        <v>48.684427990000003</v>
      </c>
      <c r="T29" s="5">
        <v>48.684427990000003</v>
      </c>
      <c r="U29" s="5">
        <v>35.075257909999998</v>
      </c>
      <c r="V29" s="5">
        <v>35.075257909999998</v>
      </c>
      <c r="W29" s="5">
        <v>35.075257909999998</v>
      </c>
      <c r="X29" s="5">
        <v>35.075257909999998</v>
      </c>
      <c r="Y29" s="5">
        <v>35.075257909999998</v>
      </c>
      <c r="Z29" s="5">
        <v>35.075257909999998</v>
      </c>
      <c r="AA29" s="5">
        <v>35.075257909999998</v>
      </c>
      <c r="AB29" s="5">
        <v>35.075257909999998</v>
      </c>
      <c r="AC29" s="5">
        <v>35.075257909999998</v>
      </c>
      <c r="AD29" s="5">
        <v>35.075257909999998</v>
      </c>
      <c r="AE29" s="5">
        <v>35.075257909999998</v>
      </c>
      <c r="AF29" s="5">
        <v>35.075257909999998</v>
      </c>
      <c r="AG29" s="5">
        <v>35.075257909999998</v>
      </c>
      <c r="AH29" s="5">
        <v>35.075257909999998</v>
      </c>
      <c r="AI29" s="5">
        <v>35.075257909999998</v>
      </c>
      <c r="AJ29" s="5">
        <v>35.075257909999998</v>
      </c>
      <c r="AK29" s="5">
        <v>35.075257909999998</v>
      </c>
      <c r="AL29" s="5">
        <v>35.075257909999998</v>
      </c>
      <c r="AM29" s="5">
        <v>35.075257909999998</v>
      </c>
      <c r="AN29" s="5">
        <v>35.075257909999998</v>
      </c>
      <c r="AO29" s="5">
        <v>35.075257909999998</v>
      </c>
      <c r="AP29" s="5"/>
    </row>
    <row r="30" spans="1:42" ht="14.25" customHeight="1" x14ac:dyDescent="0.45">
      <c r="A30" s="3">
        <v>10</v>
      </c>
      <c r="B30" s="3" t="s">
        <v>143</v>
      </c>
      <c r="C30" s="3" t="s">
        <v>144</v>
      </c>
      <c r="D30" s="3">
        <v>2</v>
      </c>
      <c r="E30" s="3" t="s">
        <v>225</v>
      </c>
      <c r="F30" s="3" t="s">
        <v>226</v>
      </c>
      <c r="G30" s="3" t="s">
        <v>237</v>
      </c>
      <c r="H30" s="3">
        <v>0</v>
      </c>
      <c r="I30" s="3">
        <v>1.4119831899999999</v>
      </c>
      <c r="J30" s="5">
        <v>1.4119831899999999</v>
      </c>
      <c r="K30" s="5">
        <v>1.4119831899999999</v>
      </c>
      <c r="L30" s="5">
        <v>1.3243242639999999</v>
      </c>
      <c r="M30" s="5">
        <v>1.2366653379999999</v>
      </c>
      <c r="N30" s="5">
        <v>1.1490064120000001</v>
      </c>
      <c r="O30" s="5">
        <v>1.0613474860000001</v>
      </c>
      <c r="P30" s="5">
        <v>0.97368856000000004</v>
      </c>
      <c r="Q30" s="5">
        <v>0.91925188000000002</v>
      </c>
      <c r="R30" s="5">
        <v>0.86481519900000003</v>
      </c>
      <c r="S30" s="5">
        <v>0.81037851900000002</v>
      </c>
      <c r="T30" s="5">
        <v>0.75594183800000003</v>
      </c>
      <c r="U30" s="5">
        <v>0.70150515800000002</v>
      </c>
      <c r="V30" s="5">
        <v>0.70150515800000002</v>
      </c>
      <c r="W30" s="5">
        <v>0.70150515800000002</v>
      </c>
      <c r="X30" s="5">
        <v>0.70150515800000002</v>
      </c>
      <c r="Y30" s="5">
        <v>0.70150515800000002</v>
      </c>
      <c r="Z30" s="5">
        <v>0.70150515800000002</v>
      </c>
      <c r="AA30" s="5">
        <v>0.70150515800000002</v>
      </c>
      <c r="AB30" s="5">
        <v>0.70150515800000002</v>
      </c>
      <c r="AC30" s="5">
        <v>0.70150515800000002</v>
      </c>
      <c r="AD30" s="5">
        <v>0.70150515800000002</v>
      </c>
      <c r="AE30" s="5">
        <v>0.70150515800000002</v>
      </c>
      <c r="AF30" s="5">
        <v>0.70150515800000002</v>
      </c>
      <c r="AG30" s="5">
        <v>0.70150515800000002</v>
      </c>
      <c r="AH30" s="5">
        <v>0.70150515800000002</v>
      </c>
      <c r="AI30" s="5">
        <v>0.70150515800000002</v>
      </c>
      <c r="AJ30" s="5">
        <v>0.70150515800000002</v>
      </c>
      <c r="AK30" s="5">
        <v>0.70150515800000002</v>
      </c>
      <c r="AL30" s="5">
        <v>0.70150515800000002</v>
      </c>
      <c r="AM30" s="5">
        <v>0.70150515800000002</v>
      </c>
      <c r="AN30" s="5">
        <v>0.70150515800000002</v>
      </c>
      <c r="AO30" s="5">
        <v>0.70150515800000002</v>
      </c>
      <c r="AP30" s="5"/>
    </row>
    <row r="31" spans="1:42" ht="14.25" customHeight="1" x14ac:dyDescent="0.45">
      <c r="A31" s="3">
        <v>10</v>
      </c>
      <c r="B31" s="3" t="s">
        <v>143</v>
      </c>
      <c r="C31" s="3" t="s">
        <v>144</v>
      </c>
      <c r="D31" s="3">
        <v>3</v>
      </c>
      <c r="E31" s="3" t="s">
        <v>229</v>
      </c>
      <c r="F31" s="3"/>
      <c r="G31" s="3" t="s">
        <v>224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5">
      <c r="A32" s="4">
        <v>11</v>
      </c>
      <c r="B32" s="4" t="s">
        <v>145</v>
      </c>
      <c r="C32" s="4" t="s">
        <v>146</v>
      </c>
      <c r="D32" s="4">
        <v>1</v>
      </c>
      <c r="E32" s="4" t="s">
        <v>223</v>
      </c>
      <c r="F32" s="4"/>
      <c r="G32" s="4" t="s">
        <v>230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5">
      <c r="A33" s="4">
        <v>11</v>
      </c>
      <c r="B33" s="4" t="s">
        <v>145</v>
      </c>
      <c r="C33" s="4" t="s">
        <v>146</v>
      </c>
      <c r="D33" s="4">
        <v>2</v>
      </c>
      <c r="E33" s="4" t="s">
        <v>225</v>
      </c>
      <c r="F33" s="4"/>
      <c r="G33" s="4" t="s">
        <v>230</v>
      </c>
      <c r="H33" s="4">
        <v>0</v>
      </c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5">
      <c r="A34" s="4">
        <v>11</v>
      </c>
      <c r="B34" s="4" t="s">
        <v>145</v>
      </c>
      <c r="C34" s="4" t="s">
        <v>146</v>
      </c>
      <c r="D34" s="4">
        <v>3</v>
      </c>
      <c r="E34" s="4" t="s">
        <v>229</v>
      </c>
      <c r="F34" s="4"/>
      <c r="G34" s="4" t="s">
        <v>230</v>
      </c>
      <c r="H34" s="4">
        <v>0</v>
      </c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5">
      <c r="A35" s="3">
        <v>12</v>
      </c>
      <c r="B35" s="3" t="s">
        <v>147</v>
      </c>
      <c r="C35" s="3" t="s">
        <v>148</v>
      </c>
      <c r="D35" s="3">
        <v>1</v>
      </c>
      <c r="E35" s="3" t="s">
        <v>223</v>
      </c>
      <c r="F35" s="3"/>
      <c r="G35" s="3" t="s">
        <v>230</v>
      </c>
      <c r="H35" s="3">
        <v>0</v>
      </c>
      <c r="I35" s="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5">
      <c r="A36" s="3">
        <v>12</v>
      </c>
      <c r="B36" s="3" t="s">
        <v>147</v>
      </c>
      <c r="C36" s="3" t="s">
        <v>148</v>
      </c>
      <c r="D36" s="3">
        <v>2</v>
      </c>
      <c r="E36" s="3" t="s">
        <v>225</v>
      </c>
      <c r="F36" s="3"/>
      <c r="G36" s="3" t="s">
        <v>230</v>
      </c>
      <c r="H36" s="3">
        <v>0</v>
      </c>
      <c r="I36" s="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5">
      <c r="A37" s="3">
        <v>12</v>
      </c>
      <c r="B37" s="3" t="s">
        <v>147</v>
      </c>
      <c r="C37" s="3" t="s">
        <v>148</v>
      </c>
      <c r="D37" s="3">
        <v>3</v>
      </c>
      <c r="E37" s="3" t="s">
        <v>229</v>
      </c>
      <c r="F37" s="3"/>
      <c r="G37" s="3" t="s">
        <v>230</v>
      </c>
      <c r="H37" s="3">
        <v>0</v>
      </c>
      <c r="I37" s="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5">
      <c r="A38" s="4">
        <v>13</v>
      </c>
      <c r="B38" s="4" t="s">
        <v>149</v>
      </c>
      <c r="C38" s="4" t="s">
        <v>150</v>
      </c>
      <c r="D38" s="4">
        <v>1</v>
      </c>
      <c r="E38" s="4" t="s">
        <v>223</v>
      </c>
      <c r="F38" s="4"/>
      <c r="G38" s="4" t="s">
        <v>230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5">
      <c r="A39" s="4">
        <v>13</v>
      </c>
      <c r="B39" s="4" t="s">
        <v>149</v>
      </c>
      <c r="C39" s="4" t="s">
        <v>150</v>
      </c>
      <c r="D39" s="4">
        <v>2</v>
      </c>
      <c r="E39" s="4" t="s">
        <v>225</v>
      </c>
      <c r="F39" s="4"/>
      <c r="G39" s="4" t="s">
        <v>230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5">
      <c r="A40" s="4">
        <v>13</v>
      </c>
      <c r="B40" s="4" t="s">
        <v>149</v>
      </c>
      <c r="C40" s="4" t="s">
        <v>150</v>
      </c>
      <c r="D40" s="4">
        <v>3</v>
      </c>
      <c r="E40" s="4" t="s">
        <v>229</v>
      </c>
      <c r="F40" s="4"/>
      <c r="G40" s="4" t="s">
        <v>230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5">
      <c r="A41" s="3">
        <v>14</v>
      </c>
      <c r="B41" s="3" t="s">
        <v>151</v>
      </c>
      <c r="C41" s="3" t="s">
        <v>152</v>
      </c>
      <c r="D41" s="3">
        <v>1</v>
      </c>
      <c r="E41" s="3" t="s">
        <v>223</v>
      </c>
      <c r="F41" s="3"/>
      <c r="G41" s="3" t="s">
        <v>230</v>
      </c>
      <c r="H41" s="3">
        <v>0</v>
      </c>
      <c r="I41" s="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5">
      <c r="A42" s="3">
        <v>14</v>
      </c>
      <c r="B42" s="3" t="s">
        <v>151</v>
      </c>
      <c r="C42" s="3" t="s">
        <v>152</v>
      </c>
      <c r="D42" s="3">
        <v>2</v>
      </c>
      <c r="E42" s="3" t="s">
        <v>225</v>
      </c>
      <c r="F42" s="3"/>
      <c r="G42" s="3" t="s">
        <v>230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5">
      <c r="A43" s="3">
        <v>14</v>
      </c>
      <c r="B43" s="3" t="s">
        <v>151</v>
      </c>
      <c r="C43" s="3" t="s">
        <v>152</v>
      </c>
      <c r="D43" s="3">
        <v>3</v>
      </c>
      <c r="E43" s="3" t="s">
        <v>229</v>
      </c>
      <c r="F43" s="3"/>
      <c r="G43" s="3" t="s">
        <v>230</v>
      </c>
      <c r="H43" s="3">
        <v>0</v>
      </c>
      <c r="I43" s="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5">
      <c r="A44" s="4">
        <v>15</v>
      </c>
      <c r="B44" s="4" t="s">
        <v>153</v>
      </c>
      <c r="C44" s="4" t="s">
        <v>154</v>
      </c>
      <c r="D44" s="4">
        <v>1</v>
      </c>
      <c r="E44" s="4" t="s">
        <v>223</v>
      </c>
      <c r="F44" s="4"/>
      <c r="G44" s="4" t="s">
        <v>230</v>
      </c>
      <c r="H44" s="4">
        <v>0</v>
      </c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5">
      <c r="A45" s="4">
        <v>15</v>
      </c>
      <c r="B45" s="4" t="s">
        <v>153</v>
      </c>
      <c r="C45" s="4" t="s">
        <v>154</v>
      </c>
      <c r="D45" s="4">
        <v>2</v>
      </c>
      <c r="E45" s="4" t="s">
        <v>225</v>
      </c>
      <c r="F45" s="4"/>
      <c r="G45" s="4" t="s">
        <v>230</v>
      </c>
      <c r="H45" s="4">
        <v>0</v>
      </c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5">
      <c r="A46" s="4">
        <v>15</v>
      </c>
      <c r="B46" s="4" t="s">
        <v>153</v>
      </c>
      <c r="C46" s="4" t="s">
        <v>154</v>
      </c>
      <c r="D46" s="4">
        <v>3</v>
      </c>
      <c r="E46" s="4" t="s">
        <v>229</v>
      </c>
      <c r="F46" s="4"/>
      <c r="G46" s="4" t="s">
        <v>230</v>
      </c>
      <c r="H46" s="4">
        <v>0</v>
      </c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5">
      <c r="A47" s="3">
        <v>16</v>
      </c>
      <c r="B47" s="3" t="s">
        <v>155</v>
      </c>
      <c r="C47" s="3" t="s">
        <v>156</v>
      </c>
      <c r="D47" s="3">
        <v>1</v>
      </c>
      <c r="E47" s="3" t="s">
        <v>223</v>
      </c>
      <c r="F47" s="3"/>
      <c r="G47" s="3" t="s">
        <v>230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x14ac:dyDescent="0.45">
      <c r="A48" s="3">
        <v>16</v>
      </c>
      <c r="B48" s="3" t="s">
        <v>155</v>
      </c>
      <c r="C48" s="3" t="s">
        <v>156</v>
      </c>
      <c r="D48" s="3">
        <v>2</v>
      </c>
      <c r="E48" s="3" t="s">
        <v>225</v>
      </c>
      <c r="F48" s="3"/>
      <c r="G48" s="3" t="s">
        <v>230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5">
      <c r="A49" s="3">
        <v>16</v>
      </c>
      <c r="B49" s="3" t="s">
        <v>155</v>
      </c>
      <c r="C49" s="3" t="s">
        <v>156</v>
      </c>
      <c r="D49" s="3">
        <v>3</v>
      </c>
      <c r="E49" s="3" t="s">
        <v>229</v>
      </c>
      <c r="F49" s="3"/>
      <c r="G49" s="3" t="s">
        <v>230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5">
      <c r="A50" s="4">
        <v>17</v>
      </c>
      <c r="B50" s="4" t="s">
        <v>157</v>
      </c>
      <c r="C50" s="4" t="s">
        <v>158</v>
      </c>
      <c r="D50" s="4">
        <v>1</v>
      </c>
      <c r="E50" s="4" t="s">
        <v>223</v>
      </c>
      <c r="F50" s="4" t="s">
        <v>226</v>
      </c>
      <c r="G50" s="4" t="s">
        <v>237</v>
      </c>
      <c r="H50" s="4">
        <v>0</v>
      </c>
      <c r="I50" s="4">
        <v>70.599159510000007</v>
      </c>
      <c r="J50" s="5">
        <v>70.599159510000007</v>
      </c>
      <c r="K50" s="5">
        <v>70.599159510000007</v>
      </c>
      <c r="L50" s="5">
        <v>70.599159510000007</v>
      </c>
      <c r="M50" s="5">
        <v>70.599159510000007</v>
      </c>
      <c r="N50" s="5">
        <v>70.599159510000007</v>
      </c>
      <c r="O50" s="5">
        <v>70.599159510000007</v>
      </c>
      <c r="P50" s="5">
        <v>48.684427990000003</v>
      </c>
      <c r="Q50" s="5">
        <v>48.684427990000003</v>
      </c>
      <c r="R50" s="5">
        <v>48.684427990000003</v>
      </c>
      <c r="S50" s="5">
        <v>48.684427990000003</v>
      </c>
      <c r="T50" s="5">
        <v>48.684427990000003</v>
      </c>
      <c r="U50" s="5">
        <v>35.075257909999998</v>
      </c>
      <c r="V50" s="5">
        <v>35.075257909999998</v>
      </c>
      <c r="W50" s="5">
        <v>35.075257909999998</v>
      </c>
      <c r="X50" s="5">
        <v>35.075257909999998</v>
      </c>
      <c r="Y50" s="5">
        <v>35.075257909999998</v>
      </c>
      <c r="Z50" s="5">
        <v>35.075257909999998</v>
      </c>
      <c r="AA50" s="5">
        <v>35.075257909999998</v>
      </c>
      <c r="AB50" s="5">
        <v>35.075257909999998</v>
      </c>
      <c r="AC50" s="5">
        <v>35.075257909999998</v>
      </c>
      <c r="AD50" s="5">
        <v>35.075257909999998</v>
      </c>
      <c r="AE50" s="5">
        <v>35.075257909999998</v>
      </c>
      <c r="AF50" s="5">
        <v>35.075257909999998</v>
      </c>
      <c r="AG50" s="5">
        <v>35.075257909999998</v>
      </c>
      <c r="AH50" s="5">
        <v>35.075257909999998</v>
      </c>
      <c r="AI50" s="5">
        <v>35.075257909999998</v>
      </c>
      <c r="AJ50" s="5">
        <v>35.075257909999998</v>
      </c>
      <c r="AK50" s="5">
        <v>35.075257909999998</v>
      </c>
      <c r="AL50" s="5">
        <v>35.075257909999998</v>
      </c>
      <c r="AM50" s="5">
        <v>35.075257909999998</v>
      </c>
      <c r="AN50" s="5">
        <v>35.075257909999998</v>
      </c>
      <c r="AO50" s="5">
        <v>35.075257909999998</v>
      </c>
      <c r="AP50" s="5"/>
    </row>
    <row r="51" spans="1:42" ht="14.25" customHeight="1" x14ac:dyDescent="0.45">
      <c r="A51" s="4">
        <v>17</v>
      </c>
      <c r="B51" s="4" t="s">
        <v>157</v>
      </c>
      <c r="C51" s="4" t="s">
        <v>158</v>
      </c>
      <c r="D51" s="4">
        <v>2</v>
      </c>
      <c r="E51" s="4" t="s">
        <v>225</v>
      </c>
      <c r="F51" s="4" t="s">
        <v>226</v>
      </c>
      <c r="G51" s="4" t="s">
        <v>237</v>
      </c>
      <c r="H51" s="4">
        <v>0</v>
      </c>
      <c r="I51" s="4">
        <v>1.4119831899999999</v>
      </c>
      <c r="J51" s="5">
        <v>1.4119831899999999</v>
      </c>
      <c r="K51" s="5">
        <v>1.4119831899999999</v>
      </c>
      <c r="L51" s="5">
        <v>1.3243242639999999</v>
      </c>
      <c r="M51" s="5">
        <v>1.2366653379999999</v>
      </c>
      <c r="N51" s="5">
        <v>1.1490064120000001</v>
      </c>
      <c r="O51" s="5">
        <v>1.0613474860000001</v>
      </c>
      <c r="P51" s="5">
        <v>0.97368856000000004</v>
      </c>
      <c r="Q51" s="5">
        <v>0.91925188000000002</v>
      </c>
      <c r="R51" s="5">
        <v>0.86481519900000003</v>
      </c>
      <c r="S51" s="5">
        <v>0.81037851900000002</v>
      </c>
      <c r="T51" s="5">
        <v>0.75594183800000003</v>
      </c>
      <c r="U51" s="5">
        <v>0.70150515800000002</v>
      </c>
      <c r="V51" s="5">
        <v>0.70150515800000002</v>
      </c>
      <c r="W51" s="5">
        <v>0.70150515800000002</v>
      </c>
      <c r="X51" s="5">
        <v>0.70150515800000002</v>
      </c>
      <c r="Y51" s="5">
        <v>0.70150515800000002</v>
      </c>
      <c r="Z51" s="5">
        <v>0.70150515800000002</v>
      </c>
      <c r="AA51" s="5">
        <v>0.70150515800000002</v>
      </c>
      <c r="AB51" s="5">
        <v>0.70150515800000002</v>
      </c>
      <c r="AC51" s="5">
        <v>0.70150515800000002</v>
      </c>
      <c r="AD51" s="5">
        <v>0.70150515800000002</v>
      </c>
      <c r="AE51" s="5">
        <v>0.70150515800000002</v>
      </c>
      <c r="AF51" s="5">
        <v>0.70150515800000002</v>
      </c>
      <c r="AG51" s="5">
        <v>0.70150515800000002</v>
      </c>
      <c r="AH51" s="5">
        <v>0.70150515800000002</v>
      </c>
      <c r="AI51" s="5">
        <v>0.70150515800000002</v>
      </c>
      <c r="AJ51" s="5">
        <v>0.70150515800000002</v>
      </c>
      <c r="AK51" s="5">
        <v>0.70150515800000002</v>
      </c>
      <c r="AL51" s="5">
        <v>0.70150515800000002</v>
      </c>
      <c r="AM51" s="5">
        <v>0.70150515800000002</v>
      </c>
      <c r="AN51" s="5">
        <v>0.70150515800000002</v>
      </c>
      <c r="AO51" s="5">
        <v>0.70150515800000002</v>
      </c>
      <c r="AP51" s="5"/>
    </row>
    <row r="52" spans="1:42" ht="14.25" customHeight="1" x14ac:dyDescent="0.45">
      <c r="A52" s="4">
        <v>17</v>
      </c>
      <c r="B52" s="4" t="s">
        <v>157</v>
      </c>
      <c r="C52" s="4" t="s">
        <v>158</v>
      </c>
      <c r="D52" s="4">
        <v>3</v>
      </c>
      <c r="E52" s="4" t="s">
        <v>229</v>
      </c>
      <c r="F52" s="4"/>
      <c r="G52" s="4" t="s">
        <v>224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x14ac:dyDescent="0.45">
      <c r="A53" s="3">
        <v>18</v>
      </c>
      <c r="B53" s="3" t="s">
        <v>323</v>
      </c>
      <c r="C53" s="3" t="s">
        <v>324</v>
      </c>
      <c r="D53" s="3">
        <v>1</v>
      </c>
      <c r="E53" s="3" t="s">
        <v>223</v>
      </c>
      <c r="F53" s="3"/>
      <c r="G53" s="3" t="s">
        <v>230</v>
      </c>
      <c r="H53" s="3">
        <v>0</v>
      </c>
      <c r="I53" s="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4.25" x14ac:dyDescent="0.45">
      <c r="A54" s="3">
        <v>18</v>
      </c>
      <c r="B54" s="3" t="s">
        <v>323</v>
      </c>
      <c r="C54" s="3" t="s">
        <v>324</v>
      </c>
      <c r="D54" s="3">
        <v>2</v>
      </c>
      <c r="E54" s="3" t="s">
        <v>225</v>
      </c>
      <c r="F54" s="3"/>
      <c r="G54" s="3" t="s">
        <v>230</v>
      </c>
      <c r="H54" s="3">
        <v>0</v>
      </c>
      <c r="I54" s="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x14ac:dyDescent="0.45">
      <c r="A55" s="3">
        <v>18</v>
      </c>
      <c r="B55" s="3" t="s">
        <v>323</v>
      </c>
      <c r="C55" s="3" t="s">
        <v>324</v>
      </c>
      <c r="D55" s="3">
        <v>3</v>
      </c>
      <c r="E55" s="3" t="s">
        <v>229</v>
      </c>
      <c r="F55" s="3"/>
      <c r="G55" s="3" t="s">
        <v>230</v>
      </c>
      <c r="H55" s="3">
        <v>0</v>
      </c>
      <c r="I55" s="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35"/>
    <row r="57" spans="1:42" ht="14.25" customHeight="1" x14ac:dyDescent="0.35"/>
    <row r="58" spans="1:42" ht="14.25" customHeight="1" x14ac:dyDescent="0.35"/>
    <row r="59" spans="1:42" ht="14.25" customHeight="1" x14ac:dyDescent="0.35"/>
    <row r="60" spans="1:42" ht="14.25" customHeight="1" x14ac:dyDescent="0.35"/>
    <row r="61" spans="1:42" ht="14.25" customHeight="1" x14ac:dyDescent="0.35"/>
    <row r="62" spans="1:42" ht="14.25" customHeight="1" x14ac:dyDescent="0.35"/>
    <row r="63" spans="1:42" ht="14.25" customHeight="1" x14ac:dyDescent="0.35"/>
    <row r="64" spans="1:4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</sheetData>
  <autoFilter ref="A1:AO52" xr:uid="{00000000-0009-0000-0000-000004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4"/>
  <sheetViews>
    <sheetView zoomScale="121" zoomScaleNormal="121" workbookViewId="0">
      <pane ySplit="1" topLeftCell="A2" activePane="bottomLeft" state="frozen"/>
      <selection pane="bottomLeft" activeCell="B12" sqref="B12"/>
    </sheetView>
  </sheetViews>
  <sheetFormatPr defaultColWidth="12.6875" defaultRowHeight="15" customHeight="1" x14ac:dyDescent="0.35"/>
  <cols>
    <col min="1" max="1" width="6.3125" customWidth="1"/>
    <col min="2" max="2" width="17.3125" bestFit="1" customWidth="1"/>
    <col min="3" max="3" width="13.6875" customWidth="1"/>
    <col min="4" max="4" width="10.6875" customWidth="1"/>
    <col min="5" max="5" width="33.5" customWidth="1"/>
    <col min="6" max="6" width="4.1875" customWidth="1"/>
    <col min="7" max="7" width="18.6875" customWidth="1"/>
    <col min="8" max="8" width="17.1875" customWidth="1"/>
    <col min="9" max="9" width="6.3125" customWidth="1"/>
    <col min="10" max="41" width="4.3125" customWidth="1"/>
    <col min="42" max="42" width="5.812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221</v>
      </c>
      <c r="H1" s="1" t="s">
        <v>222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5">
      <c r="A2" s="3">
        <v>1</v>
      </c>
      <c r="B2" s="3" t="s">
        <v>207</v>
      </c>
      <c r="C2" s="3" t="s">
        <v>208</v>
      </c>
      <c r="D2" s="3">
        <v>1</v>
      </c>
      <c r="E2" s="3" t="s">
        <v>231</v>
      </c>
      <c r="F2" s="3"/>
      <c r="G2" s="3" t="s">
        <v>259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5">
      <c r="A3" s="3">
        <v>1</v>
      </c>
      <c r="B3" s="3" t="s">
        <v>207</v>
      </c>
      <c r="C3" s="3" t="s">
        <v>208</v>
      </c>
      <c r="D3" s="3">
        <v>2</v>
      </c>
      <c r="E3" s="3" t="s">
        <v>233</v>
      </c>
      <c r="F3" s="3"/>
      <c r="G3" s="3" t="s">
        <v>259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5">
      <c r="A4" s="4">
        <v>2</v>
      </c>
      <c r="B4" s="4" t="s">
        <v>209</v>
      </c>
      <c r="C4" s="4" t="s">
        <v>210</v>
      </c>
      <c r="D4" s="4">
        <v>1</v>
      </c>
      <c r="E4" s="4" t="s">
        <v>231</v>
      </c>
      <c r="F4" s="4"/>
      <c r="G4" s="4" t="s">
        <v>259</v>
      </c>
      <c r="H4" s="4">
        <v>0</v>
      </c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thickBot="1" x14ac:dyDescent="0.5">
      <c r="A5" s="49">
        <v>2</v>
      </c>
      <c r="B5" s="49" t="s">
        <v>209</v>
      </c>
      <c r="C5" s="49" t="s">
        <v>210</v>
      </c>
      <c r="D5" s="49">
        <v>2</v>
      </c>
      <c r="E5" s="49" t="s">
        <v>233</v>
      </c>
      <c r="F5" s="49"/>
      <c r="G5" s="49" t="s">
        <v>259</v>
      </c>
      <c r="H5" s="49">
        <v>0</v>
      </c>
      <c r="I5" s="4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5">
      <c r="A6" s="34">
        <v>3</v>
      </c>
      <c r="B6" s="35" t="s">
        <v>284</v>
      </c>
      <c r="C6" s="35" t="s">
        <v>285</v>
      </c>
      <c r="D6" s="35">
        <v>1</v>
      </c>
      <c r="E6" s="35" t="s">
        <v>231</v>
      </c>
      <c r="F6" s="35"/>
      <c r="G6" s="35" t="s">
        <v>259</v>
      </c>
      <c r="H6" s="35">
        <v>0</v>
      </c>
      <c r="I6" s="50"/>
      <c r="J6" s="4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thickBot="1" x14ac:dyDescent="0.5">
      <c r="A7" s="52">
        <v>3</v>
      </c>
      <c r="B7" s="30" t="s">
        <v>284</v>
      </c>
      <c r="C7" s="30" t="s">
        <v>285</v>
      </c>
      <c r="D7" s="30">
        <v>2</v>
      </c>
      <c r="E7" s="30" t="s">
        <v>233</v>
      </c>
      <c r="F7" s="30"/>
      <c r="G7" s="30" t="s">
        <v>259</v>
      </c>
      <c r="H7" s="30">
        <v>0</v>
      </c>
      <c r="I7" s="53"/>
      <c r="J7" s="4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5">
      <c r="A8" s="57">
        <v>4</v>
      </c>
      <c r="B8" s="58" t="s">
        <v>286</v>
      </c>
      <c r="C8" s="58" t="s">
        <v>287</v>
      </c>
      <c r="D8" s="58">
        <v>1</v>
      </c>
      <c r="E8" s="58" t="s">
        <v>231</v>
      </c>
      <c r="F8" s="58"/>
      <c r="G8" s="132" t="s">
        <v>259</v>
      </c>
      <c r="H8" s="58">
        <v>0</v>
      </c>
      <c r="I8" s="59"/>
      <c r="J8" s="4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thickBot="1" x14ac:dyDescent="0.5">
      <c r="A9" s="60">
        <v>4</v>
      </c>
      <c r="B9" s="61" t="s">
        <v>286</v>
      </c>
      <c r="C9" s="61" t="s">
        <v>287</v>
      </c>
      <c r="D9" s="61">
        <v>2</v>
      </c>
      <c r="E9" s="61" t="s">
        <v>233</v>
      </c>
      <c r="F9" s="61"/>
      <c r="G9" s="133" t="s">
        <v>259</v>
      </c>
      <c r="H9" s="61">
        <v>0</v>
      </c>
      <c r="I9" s="62"/>
      <c r="J9" s="4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5">
      <c r="A10" s="54">
        <v>5</v>
      </c>
      <c r="B10" s="55" t="s">
        <v>288</v>
      </c>
      <c r="C10" s="55" t="s">
        <v>289</v>
      </c>
      <c r="D10" s="55">
        <v>1</v>
      </c>
      <c r="E10" s="55" t="s">
        <v>231</v>
      </c>
      <c r="F10" s="55"/>
      <c r="G10" s="55" t="s">
        <v>259</v>
      </c>
      <c r="H10" s="55">
        <v>0</v>
      </c>
      <c r="I10" s="56"/>
      <c r="J10" s="4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thickBot="1" x14ac:dyDescent="0.5">
      <c r="A11" s="40">
        <v>5</v>
      </c>
      <c r="B11" s="41" t="s">
        <v>288</v>
      </c>
      <c r="C11" s="41" t="s">
        <v>289</v>
      </c>
      <c r="D11" s="41">
        <v>2</v>
      </c>
      <c r="E11" s="41" t="s">
        <v>233</v>
      </c>
      <c r="F11" s="41"/>
      <c r="G11" s="41" t="s">
        <v>259</v>
      </c>
      <c r="H11" s="41">
        <v>0</v>
      </c>
      <c r="I11" s="51"/>
      <c r="J11" s="4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5">
      <c r="A12" s="32">
        <v>6</v>
      </c>
      <c r="B12" s="32" t="s">
        <v>211</v>
      </c>
      <c r="C12" s="32" t="s">
        <v>212</v>
      </c>
      <c r="D12" s="32">
        <v>1</v>
      </c>
      <c r="E12" s="32" t="s">
        <v>231</v>
      </c>
      <c r="F12" s="32"/>
      <c r="G12" s="32" t="s">
        <v>259</v>
      </c>
      <c r="H12" s="32">
        <v>0</v>
      </c>
      <c r="I12" s="3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5">
      <c r="A13" s="4">
        <v>6</v>
      </c>
      <c r="B13" s="4" t="s">
        <v>211</v>
      </c>
      <c r="C13" s="4" t="s">
        <v>212</v>
      </c>
      <c r="D13" s="4">
        <v>2</v>
      </c>
      <c r="E13" s="4" t="s">
        <v>233</v>
      </c>
      <c r="F13" s="4"/>
      <c r="G13" s="4" t="s">
        <v>259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5">
      <c r="A14" s="3">
        <v>7</v>
      </c>
      <c r="B14" s="3" t="s">
        <v>213</v>
      </c>
      <c r="C14" s="3" t="s">
        <v>214</v>
      </c>
      <c r="D14" s="3">
        <v>1</v>
      </c>
      <c r="E14" s="3" t="s">
        <v>231</v>
      </c>
      <c r="F14" s="3"/>
      <c r="G14" s="3" t="s">
        <v>259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5">
      <c r="A15" s="3">
        <v>7</v>
      </c>
      <c r="B15" s="3" t="s">
        <v>213</v>
      </c>
      <c r="C15" s="3" t="s">
        <v>214</v>
      </c>
      <c r="D15" s="3">
        <v>2</v>
      </c>
      <c r="E15" s="3" t="s">
        <v>233</v>
      </c>
      <c r="F15" s="3"/>
      <c r="G15" s="3" t="s">
        <v>259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5">
      <c r="A16" s="4">
        <v>8</v>
      </c>
      <c r="B16" s="4" t="s">
        <v>215</v>
      </c>
      <c r="C16" s="4" t="s">
        <v>216</v>
      </c>
      <c r="D16" s="4">
        <v>1</v>
      </c>
      <c r="E16" s="4" t="s">
        <v>231</v>
      </c>
      <c r="F16" s="4"/>
      <c r="G16" s="4" t="s">
        <v>259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5">
      <c r="A17" s="4">
        <v>8</v>
      </c>
      <c r="B17" s="4" t="s">
        <v>215</v>
      </c>
      <c r="C17" s="4" t="s">
        <v>216</v>
      </c>
      <c r="D17" s="4">
        <v>2</v>
      </c>
      <c r="E17" s="4" t="s">
        <v>233</v>
      </c>
      <c r="F17" s="4"/>
      <c r="G17" s="4" t="s">
        <v>259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5">
      <c r="A18" s="3">
        <v>9</v>
      </c>
      <c r="B18" s="3" t="s">
        <v>217</v>
      </c>
      <c r="C18" s="3" t="s">
        <v>218</v>
      </c>
      <c r="D18" s="3">
        <v>1</v>
      </c>
      <c r="E18" s="3" t="s">
        <v>231</v>
      </c>
      <c r="F18" s="3"/>
      <c r="G18" s="3" t="s">
        <v>259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5">
      <c r="A19" s="3">
        <v>9</v>
      </c>
      <c r="B19" s="3" t="s">
        <v>217</v>
      </c>
      <c r="C19" s="3" t="s">
        <v>218</v>
      </c>
      <c r="D19" s="3">
        <v>2</v>
      </c>
      <c r="E19" s="3" t="s">
        <v>233</v>
      </c>
      <c r="F19" s="3"/>
      <c r="G19" s="3" t="s">
        <v>259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5">
      <c r="A20" s="4">
        <v>10</v>
      </c>
      <c r="B20" s="4" t="s">
        <v>219</v>
      </c>
      <c r="C20" s="4" t="s">
        <v>220</v>
      </c>
      <c r="D20" s="4">
        <v>1</v>
      </c>
      <c r="E20" s="4" t="s">
        <v>231</v>
      </c>
      <c r="F20" s="4"/>
      <c r="G20" s="4" t="s">
        <v>259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5">
      <c r="A21" s="4">
        <v>10</v>
      </c>
      <c r="B21" s="4" t="s">
        <v>219</v>
      </c>
      <c r="C21" s="4" t="s">
        <v>220</v>
      </c>
      <c r="D21" s="4">
        <v>2</v>
      </c>
      <c r="E21" s="4" t="s">
        <v>233</v>
      </c>
      <c r="F21" s="4"/>
      <c r="G21" s="4" t="s">
        <v>259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35"/>
    <row r="23" spans="1:42" ht="14.25" customHeight="1" x14ac:dyDescent="0.35"/>
    <row r="24" spans="1:42" ht="14.25" customHeight="1" x14ac:dyDescent="0.35"/>
    <row r="25" spans="1:42" ht="14.25" customHeight="1" x14ac:dyDescent="0.35"/>
    <row r="26" spans="1:42" ht="14.25" customHeight="1" x14ac:dyDescent="0.35"/>
    <row r="27" spans="1:42" ht="14.25" customHeight="1" x14ac:dyDescent="0.35"/>
    <row r="28" spans="1:42" ht="14.25" customHeight="1" x14ac:dyDescent="0.35"/>
    <row r="29" spans="1:42" ht="14.25" customHeight="1" x14ac:dyDescent="0.35"/>
    <row r="30" spans="1:42" ht="14.25" customHeight="1" x14ac:dyDescent="0.35"/>
    <row r="31" spans="1:42" ht="14.25" customHeight="1" x14ac:dyDescent="0.35"/>
    <row r="32" spans="1:4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17D-A68C-4F43-8D6C-C7523820A8E0}">
  <sheetPr>
    <tabColor rgb="FF00B0F0"/>
  </sheetPr>
  <dimension ref="A1:AQ3"/>
  <sheetViews>
    <sheetView topLeftCell="D1" zoomScale="130" zoomScaleNormal="130" workbookViewId="0">
      <selection activeCell="H8" sqref="H8"/>
    </sheetView>
  </sheetViews>
  <sheetFormatPr defaultColWidth="8.8125" defaultRowHeight="13.5" x14ac:dyDescent="0.35"/>
  <cols>
    <col min="1" max="1" width="13.3125" bestFit="1" customWidth="1"/>
    <col min="2" max="2" width="15" bestFit="1" customWidth="1"/>
    <col min="3" max="3" width="46.5" bestFit="1" customWidth="1"/>
    <col min="4" max="4" width="12.3125" bestFit="1" customWidth="1"/>
    <col min="5" max="5" width="35.3125" bestFit="1" customWidth="1"/>
    <col min="6" max="6" width="10" customWidth="1"/>
    <col min="7" max="7" width="14" bestFit="1" customWidth="1"/>
  </cols>
  <sheetData>
    <row r="1" spans="1:43" ht="14.25" x14ac:dyDescent="0.45">
      <c r="A1" s="26" t="s">
        <v>267</v>
      </c>
      <c r="B1" s="26" t="s">
        <v>2</v>
      </c>
      <c r="C1" s="26" t="s">
        <v>3</v>
      </c>
      <c r="D1" s="26" t="s">
        <v>268</v>
      </c>
      <c r="E1" s="26" t="s">
        <v>5</v>
      </c>
      <c r="F1" s="26" t="s">
        <v>6</v>
      </c>
      <c r="G1" s="27" t="s">
        <v>221</v>
      </c>
      <c r="H1" s="26">
        <v>2018</v>
      </c>
      <c r="I1" s="26">
        <v>2019</v>
      </c>
      <c r="J1" s="26">
        <v>2020</v>
      </c>
      <c r="K1" s="26">
        <v>2021</v>
      </c>
      <c r="L1" s="26">
        <v>2022</v>
      </c>
      <c r="M1" s="26">
        <v>2023</v>
      </c>
      <c r="N1" s="26">
        <v>2024</v>
      </c>
      <c r="O1" s="26">
        <v>2025</v>
      </c>
      <c r="P1" s="26">
        <v>2026</v>
      </c>
      <c r="Q1" s="26">
        <v>2027</v>
      </c>
      <c r="R1" s="26">
        <v>2028</v>
      </c>
      <c r="S1" s="26">
        <v>2029</v>
      </c>
      <c r="T1" s="26">
        <v>2030</v>
      </c>
      <c r="U1" s="26">
        <v>2031</v>
      </c>
      <c r="V1" s="26">
        <v>2032</v>
      </c>
      <c r="W1" s="26">
        <v>2033</v>
      </c>
      <c r="X1" s="26">
        <v>2034</v>
      </c>
      <c r="Y1" s="26">
        <v>2035</v>
      </c>
      <c r="Z1" s="26">
        <v>2036</v>
      </c>
      <c r="AA1" s="26">
        <v>2037</v>
      </c>
      <c r="AB1" s="26">
        <v>2038</v>
      </c>
      <c r="AC1" s="26">
        <v>2039</v>
      </c>
      <c r="AD1" s="26">
        <v>2040</v>
      </c>
      <c r="AE1" s="26">
        <v>2041</v>
      </c>
      <c r="AF1" s="26">
        <v>2042</v>
      </c>
      <c r="AG1" s="26">
        <v>2043</v>
      </c>
      <c r="AH1" s="26">
        <v>2044</v>
      </c>
      <c r="AI1" s="26">
        <v>2045</v>
      </c>
      <c r="AJ1" s="26">
        <v>2046</v>
      </c>
      <c r="AK1" s="26">
        <v>2047</v>
      </c>
      <c r="AL1" s="26">
        <v>2048</v>
      </c>
      <c r="AM1" s="26">
        <v>2049</v>
      </c>
      <c r="AN1" s="26">
        <v>2050</v>
      </c>
    </row>
    <row r="2" spans="1:43" x14ac:dyDescent="0.35">
      <c r="A2" s="28" t="s">
        <v>269</v>
      </c>
      <c r="B2" s="28" t="s">
        <v>270</v>
      </c>
      <c r="C2" s="28" t="s">
        <v>271</v>
      </c>
      <c r="D2" s="28" t="s">
        <v>272</v>
      </c>
      <c r="E2" s="28" t="s">
        <v>273</v>
      </c>
      <c r="F2" s="28"/>
      <c r="G2" s="28" t="s">
        <v>240</v>
      </c>
      <c r="H2" s="28">
        <v>1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3" x14ac:dyDescent="0.35">
      <c r="A3" s="15" t="s">
        <v>269</v>
      </c>
      <c r="B3" s="15" t="s">
        <v>270</v>
      </c>
      <c r="C3" s="15" t="s">
        <v>354</v>
      </c>
      <c r="D3" s="15" t="s">
        <v>356</v>
      </c>
      <c r="E3" t="s">
        <v>223</v>
      </c>
      <c r="F3" s="15" t="s">
        <v>355</v>
      </c>
      <c r="G3" s="15" t="s">
        <v>240</v>
      </c>
      <c r="H3">
        <v>0.68075081999999998</v>
      </c>
      <c r="AL3" s="155"/>
      <c r="AM3" s="155"/>
      <c r="AN3" s="155"/>
      <c r="AO3" s="155"/>
      <c r="AP3" s="155"/>
      <c r="AQ3" s="155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A8DD35-910D-4122-9058-B6E5CB7A1F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8A82DE-DE0C-4555-851C-099D6F595AE4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3.xml><?xml version="1.0" encoding="utf-8"?>
<ds:datastoreItem xmlns:ds="http://schemas.openxmlformats.org/officeDocument/2006/customXml" ds:itemID="{65119900-446F-4BFD-8440-5E2DF1562F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Vehicle Techs</vt:lpstr>
      <vt:lpstr>Demand Techs</vt:lpstr>
      <vt:lpstr>Transport Fuel Distribution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Andrea Cecilia Rivas Castañeda</cp:lastModifiedBy>
  <cp:revision/>
  <dcterms:created xsi:type="dcterms:W3CDTF">2021-10-03T01:49:06Z</dcterms:created>
  <dcterms:modified xsi:type="dcterms:W3CDTF">2025-02-12T19:57:23Z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