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alibrado_29abril\A2_Extra_Inputs\"/>
    </mc:Choice>
  </mc:AlternateContent>
  <xr:revisionPtr revIDLastSave="0" documentId="13_ncr:1_{320736F2-3D38-4D44-BA35-09C0A85AFD11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7" i="2"/>
  <c r="C24" i="2"/>
  <c r="C23" i="2"/>
  <c r="C39" i="1"/>
  <c r="C40" i="1"/>
  <c r="C37" i="1" l="1"/>
  <c r="C38" i="1"/>
</calcChain>
</file>

<file path=xl/sharedStrings.xml><?xml version="1.0" encoding="utf-8"?>
<sst xmlns="http://schemas.openxmlformats.org/spreadsheetml/2006/main" count="158" uniqueCount="62">
  <si>
    <t>Health</t>
  </si>
  <si>
    <t>Accidents</t>
  </si>
  <si>
    <t>Techs_Motos</t>
  </si>
  <si>
    <t>Congestion</t>
  </si>
  <si>
    <t>Techs_Li_Freight</t>
  </si>
  <si>
    <t>Techs_He_Freight</t>
  </si>
  <si>
    <t>External Cost</t>
  </si>
  <si>
    <t>T4DSL_PRI</t>
  </si>
  <si>
    <t>T4GSL_PRI</t>
  </si>
  <si>
    <t>T4DSL_PUB</t>
  </si>
  <si>
    <t>T4DSL_HEA</t>
  </si>
  <si>
    <t>T4DSL_LIG</t>
  </si>
  <si>
    <t>T4GSL_LIG</t>
  </si>
  <si>
    <t>Tech</t>
  </si>
  <si>
    <t>DIST_DSL</t>
  </si>
  <si>
    <t>CO2e_sources</t>
  </si>
  <si>
    <t>DIST_FOI</t>
  </si>
  <si>
    <t>DIST_GSL</t>
  </si>
  <si>
    <t>DIST_LPG</t>
  </si>
  <si>
    <t>DIST_PCO</t>
  </si>
  <si>
    <t>EmissionActivityRatio</t>
  </si>
  <si>
    <t>Final Unit</t>
  </si>
  <si>
    <t>M US$ / PJ</t>
  </si>
  <si>
    <t>M US$ / Gpkm</t>
  </si>
  <si>
    <t>M US$ / Gvkm</t>
  </si>
  <si>
    <t>T5LPGCOM</t>
  </si>
  <si>
    <t>T5DSLIND</t>
  </si>
  <si>
    <t>T5LPGIND</t>
  </si>
  <si>
    <t>T5FOIIND</t>
  </si>
  <si>
    <t>T5LPGRES</t>
  </si>
  <si>
    <t>T4LPG_PRI</t>
  </si>
  <si>
    <t>T4LPG_PUB</t>
  </si>
  <si>
    <t>T4LPG_HEA</t>
  </si>
  <si>
    <t>T4LPG_LIG</t>
  </si>
  <si>
    <t>Drop some references here</t>
  </si>
  <si>
    <t>Emission</t>
  </si>
  <si>
    <t>CO2e</t>
  </si>
  <si>
    <t>EmissionsPenalty</t>
  </si>
  <si>
    <t>PPDSL</t>
  </si>
  <si>
    <t>PPFOI</t>
  </si>
  <si>
    <t>DIST_COA</t>
  </si>
  <si>
    <t>PPCOA</t>
  </si>
  <si>
    <t>Techs_Auto</t>
  </si>
  <si>
    <t>T5GSLCOM</t>
  </si>
  <si>
    <t>T5KERCOM</t>
  </si>
  <si>
    <t>T5GSLIND</t>
  </si>
  <si>
    <t>T5COKIND</t>
  </si>
  <si>
    <t>T5KERIND</t>
  </si>
  <si>
    <t>T5KERRES</t>
  </si>
  <si>
    <t>T5LPGEXP</t>
  </si>
  <si>
    <t>DIST_COK</t>
  </si>
  <si>
    <t>DIST_KER</t>
  </si>
  <si>
    <t>DIST_NGS</t>
  </si>
  <si>
    <t>PPNGS</t>
  </si>
  <si>
    <t>Techs_Buses_Pri</t>
  </si>
  <si>
    <t>Techs_Buses_Pub</t>
  </si>
  <si>
    <t>Techs_Buses_Micro</t>
  </si>
  <si>
    <t>T5FIRCOM</t>
  </si>
  <si>
    <t>T5CRUEXP</t>
  </si>
  <si>
    <t>T4Flex_Fuel_PRI</t>
  </si>
  <si>
    <t>DIST_FLEXFUEL</t>
  </si>
  <si>
    <t>T5FIRRES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</si>
</sst>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2" borderId="7" xfId="0" applyFill="1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2" borderId="5" xfId="0" applyFill="1" applyBorder="1"/>
    <xf numFmtId="0" fontId="0" fillId="0" borderId="2" xfId="0" applyBorder="1"/>
    <xf numFmtId="0" fontId="0" fillId="0" borderId="6" xfId="0" applyBorder="1"/>
    <xf numFmtId="0" fontId="0" fillId="2" borderId="9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9" xfId="0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0" fillId="3" borderId="7" xfId="0" applyFill="1" applyBorder="1"/>
    <xf numFmtId="0" fontId="0" fillId="3" borderId="9" xfId="0" applyFill="1" applyBorder="1"/>
    <xf numFmtId="0" fontId="0" fillId="5" borderId="9" xfId="0" applyFill="1" applyBorder="1"/>
    <xf numFmtId="0" fontId="0" fillId="5" borderId="20" xfId="0" applyFill="1" applyBorder="1"/>
    <xf numFmtId="0" fontId="0" fillId="0" borderId="21" xfId="0" applyBorder="1"/>
    <xf numFmtId="0" fontId="0" fillId="5" borderId="5" xfId="0" applyFill="1" applyBorder="1"/>
    <xf numFmtId="0" fontId="0" fillId="2" borderId="20" xfId="0" applyFill="1" applyBorder="1"/>
    <xf numFmtId="0" fontId="0" fillId="0" borderId="22" xfId="0" applyBorder="1"/>
    <xf numFmtId="0" fontId="0" fillId="7" borderId="22" xfId="0" applyFill="1" applyBorder="1"/>
    <xf numFmtId="0" fontId="0" fillId="0" borderId="15" xfId="0" applyBorder="1"/>
    <xf numFmtId="0" fontId="0" fillId="0" borderId="16" xfId="0" applyBorder="1"/>
    <xf numFmtId="0" fontId="3" fillId="0" borderId="4" xfId="0" applyFont="1" applyBorder="1" applyAlignment="1">
      <alignment horizontal="center" vertical="center"/>
    </xf>
    <xf numFmtId="0" fontId="0" fillId="0" borderId="14" xfId="0" applyBorder="1"/>
    <xf numFmtId="0" fontId="0" fillId="0" borderId="23" xfId="0" applyBorder="1"/>
    <xf numFmtId="0" fontId="3" fillId="0" borderId="27" xfId="0" applyFont="1" applyBorder="1" applyAlignment="1">
      <alignment horizontal="center" vertical="center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0" borderId="31" xfId="0" applyBorder="1"/>
    <xf numFmtId="0" fontId="0" fillId="0" borderId="32" xfId="0" applyBorder="1"/>
    <xf numFmtId="0" fontId="0" fillId="6" borderId="28" xfId="0" applyFill="1" applyBorder="1"/>
    <xf numFmtId="0" fontId="0" fillId="6" borderId="29" xfId="0" applyFill="1" applyBorder="1"/>
    <xf numFmtId="0" fontId="0" fillId="6" borderId="3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0" borderId="34" xfId="0" applyBorder="1"/>
    <xf numFmtId="0" fontId="0" fillId="0" borderId="24" xfId="0" applyBorder="1"/>
    <xf numFmtId="0" fontId="0" fillId="0" borderId="19" xfId="0" applyBorder="1"/>
    <xf numFmtId="0" fontId="0" fillId="0" borderId="26" xfId="0" applyBorder="1"/>
    <xf numFmtId="0" fontId="0" fillId="0" borderId="25" xfId="0" applyBorder="1"/>
    <xf numFmtId="0" fontId="0" fillId="9" borderId="8" xfId="0" applyFill="1" applyBorder="1"/>
    <xf numFmtId="0" fontId="0" fillId="9" borderId="10" xfId="0" applyFill="1" applyBorder="1"/>
    <xf numFmtId="0" fontId="0" fillId="7" borderId="16" xfId="0" applyFill="1" applyBorder="1"/>
    <xf numFmtId="0" fontId="0" fillId="7" borderId="14" xfId="0" applyFill="1" applyBorder="1"/>
    <xf numFmtId="0" fontId="0" fillId="7" borderId="15" xfId="0" applyFill="1" applyBorder="1"/>
    <xf numFmtId="0" fontId="0" fillId="10" borderId="11" xfId="0" applyFill="1" applyBorder="1"/>
    <xf numFmtId="0" fontId="0" fillId="10" borderId="1" xfId="0" applyFill="1" applyBorder="1"/>
    <xf numFmtId="0" fontId="0" fillId="10" borderId="13" xfId="0" applyFill="1" applyBorder="1"/>
    <xf numFmtId="0" fontId="0" fillId="7" borderId="7" xfId="0" applyFill="1" applyBorder="1"/>
    <xf numFmtId="0" fontId="0" fillId="7" borderId="1" xfId="0" applyFill="1" applyBorder="1"/>
    <xf numFmtId="0" fontId="0" fillId="7" borderId="8" xfId="0" applyFill="1" applyBorder="1"/>
    <xf numFmtId="0" fontId="2" fillId="7" borderId="0" xfId="0" applyFont="1" applyFill="1"/>
    <xf numFmtId="0" fontId="0" fillId="7" borderId="3" xfId="0" applyFill="1" applyBorder="1"/>
    <xf numFmtId="0" fontId="1" fillId="7" borderId="0" xfId="0" applyFont="1" applyFill="1"/>
    <xf numFmtId="0" fontId="0" fillId="7" borderId="30" xfId="0" applyFill="1" applyBorder="1"/>
    <xf numFmtId="0" fontId="0" fillId="7" borderId="23" xfId="0" applyFill="1" applyBorder="1"/>
    <xf numFmtId="0" fontId="0" fillId="11" borderId="11" xfId="0" applyFill="1" applyBorder="1"/>
    <xf numFmtId="0" fontId="0" fillId="11" borderId="1" xfId="0" applyFill="1" applyBorder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18" zoomScale="187" zoomScaleNormal="187" workbookViewId="0">
      <selection activeCell="F26" sqref="F26"/>
    </sheetView>
  </sheetViews>
  <sheetFormatPr defaultColWidth="8.796875" defaultRowHeight="14.25" x14ac:dyDescent="0.45"/>
  <cols>
    <col min="1" max="1" width="13.46484375" customWidth="1"/>
    <col min="2" max="2" width="16.796875" bestFit="1" customWidth="1"/>
    <col min="3" max="3" width="19.796875" bestFit="1" customWidth="1"/>
    <col min="5" max="5" width="10.33203125" customWidth="1"/>
  </cols>
  <sheetData>
    <row r="1" spans="1:3" ht="14.65" thickBot="1" x14ac:dyDescent="0.5">
      <c r="A1" s="15" t="s">
        <v>13</v>
      </c>
      <c r="B1" s="16" t="s">
        <v>35</v>
      </c>
      <c r="C1" s="17" t="s">
        <v>20</v>
      </c>
    </row>
    <row r="2" spans="1:3" x14ac:dyDescent="0.45">
      <c r="A2" s="8" t="s">
        <v>14</v>
      </c>
      <c r="B2" s="9" t="s">
        <v>15</v>
      </c>
      <c r="C2" s="10">
        <v>7.4299199999999996E-2</v>
      </c>
    </row>
    <row r="3" spans="1:3" x14ac:dyDescent="0.45">
      <c r="A3" s="2" t="s">
        <v>16</v>
      </c>
      <c r="B3" s="1" t="s">
        <v>15</v>
      </c>
      <c r="C3" s="3">
        <v>6.9556800000000002E-2</v>
      </c>
    </row>
    <row r="4" spans="1:3" x14ac:dyDescent="0.45">
      <c r="A4" s="2" t="s">
        <v>17</v>
      </c>
      <c r="B4" s="1" t="s">
        <v>15</v>
      </c>
      <c r="C4" s="49">
        <v>6.3156799999999999E-2</v>
      </c>
    </row>
    <row r="5" spans="1:3" x14ac:dyDescent="0.45">
      <c r="A5" s="2" t="s">
        <v>60</v>
      </c>
      <c r="B5" s="1" t="s">
        <v>15</v>
      </c>
      <c r="C5" s="49">
        <v>6.3156799999999999E-2</v>
      </c>
    </row>
    <row r="6" spans="1:3" x14ac:dyDescent="0.45">
      <c r="A6" s="2" t="s">
        <v>18</v>
      </c>
      <c r="B6" s="1" t="s">
        <v>15</v>
      </c>
      <c r="C6" s="3">
        <v>7.7656799999999998E-2</v>
      </c>
    </row>
    <row r="7" spans="1:3" x14ac:dyDescent="0.45">
      <c r="A7" s="24" t="s">
        <v>50</v>
      </c>
      <c r="B7" s="1" t="s">
        <v>15</v>
      </c>
      <c r="C7" s="25">
        <v>9.7756800000000005E-2</v>
      </c>
    </row>
    <row r="8" spans="1:3" x14ac:dyDescent="0.45">
      <c r="A8" s="24" t="s">
        <v>51</v>
      </c>
      <c r="B8" s="1" t="s">
        <v>15</v>
      </c>
      <c r="C8" s="26">
        <v>7.2156800000000007E-2</v>
      </c>
    </row>
    <row r="9" spans="1:3" x14ac:dyDescent="0.45">
      <c r="A9" s="24" t="s">
        <v>52</v>
      </c>
      <c r="B9" s="1" t="s">
        <v>15</v>
      </c>
      <c r="C9" s="26">
        <v>5.6099999999999997E-2</v>
      </c>
    </row>
    <row r="10" spans="1:3" ht="14.65" thickBot="1" x14ac:dyDescent="0.5">
      <c r="A10" s="11" t="s">
        <v>40</v>
      </c>
      <c r="B10" s="4" t="s">
        <v>15</v>
      </c>
      <c r="C10" s="50">
        <v>9.5060000000000006E-2</v>
      </c>
    </row>
    <row r="11" spans="1:3" x14ac:dyDescent="0.45">
      <c r="A11" s="18" t="s">
        <v>10</v>
      </c>
      <c r="B11" s="1" t="s">
        <v>36</v>
      </c>
      <c r="C11" s="3">
        <v>7.5332400000000008E-2</v>
      </c>
    </row>
    <row r="12" spans="1:3" x14ac:dyDescent="0.45">
      <c r="A12" s="18" t="s">
        <v>11</v>
      </c>
      <c r="B12" s="1" t="s">
        <v>36</v>
      </c>
      <c r="C12" s="3">
        <v>7.5332400000000008E-2</v>
      </c>
    </row>
    <row r="13" spans="1:3" x14ac:dyDescent="0.45">
      <c r="A13" s="18" t="s">
        <v>7</v>
      </c>
      <c r="B13" s="1" t="s">
        <v>36</v>
      </c>
      <c r="C13" s="3">
        <v>7.5332400000000008E-2</v>
      </c>
    </row>
    <row r="14" spans="1:3" x14ac:dyDescent="0.45">
      <c r="A14" s="18" t="s">
        <v>9</v>
      </c>
      <c r="B14" s="1" t="s">
        <v>36</v>
      </c>
      <c r="C14" s="3">
        <v>7.5332400000000008E-2</v>
      </c>
    </row>
    <row r="15" spans="1:3" x14ac:dyDescent="0.45">
      <c r="A15" s="18" t="s">
        <v>12</v>
      </c>
      <c r="B15" s="1" t="s">
        <v>36</v>
      </c>
      <c r="C15" s="3">
        <v>7.1145600000000003E-2</v>
      </c>
    </row>
    <row r="16" spans="1:3" x14ac:dyDescent="0.45">
      <c r="A16" s="18" t="s">
        <v>8</v>
      </c>
      <c r="B16" s="1" t="s">
        <v>36</v>
      </c>
      <c r="C16" s="3">
        <v>7.1145600000000003E-2</v>
      </c>
    </row>
    <row r="17" spans="1:3" x14ac:dyDescent="0.45">
      <c r="A17" s="57" t="s">
        <v>59</v>
      </c>
      <c r="B17" s="58" t="s">
        <v>36</v>
      </c>
      <c r="C17" s="59">
        <f>C16-(C16*0.25)</f>
        <v>5.3359200000000002E-2</v>
      </c>
    </row>
    <row r="18" spans="1:3" x14ac:dyDescent="0.45">
      <c r="A18" s="18" t="s">
        <v>32</v>
      </c>
      <c r="B18" s="1" t="s">
        <v>36</v>
      </c>
      <c r="C18" s="3">
        <v>6.4893599999999996E-2</v>
      </c>
    </row>
    <row r="19" spans="1:3" x14ac:dyDescent="0.45">
      <c r="A19" s="18" t="s">
        <v>33</v>
      </c>
      <c r="B19" s="1" t="s">
        <v>36</v>
      </c>
      <c r="C19" s="3">
        <v>6.4893599999999996E-2</v>
      </c>
    </row>
    <row r="20" spans="1:3" x14ac:dyDescent="0.45">
      <c r="A20" s="18" t="s">
        <v>30</v>
      </c>
      <c r="B20" s="1" t="s">
        <v>36</v>
      </c>
      <c r="C20" s="3">
        <v>6.4893599999999996E-2</v>
      </c>
    </row>
    <row r="21" spans="1:3" ht="14.65" thickBot="1" x14ac:dyDescent="0.5">
      <c r="A21" s="19" t="s">
        <v>31</v>
      </c>
      <c r="B21" s="4" t="s">
        <v>36</v>
      </c>
      <c r="C21" s="5">
        <v>6.4893599999999996E-2</v>
      </c>
    </row>
    <row r="22" spans="1:3" x14ac:dyDescent="0.45">
      <c r="A22" s="12" t="s">
        <v>46</v>
      </c>
      <c r="B22" s="6" t="s">
        <v>36</v>
      </c>
      <c r="C22" s="7">
        <v>8.3612000000000006E-2</v>
      </c>
    </row>
    <row r="23" spans="1:3" x14ac:dyDescent="0.45">
      <c r="A23" s="12" t="s">
        <v>26</v>
      </c>
      <c r="B23" s="1" t="s">
        <v>36</v>
      </c>
      <c r="C23" s="7">
        <v>7.4356800000000001E-2</v>
      </c>
    </row>
    <row r="24" spans="1:3" x14ac:dyDescent="0.45">
      <c r="A24" s="12" t="s">
        <v>28</v>
      </c>
      <c r="B24" s="1" t="s">
        <v>36</v>
      </c>
      <c r="C24" s="7">
        <v>7.7656799999999998E-2</v>
      </c>
    </row>
    <row r="25" spans="1:3" x14ac:dyDescent="0.45">
      <c r="A25" s="12" t="s">
        <v>43</v>
      </c>
      <c r="B25" s="1" t="s">
        <v>36</v>
      </c>
      <c r="C25" s="7">
        <v>6.7756800000000006E-2</v>
      </c>
    </row>
    <row r="26" spans="1:3" ht="15.75" x14ac:dyDescent="0.5">
      <c r="A26" s="65" t="s">
        <v>61</v>
      </c>
      <c r="B26" s="66" t="s">
        <v>36</v>
      </c>
      <c r="C26" s="67">
        <v>8.1519999999999995E-3</v>
      </c>
    </row>
    <row r="27" spans="1:3" ht="15.75" x14ac:dyDescent="0.5">
      <c r="A27" s="65" t="s">
        <v>57</v>
      </c>
      <c r="B27" s="66" t="s">
        <v>36</v>
      </c>
      <c r="C27" s="67">
        <v>8.1519999999999995E-3</v>
      </c>
    </row>
    <row r="28" spans="1:3" x14ac:dyDescent="0.45">
      <c r="A28" s="12" t="s">
        <v>45</v>
      </c>
      <c r="B28" s="1" t="s">
        <v>36</v>
      </c>
      <c r="C28" s="7">
        <v>6.9556800000000002E-2</v>
      </c>
    </row>
    <row r="29" spans="1:3" x14ac:dyDescent="0.45">
      <c r="A29" s="12" t="s">
        <v>44</v>
      </c>
      <c r="B29" s="1" t="s">
        <v>36</v>
      </c>
      <c r="C29" s="7">
        <v>7.2352800000000009E-2</v>
      </c>
    </row>
    <row r="30" spans="1:3" x14ac:dyDescent="0.45">
      <c r="A30" s="12" t="s">
        <v>47</v>
      </c>
      <c r="B30" s="1" t="s">
        <v>36</v>
      </c>
      <c r="C30" s="7">
        <v>7.1056800000000003E-2</v>
      </c>
    </row>
    <row r="31" spans="1:3" x14ac:dyDescent="0.45">
      <c r="A31" s="54" t="s">
        <v>48</v>
      </c>
      <c r="B31" s="55" t="s">
        <v>36</v>
      </c>
      <c r="C31" s="56">
        <v>7.2352800000000009E-2</v>
      </c>
    </row>
    <row r="32" spans="1:3" x14ac:dyDescent="0.45">
      <c r="A32" s="13" t="s">
        <v>25</v>
      </c>
      <c r="B32" s="1" t="s">
        <v>36</v>
      </c>
      <c r="C32" s="3">
        <v>6.32688E-2</v>
      </c>
    </row>
    <row r="33" spans="1:3" x14ac:dyDescent="0.45">
      <c r="A33" s="57" t="s">
        <v>49</v>
      </c>
      <c r="B33" s="58" t="s">
        <v>36</v>
      </c>
      <c r="C33" s="59">
        <v>0</v>
      </c>
    </row>
    <row r="34" spans="1:3" x14ac:dyDescent="0.45">
      <c r="A34" s="13" t="s">
        <v>27</v>
      </c>
      <c r="B34" s="1" t="s">
        <v>36</v>
      </c>
      <c r="C34" s="3">
        <v>6.1656799999999998E-2</v>
      </c>
    </row>
    <row r="35" spans="1:3" ht="14.65" thickBot="1" x14ac:dyDescent="0.5">
      <c r="A35" s="14" t="s">
        <v>29</v>
      </c>
      <c r="B35" s="4" t="s">
        <v>36</v>
      </c>
      <c r="C35" s="5">
        <v>6.32688E-2</v>
      </c>
    </row>
    <row r="36" spans="1:3" ht="16.149999999999999" thickBot="1" x14ac:dyDescent="0.55000000000000004">
      <c r="A36" s="62" t="s">
        <v>58</v>
      </c>
      <c r="B36" s="61" t="s">
        <v>36</v>
      </c>
      <c r="C36" s="60">
        <v>0</v>
      </c>
    </row>
    <row r="37" spans="1:3" x14ac:dyDescent="0.45">
      <c r="A37" s="23" t="s">
        <v>38</v>
      </c>
      <c r="B37" s="9" t="s">
        <v>36</v>
      </c>
      <c r="C37" s="3">
        <f>7.2291*0.0742992</f>
        <v>0.53711634671999997</v>
      </c>
    </row>
    <row r="38" spans="1:3" x14ac:dyDescent="0.45">
      <c r="A38" s="21" t="s">
        <v>41</v>
      </c>
      <c r="B38" s="22" t="s">
        <v>36</v>
      </c>
      <c r="C38" s="3">
        <f>3.8808*0.09506</f>
        <v>0.36890884800000001</v>
      </c>
    </row>
    <row r="39" spans="1:3" x14ac:dyDescent="0.45">
      <c r="A39" s="21" t="s">
        <v>53</v>
      </c>
      <c r="B39" s="22" t="s">
        <v>36</v>
      </c>
      <c r="C39" s="3">
        <f>1.86436*C9</f>
        <v>0.10459059599999999</v>
      </c>
    </row>
    <row r="40" spans="1:3" ht="14.65" thickBot="1" x14ac:dyDescent="0.5">
      <c r="A40" s="20" t="s">
        <v>39</v>
      </c>
      <c r="B40" s="4" t="s">
        <v>36</v>
      </c>
      <c r="C40" s="5">
        <f>2.4624*0.0695568</f>
        <v>0.17127666432000002</v>
      </c>
    </row>
  </sheetData>
  <autoFilter ref="A1:C40" xr:uid="{00000000-0001-0000-0000-000000000000}"/>
  <sortState xmlns:xlrd2="http://schemas.microsoft.com/office/spreadsheetml/2017/richdata2" ref="E11:E21">
    <sortCondition ref="E11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24"/>
  <sheetViews>
    <sheetView zoomScale="170" zoomScaleNormal="170" workbookViewId="0">
      <selection activeCell="C8" sqref="C8"/>
    </sheetView>
  </sheetViews>
  <sheetFormatPr defaultColWidth="8.796875" defaultRowHeight="14.25" x14ac:dyDescent="0.45"/>
  <cols>
    <col min="1" max="1" width="16.796875" bestFit="1" customWidth="1"/>
    <col min="2" max="2" width="12.796875" bestFit="1" customWidth="1"/>
    <col min="3" max="3" width="19.796875" bestFit="1" customWidth="1"/>
    <col min="4" max="4" width="16" bestFit="1" customWidth="1"/>
    <col min="5" max="5" width="13" bestFit="1" customWidth="1"/>
  </cols>
  <sheetData>
    <row r="1" spans="1:5" ht="14.65" thickBot="1" x14ac:dyDescent="0.5">
      <c r="A1" s="32" t="s">
        <v>13</v>
      </c>
      <c r="B1" s="29" t="s">
        <v>6</v>
      </c>
      <c r="C1" s="29" t="s">
        <v>20</v>
      </c>
      <c r="D1" s="29" t="s">
        <v>37</v>
      </c>
      <c r="E1" s="29" t="s">
        <v>21</v>
      </c>
    </row>
    <row r="2" spans="1:5" x14ac:dyDescent="0.45">
      <c r="A2" s="33" t="s">
        <v>10</v>
      </c>
      <c r="B2" s="30" t="s">
        <v>0</v>
      </c>
      <c r="C2" s="30">
        <v>7.9224099999999995E-3</v>
      </c>
      <c r="D2" s="30">
        <v>1000</v>
      </c>
      <c r="E2" s="30" t="s">
        <v>22</v>
      </c>
    </row>
    <row r="3" spans="1:5" x14ac:dyDescent="0.45">
      <c r="A3" s="34" t="s">
        <v>11</v>
      </c>
      <c r="B3" s="27" t="s">
        <v>0</v>
      </c>
      <c r="C3" s="27">
        <v>7.9224099999999995E-3</v>
      </c>
      <c r="D3" s="27">
        <v>1000</v>
      </c>
      <c r="E3" s="27" t="s">
        <v>22</v>
      </c>
    </row>
    <row r="4" spans="1:5" x14ac:dyDescent="0.45">
      <c r="A4" s="34" t="s">
        <v>7</v>
      </c>
      <c r="B4" s="27" t="s">
        <v>0</v>
      </c>
      <c r="C4" s="27">
        <v>7.9224099999999995E-3</v>
      </c>
      <c r="D4" s="27">
        <v>1000</v>
      </c>
      <c r="E4" s="27" t="s">
        <v>22</v>
      </c>
    </row>
    <row r="5" spans="1:5" x14ac:dyDescent="0.45">
      <c r="A5" s="34" t="s">
        <v>9</v>
      </c>
      <c r="B5" s="27" t="s">
        <v>0</v>
      </c>
      <c r="C5" s="27">
        <v>7.9224099999999995E-3</v>
      </c>
      <c r="D5" s="27">
        <v>1000</v>
      </c>
      <c r="E5" s="27" t="s">
        <v>22</v>
      </c>
    </row>
    <row r="6" spans="1:5" x14ac:dyDescent="0.45">
      <c r="A6" s="34" t="s">
        <v>8</v>
      </c>
      <c r="B6" s="27" t="s">
        <v>0</v>
      </c>
      <c r="C6" s="27">
        <v>7.7981000000000003E-4</v>
      </c>
      <c r="D6" s="27">
        <v>1000</v>
      </c>
      <c r="E6" s="27" t="s">
        <v>22</v>
      </c>
    </row>
    <row r="7" spans="1:5" x14ac:dyDescent="0.45">
      <c r="A7" s="63" t="s">
        <v>59</v>
      </c>
      <c r="B7" s="64" t="s">
        <v>0</v>
      </c>
      <c r="C7" s="64">
        <f>C6-(C6*0.25)</f>
        <v>5.848575E-4</v>
      </c>
      <c r="D7" s="53">
        <v>1000</v>
      </c>
      <c r="E7" s="53" t="s">
        <v>22</v>
      </c>
    </row>
    <row r="8" spans="1:5" ht="14.65" thickBot="1" x14ac:dyDescent="0.5">
      <c r="A8" s="35" t="s">
        <v>12</v>
      </c>
      <c r="B8" s="31" t="s">
        <v>0</v>
      </c>
      <c r="C8" s="31">
        <v>7.7981000000000003E-4</v>
      </c>
      <c r="D8" s="31">
        <v>1000</v>
      </c>
      <c r="E8" s="31" t="s">
        <v>22</v>
      </c>
    </row>
    <row r="9" spans="1:5" x14ac:dyDescent="0.45">
      <c r="A9" s="38" t="s">
        <v>42</v>
      </c>
      <c r="B9" s="30" t="s">
        <v>1</v>
      </c>
      <c r="C9" s="52">
        <v>1.5608539324098886E-2</v>
      </c>
      <c r="D9" s="30">
        <v>1000</v>
      </c>
      <c r="E9" s="30" t="s">
        <v>23</v>
      </c>
    </row>
    <row r="10" spans="1:5" x14ac:dyDescent="0.45">
      <c r="A10" s="39" t="s">
        <v>54</v>
      </c>
      <c r="B10" s="27" t="s">
        <v>1</v>
      </c>
      <c r="C10" s="53">
        <v>1.036170457978686E-2</v>
      </c>
      <c r="D10" s="27">
        <v>1000</v>
      </c>
      <c r="E10" s="27" t="s">
        <v>23</v>
      </c>
    </row>
    <row r="11" spans="1:5" x14ac:dyDescent="0.45">
      <c r="A11" s="39" t="s">
        <v>55</v>
      </c>
      <c r="B11" s="27" t="s">
        <v>1</v>
      </c>
      <c r="C11" s="53">
        <v>1.036170457978686E-2</v>
      </c>
      <c r="D11" s="27">
        <v>1000</v>
      </c>
      <c r="E11" s="27" t="s">
        <v>23</v>
      </c>
    </row>
    <row r="12" spans="1:5" x14ac:dyDescent="0.45">
      <c r="A12" s="39" t="s">
        <v>56</v>
      </c>
      <c r="B12" s="27" t="s">
        <v>1</v>
      </c>
      <c r="C12" s="53">
        <v>1.0361704579786859E-2</v>
      </c>
      <c r="D12" s="27">
        <v>1000</v>
      </c>
      <c r="E12" s="27" t="s">
        <v>23</v>
      </c>
    </row>
    <row r="13" spans="1:5" x14ac:dyDescent="0.45">
      <c r="A13" s="39" t="s">
        <v>4</v>
      </c>
      <c r="B13" s="27" t="s">
        <v>1</v>
      </c>
      <c r="C13" s="53">
        <v>4.0277540932322541E-3</v>
      </c>
      <c r="D13" s="27">
        <v>1000</v>
      </c>
      <c r="E13" s="27" t="s">
        <v>23</v>
      </c>
    </row>
    <row r="14" spans="1:5" x14ac:dyDescent="0.45">
      <c r="A14" s="39" t="s">
        <v>5</v>
      </c>
      <c r="B14" s="27" t="s">
        <v>1</v>
      </c>
      <c r="C14" s="53">
        <v>1.0361704579786859E-2</v>
      </c>
      <c r="D14" s="27">
        <v>1000</v>
      </c>
      <c r="E14" s="27" t="s">
        <v>23</v>
      </c>
    </row>
    <row r="15" spans="1:5" ht="14.65" thickBot="1" x14ac:dyDescent="0.5">
      <c r="A15" s="40" t="s">
        <v>2</v>
      </c>
      <c r="B15" s="28" t="s">
        <v>1</v>
      </c>
      <c r="C15" s="51">
        <v>2.8941044359242544E-3</v>
      </c>
      <c r="D15" s="28">
        <v>1000</v>
      </c>
      <c r="E15" s="28" t="s">
        <v>23</v>
      </c>
    </row>
    <row r="16" spans="1:5" x14ac:dyDescent="0.45">
      <c r="A16" s="41" t="s">
        <v>42</v>
      </c>
      <c r="B16" s="30" t="s">
        <v>3</v>
      </c>
      <c r="C16" s="52">
        <v>1.0928951772388678E-2</v>
      </c>
      <c r="D16" s="30">
        <v>1000</v>
      </c>
      <c r="E16" s="36" t="s">
        <v>24</v>
      </c>
    </row>
    <row r="17" spans="1:5" x14ac:dyDescent="0.45">
      <c r="A17" s="42" t="s">
        <v>54</v>
      </c>
      <c r="B17" s="27" t="s">
        <v>3</v>
      </c>
      <c r="C17" s="53">
        <v>1.1473907336395046E-2</v>
      </c>
      <c r="D17" s="27">
        <v>1000</v>
      </c>
      <c r="E17" s="37" t="s">
        <v>24</v>
      </c>
    </row>
    <row r="18" spans="1:5" x14ac:dyDescent="0.45">
      <c r="A18" s="42" t="s">
        <v>55</v>
      </c>
      <c r="B18" s="27" t="s">
        <v>3</v>
      </c>
      <c r="C18" s="53">
        <v>1.1473907E-2</v>
      </c>
      <c r="D18" s="27">
        <v>1000</v>
      </c>
      <c r="E18" s="37" t="s">
        <v>24</v>
      </c>
    </row>
    <row r="19" spans="1:5" x14ac:dyDescent="0.45">
      <c r="A19" s="42" t="s">
        <v>56</v>
      </c>
      <c r="B19" s="27" t="s">
        <v>3</v>
      </c>
      <c r="C19" s="53">
        <v>1.1473907336395046E-2</v>
      </c>
      <c r="D19" s="27">
        <v>1000</v>
      </c>
      <c r="E19" s="37" t="s">
        <v>24</v>
      </c>
    </row>
    <row r="20" spans="1:5" x14ac:dyDescent="0.45">
      <c r="A20" s="42" t="s">
        <v>4</v>
      </c>
      <c r="B20" s="27" t="s">
        <v>3</v>
      </c>
      <c r="C20" s="53">
        <v>3.4493461253547793E-3</v>
      </c>
      <c r="D20" s="27">
        <v>1000</v>
      </c>
      <c r="E20" s="37" t="s">
        <v>24</v>
      </c>
    </row>
    <row r="21" spans="1:5" x14ac:dyDescent="0.45">
      <c r="A21" s="42" t="s">
        <v>5</v>
      </c>
      <c r="B21" s="27" t="s">
        <v>3</v>
      </c>
      <c r="C21" s="53">
        <v>1.1473907336395046E-2</v>
      </c>
      <c r="D21" s="27">
        <v>1000</v>
      </c>
      <c r="E21" s="37" t="s">
        <v>24</v>
      </c>
    </row>
    <row r="22" spans="1:5" ht="14.65" thickBot="1" x14ac:dyDescent="0.5">
      <c r="A22" s="43" t="s">
        <v>2</v>
      </c>
      <c r="B22" s="28" t="s">
        <v>3</v>
      </c>
      <c r="C22" s="51">
        <v>2.0131111743153596E-3</v>
      </c>
      <c r="D22" s="28">
        <v>1000</v>
      </c>
      <c r="E22" s="44" t="s">
        <v>24</v>
      </c>
    </row>
    <row r="23" spans="1:5" x14ac:dyDescent="0.45">
      <c r="A23" s="48" t="s">
        <v>40</v>
      </c>
      <c r="B23" s="48" t="s">
        <v>0</v>
      </c>
      <c r="C23" s="48">
        <f>0.667654117253188/1000</f>
        <v>6.6765411725318801E-4</v>
      </c>
      <c r="D23" s="48">
        <v>1000</v>
      </c>
      <c r="E23" s="46" t="s">
        <v>22</v>
      </c>
    </row>
    <row r="24" spans="1:5" ht="14.65" thickBot="1" x14ac:dyDescent="0.5">
      <c r="A24" s="47" t="s">
        <v>52</v>
      </c>
      <c r="B24" s="47" t="s">
        <v>0</v>
      </c>
      <c r="C24" s="47">
        <f>0.0153578801/1000</f>
        <v>1.5357880100000001E-5</v>
      </c>
      <c r="D24" s="47">
        <v>1000</v>
      </c>
      <c r="E24" s="4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C23" sqref="C23"/>
    </sheetView>
  </sheetViews>
  <sheetFormatPr defaultColWidth="8.796875" defaultRowHeight="14.25" x14ac:dyDescent="0.45"/>
  <cols>
    <col min="1" max="1" width="23.1328125" customWidth="1"/>
    <col min="2" max="2" width="13.1328125" bestFit="1" customWidth="1"/>
    <col min="3" max="3" width="7" bestFit="1" customWidth="1"/>
  </cols>
  <sheetData>
    <row r="1" spans="1:3" x14ac:dyDescent="0.45">
      <c r="A1" t="s">
        <v>34</v>
      </c>
    </row>
    <row r="2" spans="1:3" x14ac:dyDescent="0.45">
      <c r="A2" t="s">
        <v>19</v>
      </c>
      <c r="B2" t="s">
        <v>15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992F92-1DEB-45BA-A510-29FA0C98627F}"/>
</file>

<file path=customXml/itemProps2.xml><?xml version="1.0" encoding="utf-8"?>
<ds:datastoreItem xmlns:ds="http://schemas.openxmlformats.org/officeDocument/2006/customXml" ds:itemID="{4A1884B2-6110-4554-B7EA-A12E9BF8C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44C53E-2329-4D9F-9974-4986777B38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Andrea Cecilia Rivas Castañeda</cp:lastModifiedBy>
  <dcterms:created xsi:type="dcterms:W3CDTF">2015-06-05T18:17:20Z</dcterms:created>
  <dcterms:modified xsi:type="dcterms:W3CDTF">2024-05-09T23:02:38Z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